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995A" lockStructure="1"/>
  <bookViews>
    <workbookView xWindow="0" yWindow="0" windowWidth="19200" windowHeight="8235" tabRatio="591"/>
  </bookViews>
  <sheets>
    <sheet name="Tematy" sheetId="1" r:id="rId1"/>
    <sheet name="Prowadzacy" sheetId="2" state="hidden" r:id="rId2"/>
    <sheet name="studia" sheetId="3" state="hidden" r:id="rId3"/>
  </sheets>
  <definedNames>
    <definedName name="_xlnm._FilterDatabase" localSheetId="1" hidden="1">Prowadzacy!$A$1:$L$106</definedName>
    <definedName name="_xlnm._FilterDatabase" localSheetId="0" hidden="1">Tematy!$A$5:$AK$539</definedName>
    <definedName name="forma">studia!$A$17:$A$18</definedName>
    <definedName name="kierunki">studia!$F$1:$F$12</definedName>
    <definedName name="Pracownicy">Prowadzacy!$F$2:$F$105</definedName>
    <definedName name="robert" localSheetId="2">studia!$F$1:$F$12</definedName>
    <definedName name="taknie">studia!$B$17:$B$18</definedName>
  </definedNames>
  <calcPr calcId="145621"/>
</workbook>
</file>

<file path=xl/calcChain.xml><?xml version="1.0" encoding="utf-8"?>
<calcChain xmlns="http://schemas.openxmlformats.org/spreadsheetml/2006/main">
  <c r="I32" i="2" l="1"/>
  <c r="L32" i="2"/>
  <c r="F32" i="2"/>
  <c r="M32" i="2"/>
  <c r="G32" i="2"/>
  <c r="M21" i="2" l="1"/>
  <c r="L21" i="2"/>
  <c r="F21" i="2" s="1"/>
  <c r="I21" i="2"/>
  <c r="G21" i="2"/>
  <c r="M50" i="2"/>
  <c r="L50" i="2"/>
  <c r="F50" i="2" s="1"/>
  <c r="I50" i="2"/>
  <c r="G50" i="2"/>
  <c r="M71" i="2" l="1"/>
  <c r="L71" i="2"/>
  <c r="F71" i="2" s="1"/>
  <c r="I71" i="2"/>
  <c r="G71" i="2"/>
  <c r="M60" i="2" l="1"/>
  <c r="L60" i="2"/>
  <c r="F60" i="2" s="1"/>
  <c r="I60" i="2"/>
  <c r="G60" i="2"/>
  <c r="M101" i="2"/>
  <c r="L101" i="2"/>
  <c r="F101" i="2" s="1"/>
  <c r="I101" i="2"/>
  <c r="G101" i="2"/>
  <c r="M98" i="2"/>
  <c r="L98" i="2"/>
  <c r="F98" i="2" s="1"/>
  <c r="I98" i="2"/>
  <c r="G98" i="2"/>
  <c r="M83" i="2"/>
  <c r="L83" i="2"/>
  <c r="F83" i="2" s="1"/>
  <c r="I83" i="2"/>
  <c r="G83" i="2"/>
  <c r="M58" i="2"/>
  <c r="L58" i="2"/>
  <c r="F58" i="2" s="1"/>
  <c r="I58" i="2"/>
  <c r="G58" i="2"/>
  <c r="I105" i="2"/>
  <c r="I104" i="2"/>
  <c r="I103" i="2"/>
  <c r="I102" i="2"/>
  <c r="I100" i="2"/>
  <c r="I99" i="2"/>
  <c r="I97" i="2"/>
  <c r="I96" i="2"/>
  <c r="I95" i="2"/>
  <c r="I94" i="2"/>
  <c r="I93" i="2"/>
  <c r="I92" i="2"/>
  <c r="I91" i="2"/>
  <c r="I90" i="2"/>
  <c r="I89" i="2"/>
  <c r="I88" i="2"/>
  <c r="I87" i="2"/>
  <c r="I86" i="2"/>
  <c r="I85" i="2"/>
  <c r="I84" i="2"/>
  <c r="I82" i="2"/>
  <c r="I81" i="2"/>
  <c r="I80" i="2"/>
  <c r="I79" i="2"/>
  <c r="I78" i="2"/>
  <c r="I77" i="2"/>
  <c r="I76" i="2"/>
  <c r="I75" i="2"/>
  <c r="I74" i="2"/>
  <c r="I73" i="2"/>
  <c r="I72" i="2"/>
  <c r="I70" i="2"/>
  <c r="I69" i="2"/>
  <c r="I68" i="2"/>
  <c r="I67" i="2"/>
  <c r="I66" i="2"/>
  <c r="I65" i="2"/>
  <c r="I64" i="2"/>
  <c r="I63" i="2"/>
  <c r="I62" i="2"/>
  <c r="I61" i="2"/>
  <c r="I59" i="2"/>
  <c r="I57" i="2"/>
  <c r="I56" i="2"/>
  <c r="I55" i="2"/>
  <c r="I54" i="2"/>
  <c r="I53" i="2"/>
  <c r="I52" i="2"/>
  <c r="I51" i="2"/>
  <c r="I49" i="2"/>
  <c r="I48" i="2"/>
  <c r="I47" i="2"/>
  <c r="I46" i="2"/>
  <c r="I45" i="2"/>
  <c r="I44" i="2"/>
  <c r="I43" i="2"/>
  <c r="I42" i="2"/>
  <c r="I41" i="2"/>
  <c r="I40" i="2"/>
  <c r="I39" i="2"/>
  <c r="I38" i="2"/>
  <c r="I37" i="2"/>
  <c r="I36" i="2"/>
  <c r="I35" i="2"/>
  <c r="I34" i="2"/>
  <c r="I33" i="2"/>
  <c r="I31" i="2"/>
  <c r="I30" i="2"/>
  <c r="I29" i="2"/>
  <c r="I28" i="2"/>
  <c r="I27" i="2"/>
  <c r="I26" i="2"/>
  <c r="I25" i="2"/>
  <c r="I24" i="2"/>
  <c r="I23" i="2"/>
  <c r="I22" i="2"/>
  <c r="I20" i="2"/>
  <c r="I19" i="2"/>
  <c r="I18" i="2"/>
  <c r="I17" i="2"/>
  <c r="I16" i="2"/>
  <c r="I15" i="2"/>
  <c r="I14" i="2"/>
  <c r="I13" i="2"/>
  <c r="I12" i="2"/>
  <c r="I11" i="2"/>
  <c r="I10" i="2"/>
  <c r="I9" i="2"/>
  <c r="I8" i="2"/>
  <c r="I7" i="2"/>
  <c r="I6" i="2"/>
  <c r="I5" i="2"/>
  <c r="I4" i="2"/>
  <c r="I3" i="2"/>
  <c r="I2" i="2"/>
  <c r="G105" i="2"/>
  <c r="G104" i="2"/>
  <c r="G103" i="2"/>
  <c r="G102" i="2"/>
  <c r="G100" i="2"/>
  <c r="G99" i="2"/>
  <c r="G97" i="2"/>
  <c r="G96" i="2"/>
  <c r="G95" i="2"/>
  <c r="G94" i="2"/>
  <c r="G93" i="2"/>
  <c r="G92" i="2"/>
  <c r="G91" i="2"/>
  <c r="G90" i="2"/>
  <c r="G89" i="2"/>
  <c r="G88" i="2"/>
  <c r="G87" i="2"/>
  <c r="G86" i="2"/>
  <c r="G85" i="2"/>
  <c r="G84" i="2"/>
  <c r="G82" i="2"/>
  <c r="G81" i="2"/>
  <c r="G80" i="2"/>
  <c r="G79" i="2"/>
  <c r="G78" i="2"/>
  <c r="G77" i="2"/>
  <c r="G76" i="2"/>
  <c r="G75" i="2"/>
  <c r="G74" i="2"/>
  <c r="G73" i="2"/>
  <c r="G72" i="2"/>
  <c r="G70" i="2"/>
  <c r="G69" i="2"/>
  <c r="G68" i="2"/>
  <c r="G67" i="2"/>
  <c r="G66" i="2"/>
  <c r="G65" i="2"/>
  <c r="G64" i="2"/>
  <c r="G63" i="2"/>
  <c r="G62" i="2"/>
  <c r="G61" i="2"/>
  <c r="G59" i="2"/>
  <c r="G57" i="2"/>
  <c r="G56" i="2"/>
  <c r="G55" i="2"/>
  <c r="G54" i="2"/>
  <c r="G53" i="2"/>
  <c r="G52" i="2"/>
  <c r="G51" i="2"/>
  <c r="G49" i="2"/>
  <c r="G48" i="2"/>
  <c r="G47" i="2"/>
  <c r="G46" i="2"/>
  <c r="G45" i="2"/>
  <c r="G44" i="2"/>
  <c r="G43" i="2"/>
  <c r="G42" i="2"/>
  <c r="G41" i="2"/>
  <c r="G40" i="2"/>
  <c r="G39" i="2"/>
  <c r="G38" i="2"/>
  <c r="G37" i="2"/>
  <c r="G36" i="2"/>
  <c r="G35" i="2"/>
  <c r="G34" i="2"/>
  <c r="G33" i="2"/>
  <c r="G31" i="2"/>
  <c r="G30" i="2"/>
  <c r="G29" i="2"/>
  <c r="G28" i="2"/>
  <c r="G27" i="2"/>
  <c r="G26" i="2"/>
  <c r="G25" i="2"/>
  <c r="G24" i="2"/>
  <c r="G23" i="2"/>
  <c r="G22" i="2"/>
  <c r="G20" i="2"/>
  <c r="G19" i="2"/>
  <c r="G18" i="2"/>
  <c r="G17" i="2"/>
  <c r="G16" i="2"/>
  <c r="G15" i="2"/>
  <c r="G14" i="2"/>
  <c r="G13" i="2"/>
  <c r="G12" i="2"/>
  <c r="G11" i="2"/>
  <c r="G10" i="2"/>
  <c r="G9" i="2"/>
  <c r="G8" i="2"/>
  <c r="G7" i="2"/>
  <c r="G6" i="2"/>
  <c r="G5" i="2"/>
  <c r="G4" i="2"/>
  <c r="G3" i="2"/>
  <c r="G2" i="2"/>
  <c r="L22" i="2"/>
  <c r="F22" i="2" s="1"/>
  <c r="M22" i="2"/>
  <c r="M12" i="2"/>
  <c r="L12" i="2"/>
  <c r="F12" i="2" s="1"/>
  <c r="M2" i="2"/>
  <c r="L2" i="2"/>
  <c r="F2" i="2" s="1"/>
  <c r="L51" i="2"/>
  <c r="F51" i="2" s="1"/>
  <c r="M51" i="2"/>
  <c r="B6" i="1" l="1"/>
  <c r="M77" i="2" l="1"/>
  <c r="L77" i="2"/>
  <c r="F77" i="2" s="1"/>
  <c r="M80" i="2"/>
  <c r="L80" i="2"/>
  <c r="F80" i="2" s="1"/>
  <c r="I12" i="3" l="1"/>
  <c r="I11" i="3"/>
  <c r="I10" i="3"/>
  <c r="I9" i="3"/>
  <c r="I8" i="3"/>
  <c r="I7" i="3"/>
  <c r="I6" i="3"/>
  <c r="I4" i="3"/>
  <c r="I3" i="3"/>
  <c r="I2" i="3"/>
  <c r="H3" i="3"/>
  <c r="G3" i="3"/>
  <c r="E3" i="3"/>
  <c r="F3" i="3" s="1"/>
  <c r="I1" i="3"/>
  <c r="H1" i="3"/>
  <c r="G1" i="3"/>
  <c r="E1" i="3"/>
  <c r="F1" i="3" s="1"/>
  <c r="D1" i="3" l="1"/>
  <c r="D3" i="3"/>
  <c r="M103" i="2"/>
  <c r="L103" i="2" l="1"/>
  <c r="F103" i="2" s="1"/>
  <c r="G12" i="3"/>
  <c r="H12" i="3"/>
  <c r="E12" i="3"/>
  <c r="D12" i="3" s="1"/>
  <c r="M3" i="2"/>
  <c r="M4" i="2"/>
  <c r="M5" i="2"/>
  <c r="M6" i="2"/>
  <c r="M7" i="2"/>
  <c r="M8" i="2"/>
  <c r="M9" i="2"/>
  <c r="M10" i="2"/>
  <c r="M11" i="2"/>
  <c r="M13" i="2"/>
  <c r="M14" i="2"/>
  <c r="M15" i="2"/>
  <c r="M16" i="2"/>
  <c r="M17" i="2"/>
  <c r="M18" i="2"/>
  <c r="M19" i="2"/>
  <c r="M20" i="2"/>
  <c r="M23" i="2"/>
  <c r="M24" i="2"/>
  <c r="M25" i="2"/>
  <c r="M26" i="2"/>
  <c r="M27" i="2"/>
  <c r="M28" i="2"/>
  <c r="M29" i="2"/>
  <c r="M30" i="2"/>
  <c r="M31" i="2"/>
  <c r="M33" i="2"/>
  <c r="M34" i="2"/>
  <c r="M35" i="2"/>
  <c r="M36" i="2"/>
  <c r="M37" i="2"/>
  <c r="M38" i="2"/>
  <c r="M39" i="2"/>
  <c r="M40" i="2"/>
  <c r="M41" i="2"/>
  <c r="M42" i="2"/>
  <c r="M43" i="2"/>
  <c r="M44" i="2"/>
  <c r="M45" i="2"/>
  <c r="M46" i="2"/>
  <c r="M47" i="2"/>
  <c r="M48" i="2"/>
  <c r="M49" i="2"/>
  <c r="M52" i="2"/>
  <c r="M53" i="2"/>
  <c r="M54" i="2"/>
  <c r="M55" i="2"/>
  <c r="M56" i="2"/>
  <c r="M57" i="2"/>
  <c r="M59" i="2"/>
  <c r="M61" i="2"/>
  <c r="M62" i="2"/>
  <c r="M63" i="2"/>
  <c r="M64" i="2"/>
  <c r="M65" i="2"/>
  <c r="M66" i="2"/>
  <c r="M67" i="2"/>
  <c r="M68" i="2"/>
  <c r="M69" i="2"/>
  <c r="M70" i="2"/>
  <c r="M72" i="2"/>
  <c r="M73" i="2"/>
  <c r="M74" i="2"/>
  <c r="M75" i="2"/>
  <c r="M76" i="2"/>
  <c r="M78" i="2"/>
  <c r="M79" i="2"/>
  <c r="M81" i="2"/>
  <c r="M82" i="2"/>
  <c r="M84" i="2"/>
  <c r="M85" i="2"/>
  <c r="M86" i="2"/>
  <c r="M87" i="2"/>
  <c r="M88" i="2"/>
  <c r="M89" i="2"/>
  <c r="M90" i="2"/>
  <c r="M91" i="2"/>
  <c r="M92" i="2"/>
  <c r="M93" i="2"/>
  <c r="M94" i="2"/>
  <c r="M95" i="2"/>
  <c r="M96" i="2"/>
  <c r="M97" i="2"/>
  <c r="M99" i="2"/>
  <c r="M100" i="2"/>
  <c r="M102" i="2"/>
  <c r="M104" i="2"/>
  <c r="M105" i="2"/>
  <c r="E2" i="3"/>
  <c r="D2" i="3" s="1"/>
  <c r="E4" i="3"/>
  <c r="D4" i="3" s="1"/>
  <c r="E5" i="3"/>
  <c r="D5" i="3" s="1"/>
  <c r="E6" i="3"/>
  <c r="D6" i="3" s="1"/>
  <c r="E7" i="3"/>
  <c r="D7" i="3" s="1"/>
  <c r="E8" i="3"/>
  <c r="D8" i="3" s="1"/>
  <c r="E9" i="3"/>
  <c r="D9" i="3" s="1"/>
  <c r="E10" i="3"/>
  <c r="D10" i="3" s="1"/>
  <c r="E11" i="3"/>
  <c r="D11" i="3" s="1"/>
  <c r="F12" i="3" l="1"/>
  <c r="H2" i="3"/>
  <c r="H4" i="3"/>
  <c r="H5" i="3"/>
  <c r="H6" i="3"/>
  <c r="H7" i="3"/>
  <c r="H8" i="3"/>
  <c r="H9" i="3"/>
  <c r="H10" i="3"/>
  <c r="H11" i="3"/>
  <c r="G2" i="3"/>
  <c r="G4" i="3"/>
  <c r="G5" i="3"/>
  <c r="G6" i="3"/>
  <c r="G7" i="3"/>
  <c r="G8" i="3"/>
  <c r="G9" i="3"/>
  <c r="G10" i="3"/>
  <c r="G11" i="3"/>
  <c r="F2" i="3"/>
  <c r="F4" i="3"/>
  <c r="F5" i="3"/>
  <c r="F6" i="3"/>
  <c r="F7" i="3"/>
  <c r="F8" i="3"/>
  <c r="F9" i="3"/>
  <c r="F10" i="3"/>
  <c r="F11" i="3"/>
  <c r="L1" i="2"/>
  <c r="L3" i="2"/>
  <c r="L4" i="2"/>
  <c r="L5" i="2"/>
  <c r="L6" i="2"/>
  <c r="L7" i="2"/>
  <c r="L8" i="2"/>
  <c r="L9" i="2"/>
  <c r="L10" i="2"/>
  <c r="L11" i="2"/>
  <c r="L13" i="2"/>
  <c r="L14" i="2"/>
  <c r="L15" i="2"/>
  <c r="L16" i="2"/>
  <c r="L17" i="2"/>
  <c r="L18" i="2"/>
  <c r="L19" i="2"/>
  <c r="L20" i="2"/>
  <c r="L23" i="2"/>
  <c r="L24" i="2"/>
  <c r="L25" i="2"/>
  <c r="L26" i="2"/>
  <c r="L27" i="2"/>
  <c r="L28" i="2"/>
  <c r="L29" i="2"/>
  <c r="L30" i="2"/>
  <c r="L31" i="2"/>
  <c r="L33" i="2"/>
  <c r="L34" i="2"/>
  <c r="L35" i="2"/>
  <c r="L36" i="2"/>
  <c r="L37" i="2"/>
  <c r="L38" i="2"/>
  <c r="L39" i="2"/>
  <c r="L40" i="2"/>
  <c r="L41" i="2"/>
  <c r="L42" i="2"/>
  <c r="L43" i="2"/>
  <c r="L44" i="2"/>
  <c r="L45" i="2"/>
  <c r="L46" i="2"/>
  <c r="L47" i="2"/>
  <c r="L48" i="2"/>
  <c r="L49" i="2"/>
  <c r="L52" i="2"/>
  <c r="L53" i="2"/>
  <c r="L54" i="2"/>
  <c r="L55" i="2"/>
  <c r="L56" i="2"/>
  <c r="L57" i="2"/>
  <c r="L59" i="2"/>
  <c r="L61" i="2"/>
  <c r="L62" i="2"/>
  <c r="L63" i="2"/>
  <c r="L64" i="2"/>
  <c r="L65" i="2"/>
  <c r="L66" i="2"/>
  <c r="L67" i="2"/>
  <c r="L68" i="2"/>
  <c r="L69" i="2"/>
  <c r="L70" i="2"/>
  <c r="L72" i="2"/>
  <c r="L73" i="2"/>
  <c r="L74" i="2"/>
  <c r="L75" i="2"/>
  <c r="L76" i="2"/>
  <c r="L78" i="2"/>
  <c r="L79" i="2"/>
  <c r="L81" i="2"/>
  <c r="L82" i="2"/>
  <c r="L84" i="2"/>
  <c r="L85" i="2"/>
  <c r="L86" i="2"/>
  <c r="L87" i="2"/>
  <c r="L88" i="2"/>
  <c r="L89" i="2"/>
  <c r="L90" i="2"/>
  <c r="L91" i="2"/>
  <c r="L92" i="2"/>
  <c r="L93" i="2"/>
  <c r="L94" i="2"/>
  <c r="L95" i="2"/>
  <c r="L96" i="2"/>
  <c r="L97" i="2"/>
  <c r="L99" i="2"/>
  <c r="L100" i="2"/>
  <c r="L102" i="2"/>
  <c r="L104" i="2"/>
  <c r="L105" i="2"/>
  <c r="D269" i="1" l="1"/>
  <c r="D276" i="1"/>
  <c r="D491" i="1"/>
  <c r="D501" i="1"/>
  <c r="D345" i="1"/>
  <c r="D59" i="1"/>
  <c r="D93" i="1"/>
  <c r="D87" i="1"/>
  <c r="D207" i="1"/>
  <c r="D217" i="1"/>
  <c r="D230" i="1"/>
  <c r="D195" i="1"/>
  <c r="D184" i="1"/>
  <c r="D258" i="1"/>
  <c r="D250" i="1"/>
  <c r="D497" i="1"/>
  <c r="D350" i="1"/>
  <c r="D349" i="1"/>
  <c r="D65" i="1"/>
  <c r="D79" i="1"/>
  <c r="D101" i="1"/>
  <c r="D213" i="1"/>
  <c r="D223" i="1"/>
  <c r="D236" i="1"/>
  <c r="D200" i="1"/>
  <c r="D179" i="1"/>
  <c r="D257" i="1"/>
  <c r="D262" i="1"/>
  <c r="D494" i="1"/>
  <c r="D7" i="1"/>
  <c r="D356" i="1"/>
  <c r="D62" i="1"/>
  <c r="D76" i="1"/>
  <c r="D74" i="1"/>
  <c r="D210" i="1"/>
  <c r="D220" i="1"/>
  <c r="D233" i="1"/>
  <c r="D198" i="1"/>
  <c r="D187" i="1"/>
  <c r="D309" i="1"/>
  <c r="D291" i="1"/>
  <c r="D339" i="1"/>
  <c r="D460" i="1"/>
  <c r="D364" i="1"/>
  <c r="D433" i="1"/>
  <c r="D439" i="1"/>
  <c r="D378" i="1"/>
  <c r="D253" i="1"/>
  <c r="D68" i="1"/>
  <c r="D176" i="1"/>
  <c r="D279" i="1"/>
  <c r="D302" i="1"/>
  <c r="D451" i="1"/>
  <c r="D468" i="1"/>
  <c r="D434" i="1"/>
  <c r="D376" i="1"/>
  <c r="D418" i="1"/>
  <c r="D394" i="1"/>
  <c r="D512" i="1"/>
  <c r="D17" i="1"/>
  <c r="D55" i="1"/>
  <c r="D272" i="1"/>
  <c r="D263" i="1"/>
  <c r="D495" i="1"/>
  <c r="D8" i="1"/>
  <c r="D357" i="1"/>
  <c r="D63" i="1"/>
  <c r="D77" i="1"/>
  <c r="D75" i="1"/>
  <c r="D211" i="1"/>
  <c r="D221" i="1"/>
  <c r="D234" i="1"/>
  <c r="D166" i="1"/>
  <c r="D182" i="1"/>
  <c r="D164" i="1"/>
  <c r="D245" i="1"/>
  <c r="D254" i="1"/>
  <c r="D502" i="1"/>
  <c r="D353" i="1"/>
  <c r="D342" i="1"/>
  <c r="D69" i="1"/>
  <c r="D83" i="1"/>
  <c r="D98" i="1"/>
  <c r="D171" i="1"/>
  <c r="D177" i="1"/>
  <c r="D189" i="1"/>
  <c r="D201" i="1"/>
  <c r="D58" i="1"/>
  <c r="D259" i="1"/>
  <c r="D251" i="1"/>
  <c r="D498" i="1"/>
  <c r="D510" i="1"/>
  <c r="D358" i="1"/>
  <c r="D66" i="1"/>
  <c r="D80" i="1"/>
  <c r="D102" i="1"/>
  <c r="D168" i="1"/>
  <c r="D224" i="1"/>
  <c r="D180" i="1"/>
  <c r="D173" i="1"/>
  <c r="D305" i="1"/>
  <c r="D294" i="1"/>
  <c r="D298" i="1"/>
  <c r="D449" i="1"/>
  <c r="D385" i="1"/>
  <c r="D397" i="1"/>
  <c r="D368" i="1"/>
  <c r="D374" i="1"/>
  <c r="D382" i="1"/>
  <c r="D496" i="1"/>
  <c r="D82" i="1"/>
  <c r="D188" i="1"/>
  <c r="D310" i="1"/>
  <c r="D300" i="1"/>
  <c r="D359" i="1"/>
  <c r="D365" i="1"/>
  <c r="D370" i="1"/>
  <c r="D444" i="1"/>
  <c r="D422" i="1"/>
  <c r="D396" i="1"/>
  <c r="D476" i="1"/>
  <c r="D11" i="1"/>
  <c r="D265" i="1"/>
  <c r="D247" i="1"/>
  <c r="D507" i="1"/>
  <c r="D504" i="1"/>
  <c r="D354" i="1"/>
  <c r="D487" i="1"/>
  <c r="D71" i="1"/>
  <c r="D85" i="1"/>
  <c r="D159" i="1"/>
  <c r="D165" i="1"/>
  <c r="D226" i="1"/>
  <c r="D191" i="1"/>
  <c r="D203" i="1"/>
  <c r="D56" i="1"/>
  <c r="D271" i="1"/>
  <c r="D261" i="1"/>
  <c r="D493" i="1"/>
  <c r="D97" i="1"/>
  <c r="D347" i="1"/>
  <c r="D61" i="1"/>
  <c r="D73" i="1"/>
  <c r="D89" i="1"/>
  <c r="D209" i="1"/>
  <c r="D219" i="1"/>
  <c r="D232" i="1"/>
  <c r="D197" i="1"/>
  <c r="D186" i="1"/>
  <c r="D268" i="1"/>
  <c r="D275" i="1"/>
  <c r="D490" i="1"/>
  <c r="D500" i="1"/>
  <c r="D344" i="1"/>
  <c r="D9" i="1"/>
  <c r="D92" i="1"/>
  <c r="D95" i="1"/>
  <c r="D206" i="1"/>
  <c r="D216" i="1"/>
  <c r="D229" i="1"/>
  <c r="D194" i="1"/>
  <c r="D167" i="1"/>
  <c r="D307" i="1"/>
  <c r="D287" i="1"/>
  <c r="D334" i="1"/>
  <c r="D456" i="1"/>
  <c r="D360" i="1"/>
  <c r="D405" i="1"/>
  <c r="D391" i="1"/>
  <c r="D445" i="1"/>
  <c r="D244" i="1"/>
  <c r="D341" i="1"/>
  <c r="D170" i="1"/>
  <c r="D280" i="1"/>
  <c r="D286" i="1"/>
  <c r="D340" i="1"/>
  <c r="D463" i="1"/>
  <c r="D404" i="1"/>
  <c r="D440" i="1"/>
  <c r="D414" i="1"/>
  <c r="D427" i="1"/>
  <c r="D372" i="1"/>
  <c r="D113" i="1"/>
  <c r="D22" i="1"/>
  <c r="D124" i="1"/>
  <c r="D315" i="1"/>
  <c r="D138" i="1"/>
  <c r="D472" i="1"/>
  <c r="D145" i="1"/>
  <c r="D41" i="1"/>
  <c r="D158" i="1"/>
  <c r="D266" i="1"/>
  <c r="D355" i="1"/>
  <c r="D160" i="1"/>
  <c r="D204" i="1"/>
  <c r="D296" i="1"/>
  <c r="D335" i="1"/>
  <c r="D383" i="1"/>
  <c r="D400" i="1"/>
  <c r="D392" i="1"/>
  <c r="D380" i="1"/>
  <c r="D411" i="1"/>
  <c r="D107" i="1"/>
  <c r="D116" i="1"/>
  <c r="D241" i="1"/>
  <c r="D516" i="1"/>
  <c r="D137" i="1"/>
  <c r="D256" i="1"/>
  <c r="D88" i="1"/>
  <c r="D196" i="1"/>
  <c r="D312" i="1"/>
  <c r="D330" i="1"/>
  <c r="D458" i="1"/>
  <c r="D367" i="1"/>
  <c r="D388" i="1"/>
  <c r="D447" i="1"/>
  <c r="D424" i="1"/>
  <c r="D408" i="1"/>
  <c r="D105" i="1"/>
  <c r="D12" i="1"/>
  <c r="D27" i="1"/>
  <c r="D514" i="1"/>
  <c r="D134" i="1"/>
  <c r="D222" i="1"/>
  <c r="D467" i="1"/>
  <c r="D393" i="1"/>
  <c r="D31" i="1"/>
  <c r="D524" i="1"/>
  <c r="D482" i="1"/>
  <c r="D486" i="1"/>
  <c r="D478" i="1"/>
  <c r="C267" i="1"/>
  <c r="C274" i="1"/>
  <c r="C509" i="1"/>
  <c r="C506" i="1"/>
  <c r="C343" i="1"/>
  <c r="C57" i="1"/>
  <c r="C91" i="1"/>
  <c r="C94" i="1"/>
  <c r="C161" i="1"/>
  <c r="D78" i="1"/>
  <c r="D398" i="1"/>
  <c r="D112" i="1"/>
  <c r="D239" i="1"/>
  <c r="D484" i="1"/>
  <c r="D49" i="1"/>
  <c r="D539" i="1"/>
  <c r="C264" i="1"/>
  <c r="C276" i="1"/>
  <c r="C243" i="1"/>
  <c r="C59" i="1"/>
  <c r="C78" i="1"/>
  <c r="C99" i="1"/>
  <c r="C215" i="1"/>
  <c r="C228" i="1"/>
  <c r="C193" i="1"/>
  <c r="C205" i="1"/>
  <c r="C279" i="1"/>
  <c r="C286" i="1"/>
  <c r="C338" i="1"/>
  <c r="C359" i="1"/>
  <c r="C468" i="1"/>
  <c r="C404" i="1"/>
  <c r="C390" i="1"/>
  <c r="C444" i="1"/>
  <c r="C419" i="1"/>
  <c r="C473" i="1"/>
  <c r="C18" i="1"/>
  <c r="C120" i="1"/>
  <c r="C33" i="1"/>
  <c r="C319" i="1"/>
  <c r="C14" i="1"/>
  <c r="C327" i="1"/>
  <c r="C39" i="1"/>
  <c r="C151" i="1"/>
  <c r="C54" i="1"/>
  <c r="C535" i="1"/>
  <c r="D299" i="1"/>
  <c r="D425" i="1"/>
  <c r="D314" i="1"/>
  <c r="D35" i="1"/>
  <c r="D499" i="1"/>
  <c r="D81" i="1"/>
  <c r="D181" i="1"/>
  <c r="D274" i="1"/>
  <c r="D57" i="1"/>
  <c r="D215" i="1"/>
  <c r="D264" i="1"/>
  <c r="D99" i="1"/>
  <c r="D202" i="1"/>
  <c r="D453" i="1"/>
  <c r="D441" i="1"/>
  <c r="D175" i="1"/>
  <c r="D399" i="1"/>
  <c r="D410" i="1"/>
  <c r="D25" i="1"/>
  <c r="D131" i="1"/>
  <c r="D522" i="1"/>
  <c r="D36" i="1"/>
  <c r="D44" i="1"/>
  <c r="D53" i="1"/>
  <c r="D508" i="1"/>
  <c r="D86" i="1"/>
  <c r="D281" i="1"/>
  <c r="D303" i="1"/>
  <c r="D457" i="1"/>
  <c r="D406" i="1"/>
  <c r="D377" i="1"/>
  <c r="D423" i="1"/>
  <c r="D489" i="1"/>
  <c r="D18" i="1"/>
  <c r="D26" i="1"/>
  <c r="D316" i="1"/>
  <c r="D277" i="1"/>
  <c r="D72" i="1"/>
  <c r="D185" i="1"/>
  <c r="D289" i="1"/>
  <c r="D454" i="1"/>
  <c r="D402" i="1"/>
  <c r="D373" i="1"/>
  <c r="D420" i="1"/>
  <c r="D412" i="1"/>
  <c r="D15" i="1"/>
  <c r="D121" i="1"/>
  <c r="D13" i="1"/>
  <c r="D249" i="1"/>
  <c r="D450" i="1"/>
  <c r="D511" i="1"/>
  <c r="D519" i="1"/>
  <c r="D526" i="1"/>
  <c r="D328" i="1"/>
  <c r="D534" i="1"/>
  <c r="C245" i="1"/>
  <c r="C493" i="1"/>
  <c r="C350" i="1"/>
  <c r="C342" i="1"/>
  <c r="C73" i="1"/>
  <c r="C101" i="1"/>
  <c r="D273" i="1"/>
  <c r="D438" i="1"/>
  <c r="D515" i="1"/>
  <c r="D528" i="1"/>
  <c r="D110" i="1"/>
  <c r="C269" i="1"/>
  <c r="C255" i="1"/>
  <c r="C96" i="1"/>
  <c r="C64" i="1"/>
  <c r="C87" i="1"/>
  <c r="C171" i="1"/>
  <c r="C232" i="1"/>
  <c r="C200" i="1"/>
  <c r="C281" i="1"/>
  <c r="C290" i="1"/>
  <c r="C333" i="1"/>
  <c r="C464" i="1"/>
  <c r="C432" i="1"/>
  <c r="C373" i="1"/>
  <c r="C415" i="1"/>
  <c r="C407" i="1"/>
  <c r="C107" i="1"/>
  <c r="C23" i="1"/>
  <c r="C130" i="1"/>
  <c r="C137" i="1"/>
  <c r="C141" i="1"/>
  <c r="C154" i="1"/>
  <c r="C47" i="1"/>
  <c r="C531" i="1"/>
  <c r="D100" i="1"/>
  <c r="D443" i="1"/>
  <c r="D520" i="1"/>
  <c r="D39" i="1"/>
  <c r="D51" i="1"/>
  <c r="C265" i="1"/>
  <c r="C277" i="1"/>
  <c r="C498" i="1"/>
  <c r="C354" i="1"/>
  <c r="C60" i="1"/>
  <c r="C80" i="1"/>
  <c r="C159" i="1"/>
  <c r="C216" i="1"/>
  <c r="C229" i="1"/>
  <c r="C194" i="1"/>
  <c r="C167" i="1"/>
  <c r="C307" i="1"/>
  <c r="C287" i="1"/>
  <c r="C334" i="1"/>
  <c r="C456" i="1"/>
  <c r="C360" i="1"/>
  <c r="C405" i="1"/>
  <c r="C391" i="1"/>
  <c r="C445" i="1"/>
  <c r="C420" i="1"/>
  <c r="C474" i="1"/>
  <c r="C19" i="1"/>
  <c r="C121" i="1"/>
  <c r="C127" i="1"/>
  <c r="C108" i="1"/>
  <c r="C34" i="1"/>
  <c r="C485" i="1"/>
  <c r="C486" i="1"/>
  <c r="C109" i="1"/>
  <c r="C536" i="1"/>
  <c r="D448" i="1"/>
  <c r="D142" i="1"/>
  <c r="D323" i="1"/>
  <c r="C257" i="1"/>
  <c r="C505" i="1"/>
  <c r="C67" i="1"/>
  <c r="C210" i="1"/>
  <c r="C234" i="1"/>
  <c r="C182" i="1"/>
  <c r="C302" i="1"/>
  <c r="C461" i="1"/>
  <c r="C434" i="1"/>
  <c r="C379" i="1"/>
  <c r="C409" i="1"/>
  <c r="D162" i="1"/>
  <c r="D351" i="1"/>
  <c r="D103" i="1"/>
  <c r="D174" i="1"/>
  <c r="D509" i="1"/>
  <c r="D91" i="1"/>
  <c r="D228" i="1"/>
  <c r="D246" i="1"/>
  <c r="D329" i="1"/>
  <c r="D172" i="1"/>
  <c r="D282" i="1"/>
  <c r="D465" i="1"/>
  <c r="D163" i="1"/>
  <c r="D295" i="1"/>
  <c r="D390" i="1"/>
  <c r="D106" i="1"/>
  <c r="D29" i="1"/>
  <c r="D318" i="1"/>
  <c r="D240" i="1"/>
  <c r="D527" i="1"/>
  <c r="D150" i="1"/>
  <c r="D321" i="1"/>
  <c r="D505" i="1"/>
  <c r="D214" i="1"/>
  <c r="D308" i="1"/>
  <c r="D301" i="1"/>
  <c r="D464" i="1"/>
  <c r="D435" i="1"/>
  <c r="D446" i="1"/>
  <c r="D428" i="1"/>
  <c r="D473" i="1"/>
  <c r="D237" i="1"/>
  <c r="D125" i="1"/>
  <c r="D319" i="1"/>
  <c r="D492" i="1"/>
  <c r="D208" i="1"/>
  <c r="D283" i="1"/>
  <c r="D304" i="1"/>
  <c r="D384" i="1"/>
  <c r="D431" i="1"/>
  <c r="D442" i="1"/>
  <c r="D513" i="1"/>
  <c r="D19" i="1"/>
  <c r="D30" i="1"/>
  <c r="D469" i="1"/>
  <c r="D64" i="1"/>
  <c r="D432" i="1"/>
  <c r="D16" i="1"/>
  <c r="D108" i="1"/>
  <c r="D485" i="1"/>
  <c r="D50" i="1"/>
  <c r="D538" i="1"/>
  <c r="C164" i="1"/>
  <c r="C261" i="1"/>
  <c r="C497" i="1"/>
  <c r="C353" i="1"/>
  <c r="C61" i="1"/>
  <c r="C79" i="1"/>
  <c r="C98" i="1"/>
  <c r="D199" i="1"/>
  <c r="D421" i="1"/>
  <c r="D518" i="1"/>
  <c r="D155" i="1"/>
  <c r="D324" i="1"/>
  <c r="C273" i="1"/>
  <c r="C491" i="1"/>
  <c r="C345" i="1"/>
  <c r="C70" i="1"/>
  <c r="C100" i="1"/>
  <c r="C219" i="1"/>
  <c r="C236" i="1"/>
  <c r="C201" i="1"/>
  <c r="C293" i="1"/>
  <c r="C304" i="1"/>
  <c r="C452" i="1"/>
  <c r="C363" i="1"/>
  <c r="C436" i="1"/>
  <c r="C377" i="1"/>
  <c r="C423" i="1"/>
  <c r="C411" i="1"/>
  <c r="C114" i="1"/>
  <c r="C26" i="1"/>
  <c r="C516" i="1"/>
  <c r="C519" i="1"/>
  <c r="C37" i="1"/>
  <c r="C147" i="1"/>
  <c r="C50" i="1"/>
  <c r="C539" i="1"/>
  <c r="D183" i="1"/>
  <c r="D430" i="1"/>
  <c r="D320" i="1"/>
  <c r="D147" i="1"/>
  <c r="D322" i="1"/>
  <c r="C270" i="1"/>
  <c r="C251" i="1"/>
  <c r="C504" i="1"/>
  <c r="C346" i="1"/>
  <c r="C66" i="1"/>
  <c r="C85" i="1"/>
  <c r="C208" i="1"/>
  <c r="C220" i="1"/>
  <c r="C233" i="1"/>
  <c r="C198" i="1"/>
  <c r="C187" i="1"/>
  <c r="C309" i="1"/>
  <c r="C291" i="1"/>
  <c r="C339" i="1"/>
  <c r="C460" i="1"/>
  <c r="C364" i="1"/>
  <c r="C433" i="1"/>
  <c r="C439" i="1"/>
  <c r="C378" i="1"/>
  <c r="C424" i="1"/>
  <c r="C408" i="1"/>
  <c r="C105" i="1"/>
  <c r="C12" i="1"/>
  <c r="C27" i="1"/>
  <c r="C514" i="1"/>
  <c r="C134" i="1"/>
  <c r="C523" i="1"/>
  <c r="C38" i="1"/>
  <c r="C155" i="1"/>
  <c r="C157" i="1"/>
  <c r="C323" i="1"/>
  <c r="D96" i="1"/>
  <c r="D475" i="1"/>
  <c r="D481" i="1"/>
  <c r="D536" i="1"/>
  <c r="C248" i="1"/>
  <c r="C351" i="1"/>
  <c r="C76" i="1"/>
  <c r="C165" i="1"/>
  <c r="C191" i="1"/>
  <c r="C283" i="1"/>
  <c r="C330" i="1"/>
  <c r="C466" i="1"/>
  <c r="C388" i="1"/>
  <c r="C417" i="1"/>
  <c r="C511" i="1"/>
  <c r="D252" i="1"/>
  <c r="D67" i="1"/>
  <c r="D225" i="1"/>
  <c r="D267" i="1"/>
  <c r="D343" i="1"/>
  <c r="D161" i="1"/>
  <c r="D205" i="1"/>
  <c r="D503" i="1"/>
  <c r="D84" i="1"/>
  <c r="D190" i="1"/>
  <c r="D313" i="1"/>
  <c r="D387" i="1"/>
  <c r="D104" i="1"/>
  <c r="D461" i="1"/>
  <c r="D119" i="1"/>
  <c r="D129" i="1"/>
  <c r="D136" i="1"/>
  <c r="D326" i="1"/>
  <c r="D153" i="1"/>
  <c r="D46" i="1"/>
  <c r="D248" i="1"/>
  <c r="D90" i="1"/>
  <c r="D192" i="1"/>
  <c r="D288" i="1"/>
  <c r="D452" i="1"/>
  <c r="D366" i="1"/>
  <c r="D371" i="1"/>
  <c r="D419" i="1"/>
  <c r="D407" i="1"/>
  <c r="D114" i="1"/>
  <c r="D120" i="1"/>
  <c r="D130" i="1"/>
  <c r="D270" i="1"/>
  <c r="D60" i="1"/>
  <c r="D231" i="1"/>
  <c r="D284" i="1"/>
  <c r="D333" i="1"/>
  <c r="D362" i="1"/>
  <c r="D437" i="1"/>
  <c r="D416" i="1"/>
  <c r="D111" i="1"/>
  <c r="D24" i="1"/>
  <c r="D127" i="1"/>
  <c r="D517" i="1"/>
  <c r="D290" i="1"/>
  <c r="D417" i="1"/>
  <c r="D317" i="1"/>
  <c r="D34" i="1"/>
  <c r="D529" i="1"/>
  <c r="D530" i="1"/>
  <c r="C258" i="1"/>
  <c r="C254" i="1"/>
  <c r="C97" i="1"/>
  <c r="C349" i="1"/>
  <c r="C69" i="1"/>
  <c r="C89" i="1"/>
  <c r="C213" i="1"/>
  <c r="D455" i="1"/>
  <c r="D122" i="1"/>
  <c r="D327" i="1"/>
  <c r="D242" i="1"/>
  <c r="C56" i="1"/>
  <c r="C249" i="1"/>
  <c r="C501" i="1"/>
  <c r="C329" i="1"/>
  <c r="C84" i="1"/>
  <c r="C212" i="1"/>
  <c r="C177" i="1"/>
  <c r="C197" i="1"/>
  <c r="C179" i="1"/>
  <c r="C296" i="1"/>
  <c r="C337" i="1"/>
  <c r="C384" i="1"/>
  <c r="C400" i="1"/>
  <c r="C438" i="1"/>
  <c r="C381" i="1"/>
  <c r="C428" i="1"/>
  <c r="C477" i="1"/>
  <c r="C116" i="1"/>
  <c r="C125" i="1"/>
  <c r="C133" i="1"/>
  <c r="C139" i="1"/>
  <c r="C482" i="1"/>
  <c r="C242" i="1"/>
  <c r="C480" i="1"/>
  <c r="D243" i="1"/>
  <c r="D403" i="1"/>
  <c r="D28" i="1"/>
  <c r="D144" i="1"/>
  <c r="D157" i="1"/>
  <c r="D535" i="1"/>
  <c r="C58" i="1"/>
  <c r="C247" i="1"/>
  <c r="C492" i="1"/>
  <c r="C510" i="1"/>
  <c r="C487" i="1"/>
  <c r="C72" i="1"/>
  <c r="C102" i="1"/>
  <c r="C172" i="1"/>
  <c r="C178" i="1"/>
  <c r="C190" i="1"/>
  <c r="C202" i="1"/>
  <c r="C282" i="1"/>
  <c r="C297" i="1"/>
  <c r="C313" i="1"/>
  <c r="C453" i="1"/>
  <c r="C465" i="1"/>
  <c r="C401" i="1"/>
  <c r="C387" i="1"/>
  <c r="C441" i="1"/>
  <c r="C416" i="1"/>
  <c r="C429" i="1"/>
  <c r="C513" i="1"/>
  <c r="C15" i="1"/>
  <c r="C24" i="1"/>
  <c r="C126" i="1"/>
  <c r="C469" i="1"/>
  <c r="C520" i="1"/>
  <c r="C142" i="1"/>
  <c r="C483" i="1"/>
  <c r="C148" i="1"/>
  <c r="C51" i="1"/>
  <c r="C532" i="1"/>
  <c r="D462" i="1"/>
  <c r="D521" i="1"/>
  <c r="D47" i="1"/>
  <c r="C162" i="1"/>
  <c r="C494" i="1"/>
  <c r="C488" i="1"/>
  <c r="C103" i="1"/>
  <c r="C226" i="1"/>
  <c r="C203" i="1"/>
  <c r="C284" i="1"/>
  <c r="C454" i="1"/>
  <c r="C402" i="1"/>
  <c r="C442" i="1"/>
  <c r="C393" i="1"/>
  <c r="C16" i="1"/>
  <c r="C31" i="1"/>
  <c r="C521" i="1"/>
  <c r="C484" i="1"/>
  <c r="C52" i="1"/>
  <c r="B268" i="1"/>
  <c r="B275" i="1"/>
  <c r="B490" i="1"/>
  <c r="B500" i="1"/>
  <c r="B344" i="1"/>
  <c r="B9" i="1"/>
  <c r="B92" i="1"/>
  <c r="B95" i="1"/>
  <c r="B206" i="1"/>
  <c r="B216" i="1"/>
  <c r="B229" i="1"/>
  <c r="B194" i="1"/>
  <c r="B167" i="1"/>
  <c r="B307" i="1"/>
  <c r="B287" i="1"/>
  <c r="B334" i="1"/>
  <c r="B456" i="1"/>
  <c r="B360" i="1"/>
  <c r="B405" i="1"/>
  <c r="B391" i="1"/>
  <c r="D413" i="1"/>
  <c r="D143" i="1"/>
  <c r="D480" i="1"/>
  <c r="C272" i="1"/>
  <c r="C500" i="1"/>
  <c r="C68" i="1"/>
  <c r="C211" i="1"/>
  <c r="C235" i="1"/>
  <c r="C183" i="1"/>
  <c r="C303" i="1"/>
  <c r="C383" i="1"/>
  <c r="C435" i="1"/>
  <c r="C380" i="1"/>
  <c r="C410" i="1"/>
  <c r="C115" i="1"/>
  <c r="C131" i="1"/>
  <c r="C525" i="1"/>
  <c r="C44" i="1"/>
  <c r="C479" i="1"/>
  <c r="B55" i="1"/>
  <c r="B272" i="1"/>
  <c r="B263" i="1"/>
  <c r="B495" i="1"/>
  <c r="B8" i="1"/>
  <c r="B357" i="1"/>
  <c r="B63" i="1"/>
  <c r="B77" i="1"/>
  <c r="B75" i="1"/>
  <c r="B211" i="1"/>
  <c r="B221" i="1"/>
  <c r="B234" i="1"/>
  <c r="B166" i="1"/>
  <c r="B182" i="1"/>
  <c r="B310" i="1"/>
  <c r="B302" i="1"/>
  <c r="B340" i="1"/>
  <c r="B461" i="1"/>
  <c r="B365" i="1"/>
  <c r="B434" i="1"/>
  <c r="D369" i="1"/>
  <c r="D52" i="1"/>
  <c r="C266" i="1"/>
  <c r="C62" i="1"/>
  <c r="C230" i="1"/>
  <c r="C288" i="1"/>
  <c r="C406" i="1"/>
  <c r="C395" i="1"/>
  <c r="C128" i="1"/>
  <c r="C152" i="1"/>
  <c r="B277" i="1"/>
  <c r="B256" i="1"/>
  <c r="B60" i="1"/>
  <c r="B88" i="1"/>
  <c r="B218" i="1"/>
  <c r="B196" i="1"/>
  <c r="B292" i="1"/>
  <c r="B336" i="1"/>
  <c r="B362" i="1"/>
  <c r="B392" i="1"/>
  <c r="B446" i="1"/>
  <c r="B421" i="1"/>
  <c r="B395" i="1"/>
  <c r="B475" i="1"/>
  <c r="B20" i="1"/>
  <c r="B122" i="1"/>
  <c r="B128" i="1"/>
  <c r="B470" i="1"/>
  <c r="B239" i="1"/>
  <c r="B35" i="1"/>
  <c r="B152" i="1"/>
  <c r="B45" i="1"/>
  <c r="B110" i="1"/>
  <c r="B537" i="1"/>
  <c r="D235" i="1"/>
  <c r="D154" i="1"/>
  <c r="C344" i="1"/>
  <c r="C218" i="1"/>
  <c r="C292" i="1"/>
  <c r="C362" i="1"/>
  <c r="C422" i="1"/>
  <c r="C25" i="1"/>
  <c r="C36" i="1"/>
  <c r="C538" i="1"/>
  <c r="B245" i="1"/>
  <c r="B502" i="1"/>
  <c r="B342" i="1"/>
  <c r="B83" i="1"/>
  <c r="B171" i="1"/>
  <c r="B189" i="1"/>
  <c r="B281" i="1"/>
  <c r="B301" i="1"/>
  <c r="B464" i="1"/>
  <c r="B386" i="1"/>
  <c r="B443" i="1"/>
  <c r="B418" i="1"/>
  <c r="B394" i="1"/>
  <c r="B512" i="1"/>
  <c r="B17" i="1"/>
  <c r="B119" i="1"/>
  <c r="B32" i="1"/>
  <c r="B318" i="1"/>
  <c r="B522" i="1"/>
  <c r="B326" i="1"/>
  <c r="B146" i="1"/>
  <c r="B150" i="1"/>
  <c r="B53" i="1"/>
  <c r="B534" i="1"/>
  <c r="D6" i="1"/>
  <c r="D37" i="1"/>
  <c r="C7" i="1"/>
  <c r="C169" i="1"/>
  <c r="C306" i="1"/>
  <c r="C462" i="1"/>
  <c r="C413" i="1"/>
  <c r="C117" i="1"/>
  <c r="C471" i="1"/>
  <c r="C325" i="1"/>
  <c r="B273" i="1"/>
  <c r="B243" i="1"/>
  <c r="B348" i="1"/>
  <c r="B78" i="1"/>
  <c r="B212" i="1"/>
  <c r="B235" i="1"/>
  <c r="B183" i="1"/>
  <c r="B303" i="1"/>
  <c r="B383" i="1"/>
  <c r="B435" i="1"/>
  <c r="D135" i="1"/>
  <c r="C244" i="1"/>
  <c r="C370" i="1"/>
  <c r="B65" i="1"/>
  <c r="B312" i="1"/>
  <c r="B377" i="1"/>
  <c r="B428" i="1"/>
  <c r="B114" i="1"/>
  <c r="B125" i="1"/>
  <c r="B519" i="1"/>
  <c r="B482" i="1"/>
  <c r="B50" i="1"/>
  <c r="B134" i="1"/>
  <c r="B155" i="1"/>
  <c r="C295" i="1"/>
  <c r="D306" i="1"/>
  <c r="D255" i="1"/>
  <c r="D401" i="1"/>
  <c r="D115" i="1"/>
  <c r="D146" i="1"/>
  <c r="D227" i="1"/>
  <c r="D386" i="1"/>
  <c r="D23" i="1"/>
  <c r="D218" i="1"/>
  <c r="D436" i="1"/>
  <c r="D21" i="1"/>
  <c r="D375" i="1"/>
  <c r="D109" i="1"/>
  <c r="C271" i="1"/>
  <c r="C65" i="1"/>
  <c r="D409" i="1"/>
  <c r="C348" i="1"/>
  <c r="C189" i="1"/>
  <c r="C459" i="1"/>
  <c r="C316" i="1"/>
  <c r="C322" i="1"/>
  <c r="D20" i="1"/>
  <c r="C507" i="1"/>
  <c r="C88" i="1"/>
  <c r="C173" i="1"/>
  <c r="C449" i="1"/>
  <c r="C374" i="1"/>
  <c r="C111" i="1"/>
  <c r="C517" i="1"/>
  <c r="C48" i="1"/>
  <c r="D293" i="1"/>
  <c r="C221" i="1"/>
  <c r="C365" i="1"/>
  <c r="C238" i="1"/>
  <c r="C317" i="1"/>
  <c r="C526" i="1"/>
  <c r="C478" i="1"/>
  <c r="B257" i="1"/>
  <c r="B251" i="1"/>
  <c r="B503" i="1"/>
  <c r="B356" i="1"/>
  <c r="B66" i="1"/>
  <c r="B84" i="1"/>
  <c r="B210" i="1"/>
  <c r="B224" i="1"/>
  <c r="B190" i="1"/>
  <c r="B187" i="1"/>
  <c r="B294" i="1"/>
  <c r="B313" i="1"/>
  <c r="B460" i="1"/>
  <c r="B397" i="1"/>
  <c r="B387" i="1"/>
  <c r="D10" i="1"/>
  <c r="D40" i="1"/>
  <c r="C275" i="1"/>
  <c r="C357" i="1"/>
  <c r="C104" i="1"/>
  <c r="C192" i="1"/>
  <c r="C311" i="1"/>
  <c r="C455" i="1"/>
  <c r="C389" i="1"/>
  <c r="C17" i="1"/>
  <c r="C318" i="1"/>
  <c r="C527" i="1"/>
  <c r="C53" i="1"/>
  <c r="B269" i="1"/>
  <c r="B252" i="1"/>
  <c r="B504" i="1"/>
  <c r="B345" i="1"/>
  <c r="B67" i="1"/>
  <c r="B85" i="1"/>
  <c r="B207" i="1"/>
  <c r="B225" i="1"/>
  <c r="B191" i="1"/>
  <c r="B184" i="1"/>
  <c r="B330" i="1"/>
  <c r="B457" i="1"/>
  <c r="B398" i="1"/>
  <c r="B388" i="1"/>
  <c r="D152" i="1"/>
  <c r="C262" i="1"/>
  <c r="C160" i="1"/>
  <c r="C308" i="1"/>
  <c r="C392" i="1"/>
  <c r="C20" i="1"/>
  <c r="C35" i="1"/>
  <c r="B270" i="1"/>
  <c r="B68" i="1"/>
  <c r="B208" i="1"/>
  <c r="B188" i="1"/>
  <c r="B295" i="1"/>
  <c r="B458" i="1"/>
  <c r="B379" i="1"/>
  <c r="B238" i="1"/>
  <c r="B481" i="1"/>
  <c r="C63" i="1"/>
  <c r="C132" i="1"/>
  <c r="B347" i="1"/>
  <c r="B337" i="1"/>
  <c r="B422" i="1"/>
  <c r="B131" i="1"/>
  <c r="B158" i="1"/>
  <c r="D531" i="1"/>
  <c r="C375" i="1"/>
  <c r="B214" i="1"/>
  <c r="D337" i="1"/>
  <c r="B200" i="1"/>
  <c r="B320" i="1"/>
  <c r="B142" i="1"/>
  <c r="B111" i="1"/>
  <c r="B205" i="1"/>
  <c r="B27" i="1"/>
  <c r="B108" i="1"/>
  <c r="C530" i="1"/>
  <c r="B373" i="1"/>
  <c r="B137" i="1"/>
  <c r="C181" i="1"/>
  <c r="B355" i="1"/>
  <c r="B331" i="1"/>
  <c r="C315" i="1"/>
  <c r="B415" i="1"/>
  <c r="B242" i="1"/>
  <c r="B338" i="1"/>
  <c r="B486" i="1"/>
  <c r="C376" i="1"/>
  <c r="B441" i="1"/>
  <c r="B148" i="1"/>
  <c r="B390" i="1"/>
  <c r="C8" i="1"/>
  <c r="B304" i="1"/>
  <c r="B14" i="1"/>
  <c r="D94" i="1"/>
  <c r="D336" i="1"/>
  <c r="C246" i="1"/>
  <c r="C237" i="1"/>
  <c r="C358" i="1"/>
  <c r="C356" i="1"/>
  <c r="C524" i="1"/>
  <c r="B58" i="1"/>
  <c r="B329" i="1"/>
  <c r="B233" i="1"/>
  <c r="B449" i="1"/>
  <c r="C495" i="1"/>
  <c r="C331" i="1"/>
  <c r="C29" i="1"/>
  <c r="B351" i="1"/>
  <c r="B165" i="1"/>
  <c r="B288" i="1"/>
  <c r="D238" i="1"/>
  <c r="C457" i="1"/>
  <c r="B176" i="1"/>
  <c r="B399" i="1"/>
  <c r="B112" i="1"/>
  <c r="B143" i="1"/>
  <c r="C263" i="1"/>
  <c r="C11" i="1"/>
  <c r="B97" i="1"/>
  <c r="B296" i="1"/>
  <c r="B427" i="1"/>
  <c r="B124" i="1"/>
  <c r="B156" i="1"/>
  <c r="C174" i="1"/>
  <c r="B100" i="1"/>
  <c r="B403" i="1"/>
  <c r="C188" i="1"/>
  <c r="B423" i="1"/>
  <c r="B322" i="1"/>
  <c r="B48" i="1"/>
  <c r="B267" i="1"/>
  <c r="B408" i="1"/>
  <c r="C176" i="1"/>
  <c r="B127" i="1"/>
  <c r="C22" i="1"/>
  <c r="B381" i="1"/>
  <c r="B516" i="1"/>
  <c r="D260" i="1"/>
  <c r="D506" i="1"/>
  <c r="D70" i="1"/>
  <c r="D352" i="1"/>
  <c r="D32" i="1"/>
  <c r="D156" i="1"/>
  <c r="D311" i="1"/>
  <c r="D415" i="1"/>
  <c r="D33" i="1"/>
  <c r="D292" i="1"/>
  <c r="D381" i="1"/>
  <c r="D126" i="1"/>
  <c r="D118" i="1"/>
  <c r="C250" i="1"/>
  <c r="C83" i="1"/>
  <c r="D140" i="1"/>
  <c r="C93" i="1"/>
  <c r="C186" i="1"/>
  <c r="C367" i="1"/>
  <c r="C489" i="1"/>
  <c r="C320" i="1"/>
  <c r="D471" i="1"/>
  <c r="C256" i="1"/>
  <c r="C168" i="1"/>
  <c r="C305" i="1"/>
  <c r="C385" i="1"/>
  <c r="C382" i="1"/>
  <c r="C21" i="1"/>
  <c r="C140" i="1"/>
  <c r="C324" i="1"/>
  <c r="D123" i="1"/>
  <c r="C252" i="1"/>
  <c r="C166" i="1"/>
  <c r="C440" i="1"/>
  <c r="C118" i="1"/>
  <c r="C135" i="1"/>
  <c r="C43" i="1"/>
  <c r="C533" i="1"/>
  <c r="B259" i="1"/>
  <c r="B255" i="1"/>
  <c r="B7" i="1"/>
  <c r="B358" i="1"/>
  <c r="B70" i="1"/>
  <c r="B74" i="1"/>
  <c r="B168" i="1"/>
  <c r="B178" i="1"/>
  <c r="B198" i="1"/>
  <c r="B305" i="1"/>
  <c r="B297" i="1"/>
  <c r="B339" i="1"/>
  <c r="B385" i="1"/>
  <c r="B401" i="1"/>
  <c r="D348" i="1"/>
  <c r="D128" i="1"/>
  <c r="D48" i="1"/>
  <c r="C253" i="1"/>
  <c r="C9" i="1"/>
  <c r="C214" i="1"/>
  <c r="C199" i="1"/>
  <c r="C285" i="1"/>
  <c r="C467" i="1"/>
  <c r="C371" i="1"/>
  <c r="C394" i="1"/>
  <c r="C119" i="1"/>
  <c r="C136" i="1"/>
  <c r="C146" i="1"/>
  <c r="C534" i="1"/>
  <c r="B260" i="1"/>
  <c r="B507" i="1"/>
  <c r="B501" i="1"/>
  <c r="B71" i="1"/>
  <c r="B87" i="1"/>
  <c r="B169" i="1"/>
  <c r="B226" i="1"/>
  <c r="B195" i="1"/>
  <c r="B306" i="1"/>
  <c r="B284" i="1"/>
  <c r="B335" i="1"/>
  <c r="B462" i="1"/>
  <c r="B402" i="1"/>
  <c r="D212" i="1"/>
  <c r="C499" i="1"/>
  <c r="C217" i="1"/>
  <c r="C335" i="1"/>
  <c r="C446" i="1"/>
  <c r="C122" i="1"/>
  <c r="C45" i="1"/>
  <c r="B244" i="1"/>
  <c r="B352" i="1"/>
  <c r="B72" i="1"/>
  <c r="B170" i="1"/>
  <c r="B175" i="1"/>
  <c r="B289" i="1"/>
  <c r="B463" i="1"/>
  <c r="B440" i="1"/>
  <c r="B413" i="1"/>
  <c r="B393" i="1"/>
  <c r="B10" i="1"/>
  <c r="B117" i="1"/>
  <c r="B31" i="1"/>
  <c r="B135" i="1"/>
  <c r="B471" i="1"/>
  <c r="B484" i="1"/>
  <c r="B328" i="1"/>
  <c r="B325" i="1"/>
  <c r="D139" i="1"/>
  <c r="C268" i="1"/>
  <c r="C82" i="1"/>
  <c r="C185" i="1"/>
  <c r="C431" i="1"/>
  <c r="C476" i="1"/>
  <c r="C240" i="1"/>
  <c r="B164" i="1"/>
  <c r="B493" i="1"/>
  <c r="B61" i="1"/>
  <c r="B98" i="1"/>
  <c r="B232" i="1"/>
  <c r="B293" i="1"/>
  <c r="B452" i="1"/>
  <c r="B432" i="1"/>
  <c r="B447" i="1"/>
  <c r="B372" i="1"/>
  <c r="B11" i="1"/>
  <c r="B29" i="1"/>
  <c r="B315" i="1"/>
  <c r="B240" i="1"/>
  <c r="B527" i="1"/>
  <c r="B41" i="1"/>
  <c r="B321" i="1"/>
  <c r="D426" i="1"/>
  <c r="C450" i="1"/>
  <c r="C426" i="1"/>
  <c r="C49" i="1"/>
  <c r="B249" i="1"/>
  <c r="B222" i="1"/>
  <c r="D395" i="1"/>
  <c r="B333" i="1"/>
  <c r="B141" i="1"/>
  <c r="B483" i="1"/>
  <c r="B274" i="1"/>
  <c r="B517" i="1"/>
  <c r="B429" i="1"/>
  <c r="B144" i="1"/>
  <c r="B39" i="1"/>
  <c r="D178" i="1"/>
  <c r="D429" i="1"/>
  <c r="C209" i="1"/>
  <c r="C312" i="1"/>
  <c r="C528" i="1"/>
  <c r="D149" i="1"/>
  <c r="C224" i="1"/>
  <c r="C30" i="1"/>
  <c r="D42" i="1"/>
  <c r="C28" i="1"/>
  <c r="B510" i="1"/>
  <c r="B102" i="1"/>
  <c r="B282" i="1"/>
  <c r="B433" i="1"/>
  <c r="C204" i="1"/>
  <c r="C512" i="1"/>
  <c r="B491" i="1"/>
  <c r="B103" i="1"/>
  <c r="B283" i="1"/>
  <c r="B406" i="1"/>
  <c r="C195" i="1"/>
  <c r="C110" i="1"/>
  <c r="B346" i="1"/>
  <c r="B300" i="1"/>
  <c r="B409" i="1"/>
  <c r="B518" i="1"/>
  <c r="B533" i="1"/>
  <c r="D54" i="1"/>
  <c r="C289" i="1"/>
  <c r="B209" i="1"/>
  <c r="B437" i="1"/>
  <c r="B115" i="1"/>
  <c r="B145" i="1"/>
  <c r="C90" i="1"/>
  <c r="C518" i="1"/>
  <c r="B488" i="1"/>
  <c r="B332" i="1"/>
  <c r="B101" i="1"/>
  <c r="B316" i="1"/>
  <c r="B468" i="1"/>
  <c r="B161" i="1"/>
  <c r="B12" i="1"/>
  <c r="B480" i="1"/>
  <c r="B42" i="1"/>
  <c r="B258" i="1"/>
  <c r="B411" i="1"/>
  <c r="B139" i="1"/>
  <c r="D169" i="1"/>
  <c r="D193" i="1"/>
  <c r="D297" i="1"/>
  <c r="D379" i="1"/>
  <c r="D525" i="1"/>
  <c r="D488" i="1"/>
  <c r="D361" i="1"/>
  <c r="D477" i="1"/>
  <c r="D346" i="1"/>
  <c r="D466" i="1"/>
  <c r="D474" i="1"/>
  <c r="D278" i="1"/>
  <c r="D43" i="1"/>
  <c r="C347" i="1"/>
  <c r="D285" i="1"/>
  <c r="D533" i="1"/>
  <c r="C503" i="1"/>
  <c r="C223" i="1"/>
  <c r="C301" i="1"/>
  <c r="C448" i="1"/>
  <c r="C241" i="1"/>
  <c r="C529" i="1"/>
  <c r="D459" i="1"/>
  <c r="D325" i="1"/>
  <c r="C259" i="1"/>
  <c r="C71" i="1"/>
  <c r="C180" i="1"/>
  <c r="C298" i="1"/>
  <c r="C368" i="1"/>
  <c r="C412" i="1"/>
  <c r="C13" i="1"/>
  <c r="C42" i="1"/>
  <c r="C86" i="1"/>
  <c r="C340" i="1"/>
  <c r="C10" i="1"/>
  <c r="C515" i="1"/>
  <c r="C143" i="1"/>
  <c r="C328" i="1"/>
  <c r="B264" i="1"/>
  <c r="B262" i="1"/>
  <c r="B498" i="1"/>
  <c r="B62" i="1"/>
  <c r="B80" i="1"/>
  <c r="B99" i="1"/>
  <c r="B220" i="1"/>
  <c r="B180" i="1"/>
  <c r="B202" i="1"/>
  <c r="B309" i="1"/>
  <c r="B298" i="1"/>
  <c r="B453" i="1"/>
  <c r="B364" i="1"/>
  <c r="B368" i="1"/>
  <c r="D363" i="1"/>
  <c r="D483" i="1"/>
  <c r="C163" i="1"/>
  <c r="C352" i="1"/>
  <c r="C95" i="1"/>
  <c r="C227" i="1"/>
  <c r="C278" i="1"/>
  <c r="C332" i="1"/>
  <c r="C403" i="1"/>
  <c r="C418" i="1"/>
  <c r="C106" i="1"/>
  <c r="C32" i="1"/>
  <c r="C326" i="1"/>
  <c r="C46" i="1"/>
  <c r="B265" i="1"/>
  <c r="B276" i="1"/>
  <c r="B499" i="1"/>
  <c r="B354" i="1"/>
  <c r="B59" i="1"/>
  <c r="B81" i="1"/>
  <c r="B159" i="1"/>
  <c r="B217" i="1"/>
  <c r="B181" i="1"/>
  <c r="B203" i="1"/>
  <c r="B308" i="1"/>
  <c r="B299" i="1"/>
  <c r="B454" i="1"/>
  <c r="B361" i="1"/>
  <c r="B369" i="1"/>
  <c r="D523" i="1"/>
  <c r="C81" i="1"/>
  <c r="C184" i="1"/>
  <c r="C361" i="1"/>
  <c r="C475" i="1"/>
  <c r="C239" i="1"/>
  <c r="C537" i="1"/>
  <c r="B163" i="1"/>
  <c r="B492" i="1"/>
  <c r="B341" i="1"/>
  <c r="B104" i="1"/>
  <c r="B231" i="1"/>
  <c r="B280" i="1"/>
  <c r="B451" i="1"/>
  <c r="B431" i="1"/>
  <c r="B442" i="1"/>
  <c r="B425" i="1"/>
  <c r="B430" i="1"/>
  <c r="B16" i="1"/>
  <c r="B28" i="1"/>
  <c r="B314" i="1"/>
  <c r="B521" i="1"/>
  <c r="B526" i="1"/>
  <c r="B40" i="1"/>
  <c r="B52" i="1"/>
  <c r="D389" i="1"/>
  <c r="C496" i="1"/>
  <c r="C231" i="1"/>
  <c r="C336" i="1"/>
  <c r="C447" i="1"/>
  <c r="C129" i="1"/>
  <c r="C156" i="1"/>
  <c r="B261" i="1"/>
  <c r="B353" i="1"/>
  <c r="B73" i="1"/>
  <c r="B219" i="1"/>
  <c r="B201" i="1"/>
  <c r="B290" i="1"/>
  <c r="B363" i="1"/>
  <c r="B371" i="1"/>
  <c r="B414" i="1"/>
  <c r="B396" i="1"/>
  <c r="B106" i="1"/>
  <c r="B22" i="1"/>
  <c r="B129" i="1"/>
  <c r="B136" i="1"/>
  <c r="B472" i="1"/>
  <c r="B153" i="1"/>
  <c r="B46" i="1"/>
  <c r="B530" i="1"/>
  <c r="D151" i="1"/>
  <c r="C260" i="1"/>
  <c r="C74" i="1"/>
  <c r="C369" i="1"/>
  <c r="C112" i="1"/>
  <c r="C481" i="1"/>
  <c r="B266" i="1"/>
  <c r="B505" i="1"/>
  <c r="B64" i="1"/>
  <c r="B160" i="1"/>
  <c r="B192" i="1"/>
  <c r="B311" i="1"/>
  <c r="B455" i="1"/>
  <c r="B389" i="1"/>
  <c r="D45" i="1"/>
  <c r="C300" i="1"/>
  <c r="B223" i="1"/>
  <c r="B438" i="1"/>
  <c r="B407" i="1"/>
  <c r="B23" i="1"/>
  <c r="B133" i="1"/>
  <c r="B154" i="1"/>
  <c r="B531" i="1"/>
  <c r="B523" i="1"/>
  <c r="B51" i="1"/>
  <c r="C145" i="1"/>
  <c r="B94" i="1"/>
  <c r="B374" i="1"/>
  <c r="B412" i="1"/>
  <c r="B30" i="1"/>
  <c r="B34" i="1"/>
  <c r="B324" i="1"/>
  <c r="C175" i="1"/>
  <c r="C138" i="1"/>
  <c r="B509" i="1"/>
  <c r="B228" i="1"/>
  <c r="B404" i="1"/>
  <c r="B416" i="1"/>
  <c r="B513" i="1"/>
  <c r="B24" i="1"/>
  <c r="B520" i="1"/>
  <c r="C399" i="1"/>
  <c r="B215" i="1"/>
  <c r="B109" i="1"/>
  <c r="C280" i="1"/>
  <c r="C472" i="1"/>
  <c r="B497" i="1"/>
  <c r="B236" i="1"/>
  <c r="B436" i="1"/>
  <c r="B419" i="1"/>
  <c r="B473" i="1"/>
  <c r="B120" i="1"/>
  <c r="B319" i="1"/>
  <c r="B327" i="1"/>
  <c r="B47" i="1"/>
  <c r="B496" i="1"/>
  <c r="B370" i="1"/>
  <c r="B426" i="1"/>
  <c r="B511" i="1"/>
  <c r="B123" i="1"/>
  <c r="B317" i="1"/>
  <c r="B524" i="1"/>
  <c r="B149" i="1"/>
  <c r="B478" i="1"/>
  <c r="D117" i="1"/>
  <c r="C196" i="1"/>
  <c r="C458" i="1"/>
  <c r="C396" i="1"/>
  <c r="C321" i="1"/>
  <c r="B254" i="1"/>
  <c r="B89" i="1"/>
  <c r="B177" i="1"/>
  <c r="B186" i="1"/>
  <c r="B400" i="1"/>
  <c r="B376" i="1"/>
  <c r="B410" i="1"/>
  <c r="B113" i="1"/>
  <c r="B25" i="1"/>
  <c r="B138" i="1"/>
  <c r="B36" i="1"/>
  <c r="B44" i="1"/>
  <c r="B538" i="1"/>
  <c r="D331" i="1"/>
  <c r="C508" i="1"/>
  <c r="C225" i="1"/>
  <c r="C299" i="1"/>
  <c r="C123" i="1"/>
  <c r="C40" i="1"/>
  <c r="B248" i="1"/>
  <c r="B96" i="1"/>
  <c r="B90" i="1"/>
  <c r="B199" i="1"/>
  <c r="B285" i="1"/>
  <c r="B467" i="1"/>
  <c r="D532" i="1"/>
  <c r="C372" i="1"/>
  <c r="B250" i="1"/>
  <c r="B448" i="1"/>
  <c r="B489" i="1"/>
  <c r="B26" i="1"/>
  <c r="B529" i="1"/>
  <c r="B539" i="1"/>
  <c r="B323" i="1"/>
  <c r="B151" i="1"/>
  <c r="B193" i="1"/>
  <c r="B445" i="1"/>
  <c r="B13" i="1"/>
  <c r="B485" i="1"/>
  <c r="C451" i="1"/>
  <c r="C158" i="1"/>
  <c r="B343" i="1"/>
  <c r="B439" i="1"/>
  <c r="B424" i="1"/>
  <c r="B105" i="1"/>
  <c r="B38" i="1"/>
  <c r="C124" i="1"/>
  <c r="B279" i="1"/>
  <c r="B474" i="1"/>
  <c r="B536" i="1"/>
  <c r="C463" i="1"/>
  <c r="B349" i="1"/>
  <c r="B179" i="1"/>
  <c r="B107" i="1"/>
  <c r="B241" i="1"/>
  <c r="B528" i="1"/>
  <c r="B535" i="1"/>
  <c r="C314" i="1"/>
  <c r="B86" i="1"/>
  <c r="B204" i="1"/>
  <c r="B366" i="1"/>
  <c r="C92" i="1"/>
  <c r="B350" i="1"/>
  <c r="B477" i="1"/>
  <c r="B130" i="1"/>
  <c r="B54" i="1"/>
  <c r="C55" i="1"/>
  <c r="B420" i="1"/>
  <c r="B19" i="1"/>
  <c r="C490" i="1"/>
  <c r="B91" i="1"/>
  <c r="B286" i="1"/>
  <c r="B15" i="1"/>
  <c r="B126" i="1"/>
  <c r="C341" i="1"/>
  <c r="B21" i="1"/>
  <c r="C414" i="1"/>
  <c r="B79" i="1"/>
  <c r="B444" i="1"/>
  <c r="B18" i="1"/>
  <c r="B33" i="1"/>
  <c r="D338" i="1"/>
  <c r="D132" i="1"/>
  <c r="D479" i="1"/>
  <c r="D332" i="1"/>
  <c r="D133" i="1"/>
  <c r="D141" i="1"/>
  <c r="C502" i="1"/>
  <c r="D148" i="1"/>
  <c r="C207" i="1"/>
  <c r="C386" i="1"/>
  <c r="C294" i="1"/>
  <c r="C397" i="1"/>
  <c r="C144" i="1"/>
  <c r="C310" i="1"/>
  <c r="C425" i="1"/>
  <c r="C149" i="1"/>
  <c r="B246" i="1"/>
  <c r="B494" i="1"/>
  <c r="B76" i="1"/>
  <c r="B172" i="1"/>
  <c r="B173" i="1"/>
  <c r="B291" i="1"/>
  <c r="B465" i="1"/>
  <c r="D14" i="1"/>
  <c r="D537" i="1"/>
  <c r="C77" i="1"/>
  <c r="C222" i="1"/>
  <c r="C366" i="1"/>
  <c r="C443" i="1"/>
  <c r="C522" i="1"/>
  <c r="C150" i="1"/>
  <c r="B162" i="1"/>
  <c r="B247" i="1"/>
  <c r="B487" i="1"/>
  <c r="B93" i="1"/>
  <c r="B230" i="1"/>
  <c r="B174" i="1"/>
  <c r="B450" i="1"/>
  <c r="B466" i="1"/>
  <c r="C355" i="1"/>
  <c r="C421" i="1"/>
  <c r="C470" i="1"/>
  <c r="B253" i="1"/>
  <c r="B82" i="1"/>
  <c r="B185" i="1"/>
  <c r="B375" i="1"/>
  <c r="B417" i="1"/>
  <c r="B118" i="1"/>
  <c r="B515" i="1"/>
  <c r="B43" i="1"/>
  <c r="B49" i="1"/>
  <c r="C6" i="1"/>
  <c r="C206" i="1"/>
  <c r="C437" i="1"/>
  <c r="C153" i="1"/>
  <c r="B271" i="1"/>
  <c r="B69" i="1"/>
  <c r="B197" i="1"/>
  <c r="B459" i="1"/>
  <c r="B380" i="1"/>
  <c r="B476" i="1"/>
  <c r="B132" i="1"/>
  <c r="B525" i="1"/>
  <c r="B479" i="1"/>
  <c r="D470" i="1"/>
  <c r="C398" i="1"/>
  <c r="C430" i="1"/>
  <c r="B56" i="1"/>
  <c r="B508" i="1"/>
  <c r="B227" i="1"/>
  <c r="B278" i="1"/>
  <c r="D38" i="1"/>
  <c r="C41" i="1"/>
  <c r="B367" i="1"/>
  <c r="B237" i="1"/>
  <c r="B37" i="1"/>
  <c r="B514" i="1"/>
  <c r="B157" i="1"/>
  <c r="C427" i="1"/>
  <c r="B506" i="1"/>
  <c r="B121" i="1"/>
  <c r="B140" i="1"/>
  <c r="C75" i="1"/>
  <c r="C113" i="1"/>
  <c r="B359" i="1"/>
  <c r="B378" i="1"/>
  <c r="B469" i="1"/>
  <c r="B532" i="1"/>
  <c r="B57" i="1"/>
  <c r="B382" i="1"/>
  <c r="C170" i="1"/>
  <c r="B213" i="1"/>
  <c r="B384" i="1"/>
  <c r="B116" i="1"/>
  <c r="B147" i="1"/>
  <c r="F81" i="2"/>
  <c r="F96" i="2"/>
  <c r="F86" i="2"/>
  <c r="F73" i="2"/>
  <c r="F63" i="2"/>
  <c r="F55" i="2"/>
  <c r="F39" i="2"/>
  <c r="F97" i="2"/>
  <c r="F90" i="2"/>
  <c r="F74" i="2"/>
  <c r="F67" i="2"/>
  <c r="F59" i="2"/>
  <c r="F52" i="2"/>
  <c r="F44" i="2"/>
  <c r="F35" i="2"/>
  <c r="F102" i="2"/>
  <c r="F99" i="2"/>
  <c r="F95" i="2"/>
  <c r="F91" i="2"/>
  <c r="F84" i="2"/>
  <c r="F79" i="2"/>
  <c r="F75" i="2"/>
  <c r="F70" i="2"/>
  <c r="F68" i="2"/>
  <c r="F65" i="2"/>
  <c r="F61" i="2"/>
  <c r="F57" i="2"/>
  <c r="F53" i="2"/>
  <c r="F49" i="2"/>
  <c r="F45" i="2"/>
  <c r="F41" i="2"/>
  <c r="F36" i="2"/>
  <c r="F31" i="2"/>
  <c r="F28" i="2"/>
  <c r="F24" i="2"/>
  <c r="F19" i="2"/>
  <c r="F15" i="2"/>
  <c r="F10" i="2"/>
  <c r="F6" i="2"/>
  <c r="F3" i="2"/>
  <c r="F104" i="2"/>
  <c r="F92" i="2"/>
  <c r="F76" i="2"/>
  <c r="F62" i="2"/>
  <c r="F54" i="2"/>
  <c r="F46" i="2"/>
  <c r="F42" i="2"/>
  <c r="F37" i="2"/>
  <c r="F33" i="2"/>
  <c r="F25" i="2"/>
  <c r="F20" i="2"/>
  <c r="F16" i="2"/>
  <c r="F11" i="2"/>
  <c r="F7" i="2"/>
  <c r="F4" i="2"/>
  <c r="F100" i="2"/>
  <c r="F85" i="2"/>
  <c r="F89" i="2"/>
  <c r="F66" i="2"/>
  <c r="F43" i="2"/>
  <c r="F38" i="2"/>
  <c r="F34" i="2"/>
  <c r="F29" i="2"/>
  <c r="F26" i="2"/>
  <c r="F17" i="2"/>
  <c r="F13" i="2"/>
  <c r="F8" i="2"/>
  <c r="F5" i="2"/>
  <c r="F88" i="2"/>
  <c r="F72" i="2"/>
  <c r="F105" i="2"/>
  <c r="F93" i="2"/>
  <c r="F82" i="2"/>
  <c r="F69" i="2"/>
  <c r="F47" i="2"/>
  <c r="F94" i="2"/>
  <c r="F87" i="2"/>
  <c r="F78" i="2"/>
  <c r="F64" i="2"/>
  <c r="F56" i="2"/>
  <c r="F48" i="2"/>
  <c r="F40" i="2"/>
  <c r="F30" i="2"/>
  <c r="F27" i="2"/>
  <c r="F23" i="2"/>
  <c r="F18" i="2"/>
  <c r="F14" i="2"/>
  <c r="F9" i="2"/>
  <c r="U54" i="1" l="1"/>
  <c r="U490" i="1"/>
  <c r="U53" i="1"/>
  <c r="U46" i="1"/>
  <c r="U155" i="1"/>
  <c r="U151" i="1"/>
  <c r="U38" i="1"/>
  <c r="U538" i="1"/>
  <c r="U339" i="1"/>
  <c r="U141" i="1"/>
  <c r="U14" i="1"/>
  <c r="U139" i="1"/>
  <c r="U329" i="1"/>
  <c r="U526" i="1"/>
  <c r="U32" i="1"/>
  <c r="U246" i="1"/>
  <c r="U122" i="1"/>
  <c r="U118" i="1"/>
  <c r="U18" i="1"/>
  <c r="U109" i="1"/>
  <c r="U480" i="1"/>
  <c r="U420" i="1"/>
  <c r="U429" i="1"/>
  <c r="U389" i="1"/>
  <c r="U454" i="1"/>
  <c r="U381" i="1"/>
  <c r="U398" i="1"/>
  <c r="U446" i="1"/>
  <c r="U413" i="1"/>
  <c r="U375" i="1"/>
  <c r="U478" i="1"/>
  <c r="U392" i="1"/>
  <c r="U367" i="1"/>
  <c r="U345" i="1"/>
  <c r="U350" i="1"/>
  <c r="U314" i="1"/>
  <c r="U296" i="1"/>
  <c r="U322" i="1"/>
  <c r="U289" i="1"/>
  <c r="U184" i="1"/>
  <c r="U210" i="1"/>
  <c r="U205" i="1"/>
  <c r="U198" i="1"/>
  <c r="U241" i="1"/>
  <c r="U233" i="1"/>
  <c r="U228" i="1"/>
  <c r="U220" i="1"/>
  <c r="U218" i="1"/>
  <c r="U166" i="1"/>
  <c r="U103" i="1"/>
  <c r="U95" i="1"/>
  <c r="U80" i="1"/>
  <c r="U92" i="1"/>
  <c r="U65" i="1"/>
  <c r="U57" i="1"/>
  <c r="U360" i="1"/>
  <c r="U354" i="1"/>
  <c r="U278" i="1"/>
  <c r="U515" i="1"/>
  <c r="U506" i="1"/>
  <c r="U518" i="1"/>
  <c r="U256" i="1"/>
  <c r="U282" i="1"/>
  <c r="U264" i="1"/>
  <c r="U273" i="1"/>
  <c r="U487" i="1"/>
  <c r="U247" i="1"/>
  <c r="U499" i="1"/>
  <c r="U529" i="1"/>
  <c r="U127" i="1"/>
  <c r="U484" i="1"/>
  <c r="U74" i="1"/>
  <c r="U489" i="1"/>
  <c r="U52" i="1"/>
  <c r="U45" i="1"/>
  <c r="U154" i="1"/>
  <c r="U43" i="1"/>
  <c r="U147" i="1"/>
  <c r="U537" i="1"/>
  <c r="U338" i="1"/>
  <c r="U535" i="1"/>
  <c r="U532" i="1"/>
  <c r="U138" i="1"/>
  <c r="U328" i="1"/>
  <c r="U133" i="1"/>
  <c r="U31" i="1"/>
  <c r="U29" i="1"/>
  <c r="U121" i="1"/>
  <c r="U117" i="1"/>
  <c r="U17" i="1"/>
  <c r="U108" i="1"/>
  <c r="U521" i="1"/>
  <c r="U419" i="1"/>
  <c r="U402" i="1"/>
  <c r="U428" i="1"/>
  <c r="U388" i="1"/>
  <c r="U453" i="1"/>
  <c r="U379" i="1"/>
  <c r="U397" i="1"/>
  <c r="U445" i="1"/>
  <c r="U412" i="1"/>
  <c r="U374" i="1"/>
  <c r="U477" i="1"/>
  <c r="U391" i="1"/>
  <c r="U465" i="1"/>
  <c r="U344" i="1"/>
  <c r="U343" i="1"/>
  <c r="U313" i="1"/>
  <c r="U295" i="1"/>
  <c r="U321" i="1"/>
  <c r="U288" i="1"/>
  <c r="U188" i="1"/>
  <c r="U209" i="1"/>
  <c r="U204" i="1"/>
  <c r="U197" i="1"/>
  <c r="U240" i="1"/>
  <c r="U232" i="1"/>
  <c r="U227" i="1"/>
  <c r="U219" i="1"/>
  <c r="U217" i="1"/>
  <c r="U165" i="1"/>
  <c r="U102" i="1"/>
  <c r="U87" i="1"/>
  <c r="U79" i="1"/>
  <c r="U91" i="1"/>
  <c r="U64" i="1"/>
  <c r="U495" i="1"/>
  <c r="U359" i="1"/>
  <c r="U365" i="1"/>
  <c r="U97" i="1"/>
  <c r="U514" i="1"/>
  <c r="U248" i="1"/>
  <c r="U517" i="1"/>
  <c r="U255" i="1"/>
  <c r="U254" i="1"/>
  <c r="U281" i="1"/>
  <c r="U272" i="1"/>
  <c r="U56" i="1"/>
  <c r="U334" i="1"/>
  <c r="U158" i="1"/>
  <c r="U330" i="1"/>
  <c r="U132" i="1"/>
  <c r="U242" i="1"/>
  <c r="U438" i="1"/>
  <c r="U519" i="1"/>
  <c r="U488" i="1"/>
  <c r="U51" i="1"/>
  <c r="U340" i="1"/>
  <c r="U153" i="1"/>
  <c r="U42" i="1"/>
  <c r="U150" i="1"/>
  <c r="U536" i="1"/>
  <c r="U145" i="1"/>
  <c r="U534" i="1"/>
  <c r="U531" i="1"/>
  <c r="U137" i="1"/>
  <c r="U327" i="1"/>
  <c r="U525" i="1"/>
  <c r="U30" i="1"/>
  <c r="U28" i="1"/>
  <c r="U120" i="1"/>
  <c r="U243" i="1"/>
  <c r="U16" i="1"/>
  <c r="U10" i="1"/>
  <c r="U520" i="1"/>
  <c r="U418" i="1"/>
  <c r="U401" i="1"/>
  <c r="U435" i="1"/>
  <c r="U427" i="1"/>
  <c r="U387" i="1"/>
  <c r="U452" i="1"/>
  <c r="U450" i="1"/>
  <c r="U396" i="1"/>
  <c r="U444" i="1"/>
  <c r="U411" i="1"/>
  <c r="U373" i="1"/>
  <c r="U476" i="1"/>
  <c r="U471" i="1"/>
  <c r="U464" i="1"/>
  <c r="U352" i="1"/>
  <c r="U342" i="1"/>
  <c r="U312" i="1"/>
  <c r="U294" i="1"/>
  <c r="U320" i="1"/>
  <c r="U293" i="1"/>
  <c r="U187" i="1"/>
  <c r="U208" i="1"/>
  <c r="U171" i="1"/>
  <c r="U196" i="1"/>
  <c r="U239" i="1"/>
  <c r="U231" i="1"/>
  <c r="U226" i="1"/>
  <c r="U170" i="1"/>
  <c r="U216" i="1"/>
  <c r="U164" i="1"/>
  <c r="U76" i="1"/>
  <c r="U86" i="1"/>
  <c r="U78" i="1"/>
  <c r="U71" i="1"/>
  <c r="U63" i="1"/>
  <c r="U494" i="1"/>
  <c r="U287" i="1"/>
  <c r="U364" i="1"/>
  <c r="U8" i="1"/>
  <c r="U513" i="1"/>
  <c r="U505" i="1"/>
  <c r="U516" i="1"/>
  <c r="U269" i="1"/>
  <c r="U253" i="1"/>
  <c r="U280" i="1"/>
  <c r="U271" i="1"/>
  <c r="U55" i="1"/>
  <c r="U49" i="1"/>
  <c r="U36" i="1"/>
  <c r="U135" i="1"/>
  <c r="U26" i="1"/>
  <c r="U116" i="1"/>
  <c r="U416" i="1"/>
  <c r="U479" i="1"/>
  <c r="U335" i="1"/>
  <c r="U50" i="1"/>
  <c r="U162" i="1"/>
  <c r="U152" i="1"/>
  <c r="U159" i="1"/>
  <c r="U149" i="1"/>
  <c r="U37" i="1"/>
  <c r="U144" i="1"/>
  <c r="U533" i="1"/>
  <c r="U530" i="1"/>
  <c r="U136" i="1"/>
  <c r="U485" i="1"/>
  <c r="U524" i="1"/>
  <c r="U128" i="1"/>
  <c r="U27" i="1"/>
  <c r="U24" i="1"/>
  <c r="U12" i="1"/>
  <c r="U15" i="1"/>
  <c r="U107" i="1"/>
  <c r="U522" i="1"/>
  <c r="U417" i="1"/>
  <c r="U439" i="1"/>
  <c r="U434" i="1"/>
  <c r="U426" i="1"/>
  <c r="U386" i="1"/>
  <c r="U451" i="1"/>
  <c r="U449" i="1"/>
  <c r="U395" i="1"/>
  <c r="U443" i="1"/>
  <c r="U409" i="1"/>
  <c r="U372" i="1"/>
  <c r="U475" i="1"/>
  <c r="U470" i="1"/>
  <c r="U463" i="1"/>
  <c r="U351" i="1"/>
  <c r="U323" i="1"/>
  <c r="U301" i="1"/>
  <c r="U307" i="1"/>
  <c r="U319" i="1"/>
  <c r="U292" i="1"/>
  <c r="U192" i="1"/>
  <c r="U207" i="1"/>
  <c r="U203" i="1"/>
  <c r="U195" i="1"/>
  <c r="U238" i="1"/>
  <c r="U183" i="1"/>
  <c r="U225" i="1"/>
  <c r="U177" i="1"/>
  <c r="U215" i="1"/>
  <c r="U101" i="1"/>
  <c r="U75" i="1"/>
  <c r="U85" i="1"/>
  <c r="U77" i="1"/>
  <c r="U70" i="1"/>
  <c r="U62" i="1"/>
  <c r="U341" i="1"/>
  <c r="U286" i="1"/>
  <c r="U7" i="1"/>
  <c r="U512" i="1"/>
  <c r="U504" i="1"/>
  <c r="U261" i="1"/>
  <c r="U268" i="1"/>
  <c r="U252" i="1"/>
  <c r="U263" i="1"/>
  <c r="U270" i="1"/>
  <c r="U6" i="1"/>
  <c r="U422" i="1"/>
  <c r="U539" i="1"/>
  <c r="U143" i="1"/>
  <c r="U326" i="1"/>
  <c r="U23" i="1"/>
  <c r="U496" i="1"/>
  <c r="U410" i="1"/>
  <c r="U47" i="1"/>
  <c r="U156" i="1"/>
  <c r="U492" i="1"/>
  <c r="U527" i="1"/>
  <c r="U130" i="1"/>
  <c r="U22" i="1"/>
  <c r="U113" i="1"/>
  <c r="U403" i="1"/>
  <c r="U430" i="1"/>
  <c r="U455" i="1"/>
  <c r="U399" i="1"/>
  <c r="U414" i="1"/>
  <c r="U368" i="1"/>
  <c r="U466" i="1"/>
  <c r="U346" i="1"/>
  <c r="U297" i="1"/>
  <c r="U317" i="1"/>
  <c r="U172" i="1"/>
  <c r="U199" i="1"/>
  <c r="U234" i="1"/>
  <c r="U221" i="1"/>
  <c r="U211" i="1"/>
  <c r="U96" i="1"/>
  <c r="U93" i="1"/>
  <c r="U9" i="1"/>
  <c r="U355" i="1"/>
  <c r="U509" i="1"/>
  <c r="U500" i="1"/>
  <c r="U283" i="1"/>
  <c r="U274" i="1"/>
  <c r="U337" i="1"/>
  <c r="U161" i="1"/>
  <c r="U160" i="1"/>
  <c r="U491" i="1"/>
  <c r="U134" i="1"/>
  <c r="U129" i="1"/>
  <c r="U119" i="1"/>
  <c r="U483" i="1"/>
  <c r="U425" i="1"/>
  <c r="U385" i="1"/>
  <c r="U394" i="1"/>
  <c r="U408" i="1"/>
  <c r="U474" i="1"/>
  <c r="U462" i="1"/>
  <c r="U306" i="1"/>
  <c r="U291" i="1"/>
  <c r="U206" i="1"/>
  <c r="U194" i="1"/>
  <c r="U182" i="1"/>
  <c r="U176" i="1"/>
  <c r="U100" i="1"/>
  <c r="U84" i="1"/>
  <c r="U69" i="1"/>
  <c r="U98" i="1"/>
  <c r="U363" i="1"/>
  <c r="U511" i="1"/>
  <c r="U260" i="1"/>
  <c r="U251" i="1"/>
  <c r="U169" i="1"/>
  <c r="U336" i="1"/>
  <c r="U44" i="1"/>
  <c r="U146" i="1"/>
  <c r="U142" i="1"/>
  <c r="U486" i="1"/>
  <c r="U21" i="1"/>
  <c r="U482" i="1"/>
  <c r="U424" i="1"/>
  <c r="U378" i="1"/>
  <c r="U473" i="1"/>
  <c r="U310" i="1"/>
  <c r="U290" i="1"/>
  <c r="U193" i="1"/>
  <c r="U175" i="1"/>
  <c r="U106" i="1"/>
  <c r="U68" i="1"/>
  <c r="U311" i="1"/>
  <c r="U126" i="1"/>
  <c r="U437" i="1"/>
  <c r="U384" i="1"/>
  <c r="U407" i="1"/>
  <c r="U461" i="1"/>
  <c r="U305" i="1"/>
  <c r="U180" i="1"/>
  <c r="U181" i="1"/>
  <c r="U83" i="1"/>
  <c r="U353" i="1"/>
  <c r="U112" i="1"/>
  <c r="U157" i="1"/>
  <c r="U110" i="1"/>
  <c r="U125" i="1"/>
  <c r="U115" i="1"/>
  <c r="U456" i="1"/>
  <c r="U442" i="1"/>
  <c r="U472" i="1"/>
  <c r="U348" i="1"/>
  <c r="U304" i="1"/>
  <c r="U189" i="1"/>
  <c r="U237" i="1"/>
  <c r="U174" i="1"/>
  <c r="U89" i="1"/>
  <c r="U66" i="1"/>
  <c r="U356" i="1"/>
  <c r="U508" i="1"/>
  <c r="U267" i="1"/>
  <c r="U275" i="1"/>
  <c r="U111" i="1"/>
  <c r="U148" i="1"/>
  <c r="U140" i="1"/>
  <c r="U523" i="1"/>
  <c r="U114" i="1"/>
  <c r="U433" i="1"/>
  <c r="U383" i="1"/>
  <c r="U441" i="1"/>
  <c r="U393" i="1"/>
  <c r="U347" i="1"/>
  <c r="U303" i="1"/>
  <c r="U179" i="1"/>
  <c r="U236" i="1"/>
  <c r="U173" i="1"/>
  <c r="U88" i="1"/>
  <c r="U61" i="1"/>
  <c r="U362" i="1"/>
  <c r="U507" i="1"/>
  <c r="U285" i="1"/>
  <c r="U168" i="1"/>
  <c r="U163" i="1"/>
  <c r="U498" i="1"/>
  <c r="U528" i="1"/>
  <c r="U25" i="1"/>
  <c r="U481" i="1"/>
  <c r="U432" i="1"/>
  <c r="U382" i="1"/>
  <c r="U415" i="1"/>
  <c r="U309" i="1"/>
  <c r="U302" i="1"/>
  <c r="U178" i="1"/>
  <c r="U235" i="1"/>
  <c r="U214" i="1"/>
  <c r="U82" i="1"/>
  <c r="U60" i="1"/>
  <c r="U361" i="1"/>
  <c r="U167" i="1"/>
  <c r="U48" i="1"/>
  <c r="U380" i="1"/>
  <c r="U406" i="1"/>
  <c r="U468" i="1"/>
  <c r="U202" i="1"/>
  <c r="U81" i="1"/>
  <c r="U502" i="1"/>
  <c r="U34" i="1"/>
  <c r="U440" i="1"/>
  <c r="U405" i="1"/>
  <c r="U316" i="1"/>
  <c r="U212" i="1"/>
  <c r="U501" i="1"/>
  <c r="U497" i="1"/>
  <c r="U324" i="1"/>
  <c r="U390" i="1"/>
  <c r="U460" i="1"/>
  <c r="U200" i="1"/>
  <c r="U366" i="1"/>
  <c r="U265" i="1"/>
  <c r="U67" i="1"/>
  <c r="U276" i="1"/>
  <c r="U469" i="1"/>
  <c r="U503" i="1"/>
  <c r="U35" i="1"/>
  <c r="U124" i="1"/>
  <c r="U448" i="1"/>
  <c r="U308" i="1"/>
  <c r="U230" i="1"/>
  <c r="U59" i="1"/>
  <c r="U250" i="1"/>
  <c r="U493" i="1"/>
  <c r="U123" i="1"/>
  <c r="U423" i="1"/>
  <c r="U467" i="1"/>
  <c r="U201" i="1"/>
  <c r="U73" i="1"/>
  <c r="U33" i="1"/>
  <c r="U421" i="1"/>
  <c r="U371" i="1"/>
  <c r="U315" i="1"/>
  <c r="U105" i="1"/>
  <c r="U259" i="1"/>
  <c r="U249" i="1"/>
  <c r="U284" i="1"/>
  <c r="U431" i="1"/>
  <c r="U318" i="1"/>
  <c r="U213" i="1"/>
  <c r="U279" i="1"/>
  <c r="U58" i="1"/>
  <c r="U332" i="1"/>
  <c r="U325" i="1"/>
  <c r="U447" i="1"/>
  <c r="U300" i="1"/>
  <c r="U229" i="1"/>
  <c r="U99" i="1"/>
  <c r="U266" i="1"/>
  <c r="U40" i="1"/>
  <c r="U11" i="1"/>
  <c r="U400" i="1"/>
  <c r="U299" i="1"/>
  <c r="U224" i="1"/>
  <c r="U72" i="1"/>
  <c r="U262" i="1"/>
  <c r="U357" i="1"/>
  <c r="U331" i="1"/>
  <c r="U39" i="1"/>
  <c r="U245" i="1"/>
  <c r="U13" i="1"/>
  <c r="U20" i="1"/>
  <c r="U404" i="1"/>
  <c r="U458" i="1"/>
  <c r="U377" i="1"/>
  <c r="U370" i="1"/>
  <c r="U459" i="1"/>
  <c r="U298" i="1"/>
  <c r="U191" i="1"/>
  <c r="U186" i="1"/>
  <c r="U223" i="1"/>
  <c r="U104" i="1"/>
  <c r="U94" i="1"/>
  <c r="U358" i="1"/>
  <c r="U510" i="1"/>
  <c r="U258" i="1"/>
  <c r="U277" i="1"/>
  <c r="U333" i="1"/>
  <c r="U41" i="1"/>
  <c r="U244" i="1"/>
  <c r="U131" i="1"/>
  <c r="U19" i="1"/>
  <c r="U436" i="1"/>
  <c r="U457" i="1"/>
  <c r="U376" i="1"/>
  <c r="U369" i="1"/>
  <c r="U349" i="1"/>
  <c r="U190" i="1"/>
  <c r="U185" i="1"/>
  <c r="U222" i="1"/>
  <c r="U90" i="1"/>
  <c r="U257" i="1"/>
  <c r="L518" i="1"/>
  <c r="K518" i="1"/>
  <c r="K55" i="1"/>
  <c r="L55" i="1"/>
  <c r="N56" i="1"/>
  <c r="L167" i="1"/>
  <c r="N168" i="1"/>
  <c r="P169" i="1"/>
  <c r="L271" i="1"/>
  <c r="N272" i="1"/>
  <c r="P273" i="1"/>
  <c r="L275" i="1"/>
  <c r="N276" i="1"/>
  <c r="P277" i="1"/>
  <c r="L280" i="1"/>
  <c r="N281" i="1"/>
  <c r="P264" i="1"/>
  <c r="L266" i="1"/>
  <c r="N250" i="1"/>
  <c r="P251" i="1"/>
  <c r="L253" i="1"/>
  <c r="N254" i="1"/>
  <c r="P282" i="1"/>
  <c r="L284" i="1"/>
  <c r="N285" i="1"/>
  <c r="P267" i="1"/>
  <c r="L269" i="1"/>
  <c r="N255" i="1"/>
  <c r="P256" i="1"/>
  <c r="L258" i="1"/>
  <c r="N259" i="1"/>
  <c r="P260" i="1"/>
  <c r="L516" i="1"/>
  <c r="N517" i="1"/>
  <c r="P518" i="1"/>
  <c r="L501" i="1"/>
  <c r="N502" i="1"/>
  <c r="P503" i="1"/>
  <c r="L505" i="1"/>
  <c r="N248" i="1"/>
  <c r="P506" i="1"/>
  <c r="L508" i="1"/>
  <c r="N249" i="1"/>
  <c r="P511" i="1"/>
  <c r="L513" i="1"/>
  <c r="N514" i="1"/>
  <c r="P515" i="1"/>
  <c r="L510" i="1"/>
  <c r="N262" i="1"/>
  <c r="P99" i="1"/>
  <c r="L8" i="1"/>
  <c r="N97" i="1"/>
  <c r="P278" i="1"/>
  <c r="L361" i="1"/>
  <c r="N362" i="1"/>
  <c r="P363" i="1"/>
  <c r="L364" i="1"/>
  <c r="N365" i="1"/>
  <c r="P354" i="1"/>
  <c r="L356" i="1"/>
  <c r="N357" i="1"/>
  <c r="P358" i="1"/>
  <c r="L287" i="1"/>
  <c r="N359" i="1"/>
  <c r="P360" i="1"/>
  <c r="N353" i="1"/>
  <c r="P98" i="1"/>
  <c r="L494" i="1"/>
  <c r="N495" i="1"/>
  <c r="P57" i="1"/>
  <c r="L59" i="1"/>
  <c r="N60" i="1"/>
  <c r="P61" i="1"/>
  <c r="L63" i="1"/>
  <c r="N64" i="1"/>
  <c r="P65" i="1"/>
  <c r="L67" i="1"/>
  <c r="N68" i="1"/>
  <c r="P69" i="1"/>
  <c r="L71" i="1"/>
  <c r="N91" i="1"/>
  <c r="P92" i="1"/>
  <c r="L94" i="1"/>
  <c r="N72" i="1"/>
  <c r="P73" i="1"/>
  <c r="L78" i="1"/>
  <c r="M55" i="1"/>
  <c r="O56" i="1"/>
  <c r="K58" i="1"/>
  <c r="M167" i="1"/>
  <c r="O168" i="1"/>
  <c r="K270" i="1"/>
  <c r="M271" i="1"/>
  <c r="O272" i="1"/>
  <c r="K274" i="1"/>
  <c r="M275" i="1"/>
  <c r="O276" i="1"/>
  <c r="K263" i="1"/>
  <c r="M280" i="1"/>
  <c r="O281" i="1"/>
  <c r="K265" i="1"/>
  <c r="M266" i="1"/>
  <c r="O250" i="1"/>
  <c r="K252" i="1"/>
  <c r="M253" i="1"/>
  <c r="O254" i="1"/>
  <c r="K283" i="1"/>
  <c r="M284" i="1"/>
  <c r="O285" i="1"/>
  <c r="K268" i="1"/>
  <c r="M269" i="1"/>
  <c r="O255" i="1"/>
  <c r="K257" i="1"/>
  <c r="M258" i="1"/>
  <c r="O259" i="1"/>
  <c r="K261" i="1"/>
  <c r="M516" i="1"/>
  <c r="O517" i="1"/>
  <c r="K500" i="1"/>
  <c r="M501" i="1"/>
  <c r="O502" i="1"/>
  <c r="K504" i="1"/>
  <c r="M505" i="1"/>
  <c r="O248" i="1"/>
  <c r="K507" i="1"/>
  <c r="M508" i="1"/>
  <c r="O249" i="1"/>
  <c r="K512" i="1"/>
  <c r="M513" i="1"/>
  <c r="O514" i="1"/>
  <c r="K509" i="1"/>
  <c r="M510" i="1"/>
  <c r="O262" i="1"/>
  <c r="K7" i="1"/>
  <c r="M8" i="1"/>
  <c r="O97" i="1"/>
  <c r="K279" i="1"/>
  <c r="M361" i="1"/>
  <c r="O362" i="1"/>
  <c r="M364" i="1"/>
  <c r="O365" i="1"/>
  <c r="K355" i="1"/>
  <c r="M356" i="1"/>
  <c r="O357" i="1"/>
  <c r="K286" i="1"/>
  <c r="M287" i="1"/>
  <c r="O359" i="1"/>
  <c r="K366" i="1"/>
  <c r="O353" i="1"/>
  <c r="K341" i="1"/>
  <c r="M494" i="1"/>
  <c r="O495" i="1"/>
  <c r="K9" i="1"/>
  <c r="M59" i="1"/>
  <c r="O60" i="1"/>
  <c r="K62" i="1"/>
  <c r="M63" i="1"/>
  <c r="O64" i="1"/>
  <c r="K66" i="1"/>
  <c r="M67" i="1"/>
  <c r="O68" i="1"/>
  <c r="K70" i="1"/>
  <c r="M71" i="1"/>
  <c r="O91" i="1"/>
  <c r="K93" i="1"/>
  <c r="M94" i="1"/>
  <c r="O72" i="1"/>
  <c r="K77" i="1"/>
  <c r="M78" i="1"/>
  <c r="N55" i="1"/>
  <c r="P56" i="1"/>
  <c r="L58" i="1"/>
  <c r="N167" i="1"/>
  <c r="P168" i="1"/>
  <c r="L270" i="1"/>
  <c r="N271" i="1"/>
  <c r="P272" i="1"/>
  <c r="L274" i="1"/>
  <c r="N275" i="1"/>
  <c r="P276" i="1"/>
  <c r="L263" i="1"/>
  <c r="N280" i="1"/>
  <c r="P281" i="1"/>
  <c r="L265" i="1"/>
  <c r="N266" i="1"/>
  <c r="P250" i="1"/>
  <c r="L252" i="1"/>
  <c r="N253" i="1"/>
  <c r="P254" i="1"/>
  <c r="L283" i="1"/>
  <c r="N284" i="1"/>
  <c r="P285" i="1"/>
  <c r="L268" i="1"/>
  <c r="N269" i="1"/>
  <c r="P255" i="1"/>
  <c r="L257" i="1"/>
  <c r="N258" i="1"/>
  <c r="P259" i="1"/>
  <c r="L261" i="1"/>
  <c r="N516" i="1"/>
  <c r="P517" i="1"/>
  <c r="L500" i="1"/>
  <c r="N501" i="1"/>
  <c r="P502" i="1"/>
  <c r="L504" i="1"/>
  <c r="N505" i="1"/>
  <c r="P248" i="1"/>
  <c r="L507" i="1"/>
  <c r="N508" i="1"/>
  <c r="P249" i="1"/>
  <c r="L512" i="1"/>
  <c r="N513" i="1"/>
  <c r="P514" i="1"/>
  <c r="L509" i="1"/>
  <c r="N510" i="1"/>
  <c r="P262" i="1"/>
  <c r="L7" i="1"/>
  <c r="N8" i="1"/>
  <c r="P97" i="1"/>
  <c r="L279" i="1"/>
  <c r="N361" i="1"/>
  <c r="P362" i="1"/>
  <c r="N364" i="1"/>
  <c r="P365" i="1"/>
  <c r="L355" i="1"/>
  <c r="N356" i="1"/>
  <c r="P357" i="1"/>
  <c r="L286" i="1"/>
  <c r="N287" i="1"/>
  <c r="P359" i="1"/>
  <c r="L366" i="1"/>
  <c r="P353" i="1"/>
  <c r="L341" i="1"/>
  <c r="N494" i="1"/>
  <c r="P495" i="1"/>
  <c r="L9" i="1"/>
  <c r="N59" i="1"/>
  <c r="P60" i="1"/>
  <c r="L62" i="1"/>
  <c r="N63" i="1"/>
  <c r="P64" i="1"/>
  <c r="L66" i="1"/>
  <c r="N67" i="1"/>
  <c r="P68" i="1"/>
  <c r="L70" i="1"/>
  <c r="N71" i="1"/>
  <c r="P91" i="1"/>
  <c r="L93" i="1"/>
  <c r="N94" i="1"/>
  <c r="P72" i="1"/>
  <c r="L77" i="1"/>
  <c r="N78" i="1"/>
  <c r="O55" i="1"/>
  <c r="M58" i="1"/>
  <c r="O167" i="1"/>
  <c r="K169" i="1"/>
  <c r="M270" i="1"/>
  <c r="O271" i="1"/>
  <c r="K273" i="1"/>
  <c r="M274" i="1"/>
  <c r="O275" i="1"/>
  <c r="K277" i="1"/>
  <c r="M263" i="1"/>
  <c r="O280" i="1"/>
  <c r="K264" i="1"/>
  <c r="M265" i="1"/>
  <c r="O266" i="1"/>
  <c r="K251" i="1"/>
  <c r="M252" i="1"/>
  <c r="O253" i="1"/>
  <c r="K282" i="1"/>
  <c r="M283" i="1"/>
  <c r="O284" i="1"/>
  <c r="K267" i="1"/>
  <c r="M268" i="1"/>
  <c r="O269" i="1"/>
  <c r="K256" i="1"/>
  <c r="M257" i="1"/>
  <c r="O258" i="1"/>
  <c r="K260" i="1"/>
  <c r="M261" i="1"/>
  <c r="O516" i="1"/>
  <c r="M500" i="1"/>
  <c r="O501" i="1"/>
  <c r="K503" i="1"/>
  <c r="M504" i="1"/>
  <c r="O505" i="1"/>
  <c r="K506" i="1"/>
  <c r="M507" i="1"/>
  <c r="O508" i="1"/>
  <c r="K511" i="1"/>
  <c r="M512" i="1"/>
  <c r="O513" i="1"/>
  <c r="K515" i="1"/>
  <c r="M509" i="1"/>
  <c r="O510" i="1"/>
  <c r="K99" i="1"/>
  <c r="M7" i="1"/>
  <c r="O8" i="1"/>
  <c r="K278" i="1"/>
  <c r="M279" i="1"/>
  <c r="O361" i="1"/>
  <c r="K363" i="1"/>
  <c r="O364" i="1"/>
  <c r="K354" i="1"/>
  <c r="M355" i="1"/>
  <c r="O356" i="1"/>
  <c r="K358" i="1"/>
  <c r="M286" i="1"/>
  <c r="O287" i="1"/>
  <c r="K360" i="1"/>
  <c r="M366" i="1"/>
  <c r="K98" i="1"/>
  <c r="M341" i="1"/>
  <c r="O494" i="1"/>
  <c r="K57" i="1"/>
  <c r="M9" i="1"/>
  <c r="O59" i="1"/>
  <c r="K61" i="1"/>
  <c r="M62" i="1"/>
  <c r="O63" i="1"/>
  <c r="K65" i="1"/>
  <c r="M66" i="1"/>
  <c r="O67" i="1"/>
  <c r="K69" i="1"/>
  <c r="M70" i="1"/>
  <c r="O71" i="1"/>
  <c r="K92" i="1"/>
  <c r="M93" i="1"/>
  <c r="O94" i="1"/>
  <c r="K73" i="1"/>
  <c r="M77" i="1"/>
  <c r="O78" i="1"/>
  <c r="P55" i="1"/>
  <c r="K56" i="1"/>
  <c r="O58" i="1"/>
  <c r="M169" i="1"/>
  <c r="K272" i="1"/>
  <c r="O274" i="1"/>
  <c r="M277" i="1"/>
  <c r="K281" i="1"/>
  <c r="O265" i="1"/>
  <c r="M251" i="1"/>
  <c r="K254" i="1"/>
  <c r="O283" i="1"/>
  <c r="M267" i="1"/>
  <c r="K255" i="1"/>
  <c r="O257" i="1"/>
  <c r="M260" i="1"/>
  <c r="K517" i="1"/>
  <c r="O500" i="1"/>
  <c r="M503" i="1"/>
  <c r="K248" i="1"/>
  <c r="O507" i="1"/>
  <c r="M511" i="1"/>
  <c r="K514" i="1"/>
  <c r="O509" i="1"/>
  <c r="M99" i="1"/>
  <c r="K97" i="1"/>
  <c r="O279" i="1"/>
  <c r="M363" i="1"/>
  <c r="K365" i="1"/>
  <c r="O355" i="1"/>
  <c r="M358" i="1"/>
  <c r="K359" i="1"/>
  <c r="O366" i="1"/>
  <c r="M98" i="1"/>
  <c r="K495" i="1"/>
  <c r="O9" i="1"/>
  <c r="M61" i="1"/>
  <c r="K64" i="1"/>
  <c r="O66" i="1"/>
  <c r="M69" i="1"/>
  <c r="K91" i="1"/>
  <c r="O93" i="1"/>
  <c r="M73" i="1"/>
  <c r="K79" i="1"/>
  <c r="M80" i="1"/>
  <c r="O81" i="1"/>
  <c r="K83" i="1"/>
  <c r="M84" i="1"/>
  <c r="O85" i="1"/>
  <c r="K87" i="1"/>
  <c r="M95" i="1"/>
  <c r="O96" i="1"/>
  <c r="K89" i="1"/>
  <c r="M90" i="1"/>
  <c r="O75" i="1"/>
  <c r="K102" i="1"/>
  <c r="M103" i="1"/>
  <c r="O104" i="1"/>
  <c r="K106" i="1"/>
  <c r="M100" i="1"/>
  <c r="O101" i="1"/>
  <c r="K165" i="1"/>
  <c r="M166" i="1"/>
  <c r="O211" i="1"/>
  <c r="K213" i="1"/>
  <c r="M214" i="1"/>
  <c r="O215" i="1"/>
  <c r="K217" i="1"/>
  <c r="M218" i="1"/>
  <c r="O173" i="1"/>
  <c r="K175" i="1"/>
  <c r="M176" i="1"/>
  <c r="O177" i="1"/>
  <c r="K219" i="1"/>
  <c r="M220" i="1"/>
  <c r="O221" i="1"/>
  <c r="K223" i="1"/>
  <c r="M224" i="1"/>
  <c r="O225" i="1"/>
  <c r="K227" i="1"/>
  <c r="M228" i="1"/>
  <c r="O229" i="1"/>
  <c r="K181" i="1"/>
  <c r="M182" i="1"/>
  <c r="O183" i="1"/>
  <c r="K232" i="1"/>
  <c r="L56" i="1"/>
  <c r="P58" i="1"/>
  <c r="N169" i="1"/>
  <c r="L272" i="1"/>
  <c r="P274" i="1"/>
  <c r="N277" i="1"/>
  <c r="L281" i="1"/>
  <c r="P265" i="1"/>
  <c r="N251" i="1"/>
  <c r="L254" i="1"/>
  <c r="P283" i="1"/>
  <c r="N267" i="1"/>
  <c r="L255" i="1"/>
  <c r="P257" i="1"/>
  <c r="N260" i="1"/>
  <c r="L517" i="1"/>
  <c r="P500" i="1"/>
  <c r="N503" i="1"/>
  <c r="L248" i="1"/>
  <c r="P507" i="1"/>
  <c r="N511" i="1"/>
  <c r="L514" i="1"/>
  <c r="P509" i="1"/>
  <c r="N99" i="1"/>
  <c r="L97" i="1"/>
  <c r="P279" i="1"/>
  <c r="N363" i="1"/>
  <c r="L365" i="1"/>
  <c r="P355" i="1"/>
  <c r="N358" i="1"/>
  <c r="L359" i="1"/>
  <c r="P366" i="1"/>
  <c r="N98" i="1"/>
  <c r="L495" i="1"/>
  <c r="P9" i="1"/>
  <c r="N61" i="1"/>
  <c r="L64" i="1"/>
  <c r="P66" i="1"/>
  <c r="N69" i="1"/>
  <c r="L91" i="1"/>
  <c r="P93" i="1"/>
  <c r="N73" i="1"/>
  <c r="L79" i="1"/>
  <c r="N80" i="1"/>
  <c r="P81" i="1"/>
  <c r="L83" i="1"/>
  <c r="N84" i="1"/>
  <c r="P85" i="1"/>
  <c r="L87" i="1"/>
  <c r="N95" i="1"/>
  <c r="P96" i="1"/>
  <c r="L89" i="1"/>
  <c r="N90" i="1"/>
  <c r="P75" i="1"/>
  <c r="L102" i="1"/>
  <c r="N103" i="1"/>
  <c r="P104" i="1"/>
  <c r="L106" i="1"/>
  <c r="N100" i="1"/>
  <c r="P101" i="1"/>
  <c r="L165" i="1"/>
  <c r="N166" i="1"/>
  <c r="P211" i="1"/>
  <c r="L213" i="1"/>
  <c r="N214" i="1"/>
  <c r="P215" i="1"/>
  <c r="L217" i="1"/>
  <c r="N218" i="1"/>
  <c r="P173" i="1"/>
  <c r="L175" i="1"/>
  <c r="N176" i="1"/>
  <c r="P177" i="1"/>
  <c r="L219" i="1"/>
  <c r="N220" i="1"/>
  <c r="P221" i="1"/>
  <c r="L223" i="1"/>
  <c r="N224" i="1"/>
  <c r="P225" i="1"/>
  <c r="L227" i="1"/>
  <c r="N228" i="1"/>
  <c r="P229" i="1"/>
  <c r="L181" i="1"/>
  <c r="N182" i="1"/>
  <c r="P183" i="1"/>
  <c r="L232" i="1"/>
  <c r="N233" i="1"/>
  <c r="M56" i="1"/>
  <c r="K167" i="1"/>
  <c r="O169" i="1"/>
  <c r="M272" i="1"/>
  <c r="K275" i="1"/>
  <c r="O277" i="1"/>
  <c r="M281" i="1"/>
  <c r="K266" i="1"/>
  <c r="O251" i="1"/>
  <c r="M254" i="1"/>
  <c r="K284" i="1"/>
  <c r="O267" i="1"/>
  <c r="M255" i="1"/>
  <c r="K258" i="1"/>
  <c r="O260" i="1"/>
  <c r="M517" i="1"/>
  <c r="K501" i="1"/>
  <c r="O503" i="1"/>
  <c r="M248" i="1"/>
  <c r="K508" i="1"/>
  <c r="O511" i="1"/>
  <c r="M514" i="1"/>
  <c r="K510" i="1"/>
  <c r="O99" i="1"/>
  <c r="M97" i="1"/>
  <c r="K361" i="1"/>
  <c r="O363" i="1"/>
  <c r="M365" i="1"/>
  <c r="K356" i="1"/>
  <c r="O358" i="1"/>
  <c r="M359" i="1"/>
  <c r="O98" i="1"/>
  <c r="M495" i="1"/>
  <c r="K59" i="1"/>
  <c r="O61" i="1"/>
  <c r="M64" i="1"/>
  <c r="K67" i="1"/>
  <c r="O69" i="1"/>
  <c r="M91" i="1"/>
  <c r="K94" i="1"/>
  <c r="O73" i="1"/>
  <c r="M79" i="1"/>
  <c r="O80" i="1"/>
  <c r="K82" i="1"/>
  <c r="M83" i="1"/>
  <c r="O84" i="1"/>
  <c r="K86" i="1"/>
  <c r="M87" i="1"/>
  <c r="O95" i="1"/>
  <c r="K88" i="1"/>
  <c r="M89" i="1"/>
  <c r="O90" i="1"/>
  <c r="K76" i="1"/>
  <c r="M102" i="1"/>
  <c r="O103" i="1"/>
  <c r="K105" i="1"/>
  <c r="M106" i="1"/>
  <c r="O100" i="1"/>
  <c r="K164" i="1"/>
  <c r="M165" i="1"/>
  <c r="O166" i="1"/>
  <c r="K212" i="1"/>
  <c r="M213" i="1"/>
  <c r="O214" i="1"/>
  <c r="K216" i="1"/>
  <c r="M217" i="1"/>
  <c r="O218" i="1"/>
  <c r="K174" i="1"/>
  <c r="M175" i="1"/>
  <c r="O176" i="1"/>
  <c r="K170" i="1"/>
  <c r="M219" i="1"/>
  <c r="O220" i="1"/>
  <c r="K222" i="1"/>
  <c r="M223" i="1"/>
  <c r="O224" i="1"/>
  <c r="K226" i="1"/>
  <c r="M227" i="1"/>
  <c r="O228" i="1"/>
  <c r="K230" i="1"/>
  <c r="M181" i="1"/>
  <c r="O182" i="1"/>
  <c r="K231" i="1"/>
  <c r="M232" i="1"/>
  <c r="L168" i="1"/>
  <c r="P270" i="1"/>
  <c r="N273" i="1"/>
  <c r="L276" i="1"/>
  <c r="P263" i="1"/>
  <c r="N264" i="1"/>
  <c r="L250" i="1"/>
  <c r="P252" i="1"/>
  <c r="N282" i="1"/>
  <c r="L285" i="1"/>
  <c r="P268" i="1"/>
  <c r="N256" i="1"/>
  <c r="L259" i="1"/>
  <c r="P261" i="1"/>
  <c r="N518" i="1"/>
  <c r="L502" i="1"/>
  <c r="P504" i="1"/>
  <c r="N506" i="1"/>
  <c r="L249" i="1"/>
  <c r="P512" i="1"/>
  <c r="N515" i="1"/>
  <c r="L262" i="1"/>
  <c r="P7" i="1"/>
  <c r="N278" i="1"/>
  <c r="L362" i="1"/>
  <c r="N354" i="1"/>
  <c r="L357" i="1"/>
  <c r="P286" i="1"/>
  <c r="N360" i="1"/>
  <c r="L353" i="1"/>
  <c r="P341" i="1"/>
  <c r="N57" i="1"/>
  <c r="L60" i="1"/>
  <c r="P62" i="1"/>
  <c r="N65" i="1"/>
  <c r="L68" i="1"/>
  <c r="P70" i="1"/>
  <c r="N92" i="1"/>
  <c r="L72" i="1"/>
  <c r="P77" i="1"/>
  <c r="P79" i="1"/>
  <c r="L81" i="1"/>
  <c r="N82" i="1"/>
  <c r="P83" i="1"/>
  <c r="L85" i="1"/>
  <c r="N86" i="1"/>
  <c r="P87" i="1"/>
  <c r="L96" i="1"/>
  <c r="N88" i="1"/>
  <c r="P89" i="1"/>
  <c r="L75" i="1"/>
  <c r="N76" i="1"/>
  <c r="P102" i="1"/>
  <c r="L104" i="1"/>
  <c r="N105" i="1"/>
  <c r="P106" i="1"/>
  <c r="L101" i="1"/>
  <c r="N164" i="1"/>
  <c r="P165" i="1"/>
  <c r="L211" i="1"/>
  <c r="N212" i="1"/>
  <c r="P213" i="1"/>
  <c r="L215" i="1"/>
  <c r="N216" i="1"/>
  <c r="P217" i="1"/>
  <c r="L173" i="1"/>
  <c r="N174" i="1"/>
  <c r="P175" i="1"/>
  <c r="L177" i="1"/>
  <c r="N170" i="1"/>
  <c r="P219" i="1"/>
  <c r="L221" i="1"/>
  <c r="N222" i="1"/>
  <c r="P223" i="1"/>
  <c r="L225" i="1"/>
  <c r="N226" i="1"/>
  <c r="P227" i="1"/>
  <c r="L229" i="1"/>
  <c r="N230" i="1"/>
  <c r="P181" i="1"/>
  <c r="L183" i="1"/>
  <c r="N231" i="1"/>
  <c r="P232" i="1"/>
  <c r="N270" i="1"/>
  <c r="P275" i="1"/>
  <c r="L264" i="1"/>
  <c r="N252" i="1"/>
  <c r="P284" i="1"/>
  <c r="L256" i="1"/>
  <c r="N261" i="1"/>
  <c r="P501" i="1"/>
  <c r="L506" i="1"/>
  <c r="N512" i="1"/>
  <c r="P510" i="1"/>
  <c r="L278" i="1"/>
  <c r="P356" i="1"/>
  <c r="L360" i="1"/>
  <c r="N341" i="1"/>
  <c r="P59" i="1"/>
  <c r="L65" i="1"/>
  <c r="N70" i="1"/>
  <c r="P94" i="1"/>
  <c r="N79" i="1"/>
  <c r="L82" i="1"/>
  <c r="P84" i="1"/>
  <c r="N87" i="1"/>
  <c r="L88" i="1"/>
  <c r="P90" i="1"/>
  <c r="N102" i="1"/>
  <c r="L105" i="1"/>
  <c r="P100" i="1"/>
  <c r="N165" i="1"/>
  <c r="L212" i="1"/>
  <c r="P214" i="1"/>
  <c r="N217" i="1"/>
  <c r="L174" i="1"/>
  <c r="P176" i="1"/>
  <c r="N219" i="1"/>
  <c r="L222" i="1"/>
  <c r="P224" i="1"/>
  <c r="N227" i="1"/>
  <c r="L230" i="1"/>
  <c r="P182" i="1"/>
  <c r="N232" i="1"/>
  <c r="L234" i="1"/>
  <c r="N235" i="1"/>
  <c r="P236" i="1"/>
  <c r="L238" i="1"/>
  <c r="N239" i="1"/>
  <c r="P240" i="1"/>
  <c r="L185" i="1"/>
  <c r="N186" i="1"/>
  <c r="P193" i="1"/>
  <c r="L195" i="1"/>
  <c r="N196" i="1"/>
  <c r="P197" i="1"/>
  <c r="L199" i="1"/>
  <c r="N200" i="1"/>
  <c r="P201" i="1"/>
  <c r="L203" i="1"/>
  <c r="N171" i="1"/>
  <c r="P204" i="1"/>
  <c r="L178" i="1"/>
  <c r="N179" i="1"/>
  <c r="P180" i="1"/>
  <c r="L207" i="1"/>
  <c r="N208" i="1"/>
  <c r="P209" i="1"/>
  <c r="L172" i="1"/>
  <c r="N189" i="1"/>
  <c r="P190" i="1"/>
  <c r="L192" i="1"/>
  <c r="N187" i="1"/>
  <c r="P188" i="1"/>
  <c r="L315" i="1"/>
  <c r="N316" i="1"/>
  <c r="P290" i="1"/>
  <c r="L292" i="1"/>
  <c r="N293" i="1"/>
  <c r="P288" i="1"/>
  <c r="L317" i="1"/>
  <c r="N318" i="1"/>
  <c r="P302" i="1"/>
  <c r="L319" i="1"/>
  <c r="O270" i="1"/>
  <c r="K276" i="1"/>
  <c r="M264" i="1"/>
  <c r="O252" i="1"/>
  <c r="K285" i="1"/>
  <c r="M256" i="1"/>
  <c r="O261" i="1"/>
  <c r="K502" i="1"/>
  <c r="M506" i="1"/>
  <c r="O512" i="1"/>
  <c r="K262" i="1"/>
  <c r="M278" i="1"/>
  <c r="K357" i="1"/>
  <c r="M360" i="1"/>
  <c r="O341" i="1"/>
  <c r="K60" i="1"/>
  <c r="M65" i="1"/>
  <c r="O70" i="1"/>
  <c r="K72" i="1"/>
  <c r="O79" i="1"/>
  <c r="M82" i="1"/>
  <c r="K85" i="1"/>
  <c r="O87" i="1"/>
  <c r="M88" i="1"/>
  <c r="K75" i="1"/>
  <c r="O102" i="1"/>
  <c r="M105" i="1"/>
  <c r="K101" i="1"/>
  <c r="O165" i="1"/>
  <c r="M212" i="1"/>
  <c r="K215" i="1"/>
  <c r="O217" i="1"/>
  <c r="M174" i="1"/>
  <c r="K177" i="1"/>
  <c r="O219" i="1"/>
  <c r="M222" i="1"/>
  <c r="K225" i="1"/>
  <c r="O227" i="1"/>
  <c r="M230" i="1"/>
  <c r="K183" i="1"/>
  <c r="O232" i="1"/>
  <c r="M234" i="1"/>
  <c r="O235" i="1"/>
  <c r="K237" i="1"/>
  <c r="M238" i="1"/>
  <c r="O239" i="1"/>
  <c r="K241" i="1"/>
  <c r="M185" i="1"/>
  <c r="O186" i="1"/>
  <c r="K194" i="1"/>
  <c r="M195" i="1"/>
  <c r="O196" i="1"/>
  <c r="K198" i="1"/>
  <c r="M199" i="1"/>
  <c r="O200" i="1"/>
  <c r="K202" i="1"/>
  <c r="M203" i="1"/>
  <c r="O171" i="1"/>
  <c r="K205" i="1"/>
  <c r="M178" i="1"/>
  <c r="O179" i="1"/>
  <c r="K206" i="1"/>
  <c r="M207" i="1"/>
  <c r="O208" i="1"/>
  <c r="K210" i="1"/>
  <c r="M172" i="1"/>
  <c r="O189" i="1"/>
  <c r="K191" i="1"/>
  <c r="M192" i="1"/>
  <c r="O187" i="1"/>
  <c r="K184" i="1"/>
  <c r="M315" i="1"/>
  <c r="O316" i="1"/>
  <c r="K291" i="1"/>
  <c r="M292" i="1"/>
  <c r="O293" i="1"/>
  <c r="K289" i="1"/>
  <c r="M317" i="1"/>
  <c r="O318" i="1"/>
  <c r="K303" i="1"/>
  <c r="M319" i="1"/>
  <c r="K271" i="1"/>
  <c r="M276" i="1"/>
  <c r="O264" i="1"/>
  <c r="K253" i="1"/>
  <c r="M285" i="1"/>
  <c r="O256" i="1"/>
  <c r="K516" i="1"/>
  <c r="M502" i="1"/>
  <c r="O506" i="1"/>
  <c r="K513" i="1"/>
  <c r="M262" i="1"/>
  <c r="O278" i="1"/>
  <c r="K364" i="1"/>
  <c r="M357" i="1"/>
  <c r="O360" i="1"/>
  <c r="K494" i="1"/>
  <c r="M60" i="1"/>
  <c r="O65" i="1"/>
  <c r="K71" i="1"/>
  <c r="M72" i="1"/>
  <c r="K80" i="1"/>
  <c r="O82" i="1"/>
  <c r="M85" i="1"/>
  <c r="K95" i="1"/>
  <c r="O88" i="1"/>
  <c r="M75" i="1"/>
  <c r="K103" i="1"/>
  <c r="O105" i="1"/>
  <c r="M101" i="1"/>
  <c r="K166" i="1"/>
  <c r="O212" i="1"/>
  <c r="M215" i="1"/>
  <c r="K218" i="1"/>
  <c r="O174" i="1"/>
  <c r="M177" i="1"/>
  <c r="K220" i="1"/>
  <c r="O222" i="1"/>
  <c r="M225" i="1"/>
  <c r="K228" i="1"/>
  <c r="O230" i="1"/>
  <c r="M183" i="1"/>
  <c r="K233" i="1"/>
  <c r="N234" i="1"/>
  <c r="P235" i="1"/>
  <c r="L237" i="1"/>
  <c r="N238" i="1"/>
  <c r="P239" i="1"/>
  <c r="L241" i="1"/>
  <c r="N185" i="1"/>
  <c r="P186" i="1"/>
  <c r="L194" i="1"/>
  <c r="N195" i="1"/>
  <c r="P196" i="1"/>
  <c r="L198" i="1"/>
  <c r="N199" i="1"/>
  <c r="P200" i="1"/>
  <c r="L202" i="1"/>
  <c r="N203" i="1"/>
  <c r="P171" i="1"/>
  <c r="L205" i="1"/>
  <c r="N178" i="1"/>
  <c r="P179" i="1"/>
  <c r="L206" i="1"/>
  <c r="N207" i="1"/>
  <c r="P208" i="1"/>
  <c r="L210" i="1"/>
  <c r="N172" i="1"/>
  <c r="P189" i="1"/>
  <c r="L191" i="1"/>
  <c r="N192" i="1"/>
  <c r="P187" i="1"/>
  <c r="L184" i="1"/>
  <c r="N315" i="1"/>
  <c r="P316" i="1"/>
  <c r="L291" i="1"/>
  <c r="N292" i="1"/>
  <c r="P293" i="1"/>
  <c r="L289" i="1"/>
  <c r="N317" i="1"/>
  <c r="P318" i="1"/>
  <c r="L303" i="1"/>
  <c r="N319" i="1"/>
  <c r="P320" i="1"/>
  <c r="L322" i="1"/>
  <c r="K168" i="1"/>
  <c r="M273" i="1"/>
  <c r="O263" i="1"/>
  <c r="K250" i="1"/>
  <c r="M282" i="1"/>
  <c r="O268" i="1"/>
  <c r="K259" i="1"/>
  <c r="M518" i="1"/>
  <c r="O504" i="1"/>
  <c r="K249" i="1"/>
  <c r="M515" i="1"/>
  <c r="O7" i="1"/>
  <c r="K362" i="1"/>
  <c r="M354" i="1"/>
  <c r="O286" i="1"/>
  <c r="K353" i="1"/>
  <c r="M57" i="1"/>
  <c r="O62" i="1"/>
  <c r="K68" i="1"/>
  <c r="M92" i="1"/>
  <c r="O77" i="1"/>
  <c r="K81" i="1"/>
  <c r="O83" i="1"/>
  <c r="M86" i="1"/>
  <c r="K96" i="1"/>
  <c r="O89" i="1"/>
  <c r="M76" i="1"/>
  <c r="K104" i="1"/>
  <c r="O106" i="1"/>
  <c r="M164" i="1"/>
  <c r="K211" i="1"/>
  <c r="O213" i="1"/>
  <c r="M216" i="1"/>
  <c r="K173" i="1"/>
  <c r="O175" i="1"/>
  <c r="M170" i="1"/>
  <c r="K221" i="1"/>
  <c r="O223" i="1"/>
  <c r="M226" i="1"/>
  <c r="K229" i="1"/>
  <c r="O181" i="1"/>
  <c r="M231" i="1"/>
  <c r="O233" i="1"/>
  <c r="K235" i="1"/>
  <c r="M236" i="1"/>
  <c r="O237" i="1"/>
  <c r="K239" i="1"/>
  <c r="M240" i="1"/>
  <c r="O241" i="1"/>
  <c r="K186" i="1"/>
  <c r="M193" i="1"/>
  <c r="O194" i="1"/>
  <c r="K196" i="1"/>
  <c r="M197" i="1"/>
  <c r="O198" i="1"/>
  <c r="K200" i="1"/>
  <c r="M201" i="1"/>
  <c r="O202" i="1"/>
  <c r="K171" i="1"/>
  <c r="M204" i="1"/>
  <c r="O205" i="1"/>
  <c r="K179" i="1"/>
  <c r="M180" i="1"/>
  <c r="O206" i="1"/>
  <c r="K208" i="1"/>
  <c r="M209" i="1"/>
  <c r="O210" i="1"/>
  <c r="K189" i="1"/>
  <c r="M190" i="1"/>
  <c r="O191" i="1"/>
  <c r="K187" i="1"/>
  <c r="M188" i="1"/>
  <c r="O184" i="1"/>
  <c r="K316" i="1"/>
  <c r="M290" i="1"/>
  <c r="O291" i="1"/>
  <c r="K293" i="1"/>
  <c r="M288" i="1"/>
  <c r="O289" i="1"/>
  <c r="K318" i="1"/>
  <c r="M302" i="1"/>
  <c r="O303" i="1"/>
  <c r="K320" i="1"/>
  <c r="N58" i="1"/>
  <c r="L277" i="1"/>
  <c r="P253" i="1"/>
  <c r="N257" i="1"/>
  <c r="L503" i="1"/>
  <c r="P513" i="1"/>
  <c r="N279" i="1"/>
  <c r="L358" i="1"/>
  <c r="P494" i="1"/>
  <c r="N66" i="1"/>
  <c r="L73" i="1"/>
  <c r="P82" i="1"/>
  <c r="L95" i="1"/>
  <c r="N75" i="1"/>
  <c r="P105" i="1"/>
  <c r="L166" i="1"/>
  <c r="N215" i="1"/>
  <c r="P174" i="1"/>
  <c r="L220" i="1"/>
  <c r="N225" i="1"/>
  <c r="P230" i="1"/>
  <c r="L233" i="1"/>
  <c r="K236" i="1"/>
  <c r="O238" i="1"/>
  <c r="M241" i="1"/>
  <c r="K193" i="1"/>
  <c r="O195" i="1"/>
  <c r="M198" i="1"/>
  <c r="K201" i="1"/>
  <c r="O203" i="1"/>
  <c r="M205" i="1"/>
  <c r="K180" i="1"/>
  <c r="O207" i="1"/>
  <c r="M210" i="1"/>
  <c r="K190" i="1"/>
  <c r="O192" i="1"/>
  <c r="M184" i="1"/>
  <c r="K290" i="1"/>
  <c r="O292" i="1"/>
  <c r="M289" i="1"/>
  <c r="K302" i="1"/>
  <c r="O319" i="1"/>
  <c r="M321" i="1"/>
  <c r="P322" i="1"/>
  <c r="N305" i="1"/>
  <c r="P306" i="1"/>
  <c r="L294" i="1"/>
  <c r="N295" i="1"/>
  <c r="P296" i="1"/>
  <c r="L298" i="1"/>
  <c r="N299" i="1"/>
  <c r="P300" i="1"/>
  <c r="L312" i="1"/>
  <c r="N313" i="1"/>
  <c r="P314" i="1"/>
  <c r="L309" i="1"/>
  <c r="N310" i="1"/>
  <c r="P311" i="1"/>
  <c r="L342" i="1"/>
  <c r="N343" i="1"/>
  <c r="P350" i="1"/>
  <c r="L347" i="1"/>
  <c r="N348" i="1"/>
  <c r="P349" i="1"/>
  <c r="L352" i="1"/>
  <c r="N344" i="1"/>
  <c r="P345" i="1"/>
  <c r="L460" i="1"/>
  <c r="N461" i="1"/>
  <c r="P462" i="1"/>
  <c r="L464" i="1"/>
  <c r="N465" i="1"/>
  <c r="P367" i="1"/>
  <c r="L467" i="1"/>
  <c r="N468" i="1"/>
  <c r="P469" i="1"/>
  <c r="L471" i="1"/>
  <c r="N391" i="1"/>
  <c r="P392" i="1"/>
  <c r="L472" i="1"/>
  <c r="N473" i="1"/>
  <c r="P474" i="1"/>
  <c r="L476" i="1"/>
  <c r="N477" i="1"/>
  <c r="P478" i="1"/>
  <c r="L369" i="1"/>
  <c r="N370" i="1"/>
  <c r="P371" i="1"/>
  <c r="L373" i="1"/>
  <c r="N374" i="1"/>
  <c r="P375" i="1"/>
  <c r="L406" i="1"/>
  <c r="N407" i="1"/>
  <c r="P408" i="1"/>
  <c r="L411" i="1"/>
  <c r="N412" i="1"/>
  <c r="P413" i="1"/>
  <c r="L415" i="1"/>
  <c r="N441" i="1"/>
  <c r="P442" i="1"/>
  <c r="L444" i="1"/>
  <c r="N445" i="1"/>
  <c r="P446" i="1"/>
  <c r="L377" i="1"/>
  <c r="N378" i="1"/>
  <c r="P394" i="1"/>
  <c r="L396" i="1"/>
  <c r="N397" i="1"/>
  <c r="P398" i="1"/>
  <c r="L400" i="1"/>
  <c r="N447" i="1"/>
  <c r="P448" i="1"/>
  <c r="L450" i="1"/>
  <c r="N379" i="1"/>
  <c r="P381" i="1"/>
  <c r="L383" i="1"/>
  <c r="N384" i="1"/>
  <c r="P385" i="1"/>
  <c r="L452" i="1"/>
  <c r="N453" i="1"/>
  <c r="P454" i="1"/>
  <c r="L456" i="1"/>
  <c r="N457" i="1"/>
  <c r="P458" i="1"/>
  <c r="L387" i="1"/>
  <c r="N388" i="1"/>
  <c r="P389" i="1"/>
  <c r="L423" i="1"/>
  <c r="N424" i="1"/>
  <c r="P425" i="1"/>
  <c r="L427" i="1"/>
  <c r="N428" i="1"/>
  <c r="P429" i="1"/>
  <c r="L431" i="1"/>
  <c r="N432" i="1"/>
  <c r="P433" i="1"/>
  <c r="P167" i="1"/>
  <c r="N263" i="1"/>
  <c r="L282" i="1"/>
  <c r="P258" i="1"/>
  <c r="N504" i="1"/>
  <c r="L515" i="1"/>
  <c r="P361" i="1"/>
  <c r="N286" i="1"/>
  <c r="L57" i="1"/>
  <c r="P67" i="1"/>
  <c r="N77" i="1"/>
  <c r="N83" i="1"/>
  <c r="P95" i="1"/>
  <c r="L76" i="1"/>
  <c r="N106" i="1"/>
  <c r="P166" i="1"/>
  <c r="L216" i="1"/>
  <c r="N175" i="1"/>
  <c r="P220" i="1"/>
  <c r="L226" i="1"/>
  <c r="N181" i="1"/>
  <c r="M233" i="1"/>
  <c r="L236" i="1"/>
  <c r="P238" i="1"/>
  <c r="N241" i="1"/>
  <c r="L193" i="1"/>
  <c r="P195" i="1"/>
  <c r="N198" i="1"/>
  <c r="L201" i="1"/>
  <c r="P203" i="1"/>
  <c r="N205" i="1"/>
  <c r="L180" i="1"/>
  <c r="P207" i="1"/>
  <c r="N210" i="1"/>
  <c r="L190" i="1"/>
  <c r="P192" i="1"/>
  <c r="N184" i="1"/>
  <c r="L290" i="1"/>
  <c r="P292" i="1"/>
  <c r="N289" i="1"/>
  <c r="L302" i="1"/>
  <c r="P319" i="1"/>
  <c r="N321" i="1"/>
  <c r="K304" i="1"/>
  <c r="O305" i="1"/>
  <c r="K307" i="1"/>
  <c r="M294" i="1"/>
  <c r="O295" i="1"/>
  <c r="K297" i="1"/>
  <c r="M298" i="1"/>
  <c r="O299" i="1"/>
  <c r="K301" i="1"/>
  <c r="M312" i="1"/>
  <c r="O313" i="1"/>
  <c r="K308" i="1"/>
  <c r="M309" i="1"/>
  <c r="O310" i="1"/>
  <c r="K323" i="1"/>
  <c r="M342" i="1"/>
  <c r="O343" i="1"/>
  <c r="K346" i="1"/>
  <c r="M347" i="1"/>
  <c r="O348" i="1"/>
  <c r="K351" i="1"/>
  <c r="M352" i="1"/>
  <c r="O344" i="1"/>
  <c r="K459" i="1"/>
  <c r="M460" i="1"/>
  <c r="O461" i="1"/>
  <c r="K463" i="1"/>
  <c r="M464" i="1"/>
  <c r="O465" i="1"/>
  <c r="K466" i="1"/>
  <c r="M467" i="1"/>
  <c r="O468" i="1"/>
  <c r="K470" i="1"/>
  <c r="M471" i="1"/>
  <c r="O391" i="1"/>
  <c r="K393" i="1"/>
  <c r="M472" i="1"/>
  <c r="O473" i="1"/>
  <c r="K475" i="1"/>
  <c r="M476" i="1"/>
  <c r="O477" i="1"/>
  <c r="K368" i="1"/>
  <c r="M369" i="1"/>
  <c r="O370" i="1"/>
  <c r="K372" i="1"/>
  <c r="M168" i="1"/>
  <c r="K280" i="1"/>
  <c r="O282" i="1"/>
  <c r="M259" i="1"/>
  <c r="K505" i="1"/>
  <c r="O515" i="1"/>
  <c r="M362" i="1"/>
  <c r="K287" i="1"/>
  <c r="O57" i="1"/>
  <c r="M68" i="1"/>
  <c r="K78" i="1"/>
  <c r="K84" i="1"/>
  <c r="M96" i="1"/>
  <c r="O76" i="1"/>
  <c r="K100" i="1"/>
  <c r="M211" i="1"/>
  <c r="O216" i="1"/>
  <c r="K176" i="1"/>
  <c r="M221" i="1"/>
  <c r="O226" i="1"/>
  <c r="K182" i="1"/>
  <c r="P233" i="1"/>
  <c r="N236" i="1"/>
  <c r="L239" i="1"/>
  <c r="P241" i="1"/>
  <c r="N193" i="1"/>
  <c r="L196" i="1"/>
  <c r="P198" i="1"/>
  <c r="N201" i="1"/>
  <c r="L171" i="1"/>
  <c r="P205" i="1"/>
  <c r="N180" i="1"/>
  <c r="L208" i="1"/>
  <c r="P210" i="1"/>
  <c r="N190" i="1"/>
  <c r="L187" i="1"/>
  <c r="P184" i="1"/>
  <c r="N290" i="1"/>
  <c r="L293" i="1"/>
  <c r="P289" i="1"/>
  <c r="N302" i="1"/>
  <c r="L320" i="1"/>
  <c r="O321" i="1"/>
  <c r="L304" i="1"/>
  <c r="P305" i="1"/>
  <c r="L307" i="1"/>
  <c r="N294" i="1"/>
  <c r="P295" i="1"/>
  <c r="L297" i="1"/>
  <c r="N298" i="1"/>
  <c r="P299" i="1"/>
  <c r="L301" i="1"/>
  <c r="N312" i="1"/>
  <c r="P313" i="1"/>
  <c r="L308" i="1"/>
  <c r="N309" i="1"/>
  <c r="P310" i="1"/>
  <c r="L323" i="1"/>
  <c r="N342" i="1"/>
  <c r="P343" i="1"/>
  <c r="L346" i="1"/>
  <c r="N347" i="1"/>
  <c r="P348" i="1"/>
  <c r="L351" i="1"/>
  <c r="N352" i="1"/>
  <c r="P344" i="1"/>
  <c r="L459" i="1"/>
  <c r="N460" i="1"/>
  <c r="P461" i="1"/>
  <c r="L463" i="1"/>
  <c r="N464" i="1"/>
  <c r="P465" i="1"/>
  <c r="L466" i="1"/>
  <c r="N467" i="1"/>
  <c r="P468" i="1"/>
  <c r="L470" i="1"/>
  <c r="N471" i="1"/>
  <c r="P391" i="1"/>
  <c r="L393" i="1"/>
  <c r="N472" i="1"/>
  <c r="P473" i="1"/>
  <c r="L475" i="1"/>
  <c r="N476" i="1"/>
  <c r="P477" i="1"/>
  <c r="L368" i="1"/>
  <c r="N369" i="1"/>
  <c r="P370" i="1"/>
  <c r="L372" i="1"/>
  <c r="N373" i="1"/>
  <c r="P374" i="1"/>
  <c r="L405" i="1"/>
  <c r="N406" i="1"/>
  <c r="L273" i="1"/>
  <c r="P266" i="1"/>
  <c r="N268" i="1"/>
  <c r="P508" i="1"/>
  <c r="N7" i="1"/>
  <c r="L354" i="1"/>
  <c r="N62" i="1"/>
  <c r="L92" i="1"/>
  <c r="P80" i="1"/>
  <c r="L86" i="1"/>
  <c r="N89" i="1"/>
  <c r="P103" i="1"/>
  <c r="L164" i="1"/>
  <c r="N213" i="1"/>
  <c r="P218" i="1"/>
  <c r="L170" i="1"/>
  <c r="N223" i="1"/>
  <c r="P228" i="1"/>
  <c r="L231" i="1"/>
  <c r="P234" i="1"/>
  <c r="N237" i="1"/>
  <c r="L240" i="1"/>
  <c r="P185" i="1"/>
  <c r="N194" i="1"/>
  <c r="L197" i="1"/>
  <c r="P199" i="1"/>
  <c r="N202" i="1"/>
  <c r="L204" i="1"/>
  <c r="P178" i="1"/>
  <c r="N206" i="1"/>
  <c r="L209" i="1"/>
  <c r="P172" i="1"/>
  <c r="N191" i="1"/>
  <c r="L188" i="1"/>
  <c r="P315" i="1"/>
  <c r="N291" i="1"/>
  <c r="L288" i="1"/>
  <c r="P317" i="1"/>
  <c r="N303" i="1"/>
  <c r="O320" i="1"/>
  <c r="M322" i="1"/>
  <c r="O304" i="1"/>
  <c r="K305" i="1"/>
  <c r="M306" i="1"/>
  <c r="O307" i="1"/>
  <c r="K295" i="1"/>
  <c r="M296" i="1"/>
  <c r="O297" i="1"/>
  <c r="K299" i="1"/>
  <c r="M300" i="1"/>
  <c r="O301" i="1"/>
  <c r="K313" i="1"/>
  <c r="M314" i="1"/>
  <c r="O308" i="1"/>
  <c r="K310" i="1"/>
  <c r="M311" i="1"/>
  <c r="O323" i="1"/>
  <c r="K343" i="1"/>
  <c r="M350" i="1"/>
  <c r="O346" i="1"/>
  <c r="K348" i="1"/>
  <c r="M349" i="1"/>
  <c r="O351" i="1"/>
  <c r="K344" i="1"/>
  <c r="M345" i="1"/>
  <c r="O459" i="1"/>
  <c r="K461" i="1"/>
  <c r="M462" i="1"/>
  <c r="O463" i="1"/>
  <c r="K465" i="1"/>
  <c r="M367" i="1"/>
  <c r="O466" i="1"/>
  <c r="K468" i="1"/>
  <c r="M469" i="1"/>
  <c r="O470" i="1"/>
  <c r="K391" i="1"/>
  <c r="M392" i="1"/>
  <c r="O393" i="1"/>
  <c r="K473" i="1"/>
  <c r="M474" i="1"/>
  <c r="O475" i="1"/>
  <c r="K477" i="1"/>
  <c r="M478" i="1"/>
  <c r="L169" i="1"/>
  <c r="N283" i="1"/>
  <c r="P505" i="1"/>
  <c r="L363" i="1"/>
  <c r="N9" i="1"/>
  <c r="P78" i="1"/>
  <c r="N96" i="1"/>
  <c r="L100" i="1"/>
  <c r="P216" i="1"/>
  <c r="N221" i="1"/>
  <c r="L182" i="1"/>
  <c r="O236" i="1"/>
  <c r="K185" i="1"/>
  <c r="M196" i="1"/>
  <c r="O201" i="1"/>
  <c r="K178" i="1"/>
  <c r="M208" i="1"/>
  <c r="O190" i="1"/>
  <c r="K315" i="1"/>
  <c r="M293" i="1"/>
  <c r="O302" i="1"/>
  <c r="P321" i="1"/>
  <c r="M307" i="1"/>
  <c r="K296" i="1"/>
  <c r="O298" i="1"/>
  <c r="M301" i="1"/>
  <c r="K314" i="1"/>
  <c r="O309" i="1"/>
  <c r="M323" i="1"/>
  <c r="K350" i="1"/>
  <c r="O347" i="1"/>
  <c r="M351" i="1"/>
  <c r="K345" i="1"/>
  <c r="O460" i="1"/>
  <c r="M463" i="1"/>
  <c r="K367" i="1"/>
  <c r="O467" i="1"/>
  <c r="M470" i="1"/>
  <c r="K392" i="1"/>
  <c r="O472" i="1"/>
  <c r="M475" i="1"/>
  <c r="K478" i="1"/>
  <c r="K369" i="1"/>
  <c r="M371" i="1"/>
  <c r="M373" i="1"/>
  <c r="L375" i="1"/>
  <c r="P405" i="1"/>
  <c r="O407" i="1"/>
  <c r="L409" i="1"/>
  <c r="O411" i="1"/>
  <c r="L413" i="1"/>
  <c r="O414" i="1"/>
  <c r="L441" i="1"/>
  <c r="O442" i="1"/>
  <c r="M444" i="1"/>
  <c r="P445" i="1"/>
  <c r="M376" i="1"/>
  <c r="P377" i="1"/>
  <c r="M394" i="1"/>
  <c r="P395" i="1"/>
  <c r="M397" i="1"/>
  <c r="K399" i="1"/>
  <c r="N400" i="1"/>
  <c r="K448" i="1"/>
  <c r="N449" i="1"/>
  <c r="K379" i="1"/>
  <c r="N381" i="1"/>
  <c r="K383" i="1"/>
  <c r="O384" i="1"/>
  <c r="L451" i="1"/>
  <c r="O452" i="1"/>
  <c r="L454" i="1"/>
  <c r="O455" i="1"/>
  <c r="L457" i="1"/>
  <c r="O458" i="1"/>
  <c r="M387" i="1"/>
  <c r="P388" i="1"/>
  <c r="M390" i="1"/>
  <c r="P423" i="1"/>
  <c r="M425" i="1"/>
  <c r="P426" i="1"/>
  <c r="M428" i="1"/>
  <c r="K430" i="1"/>
  <c r="N431" i="1"/>
  <c r="K433" i="1"/>
  <c r="N434" i="1"/>
  <c r="P435" i="1"/>
  <c r="P436" i="1"/>
  <c r="L438" i="1"/>
  <c r="N439" i="1"/>
  <c r="P401" i="1"/>
  <c r="P403" i="1"/>
  <c r="L416" i="1"/>
  <c r="N417" i="1"/>
  <c r="P418" i="1"/>
  <c r="L420" i="1"/>
  <c r="N421" i="1"/>
  <c r="P440" i="1"/>
  <c r="L496" i="1"/>
  <c r="N522" i="1"/>
  <c r="P520" i="1"/>
  <c r="L480" i="1"/>
  <c r="N481" i="1"/>
  <c r="P482" i="1"/>
  <c r="L484" i="1"/>
  <c r="N107" i="1"/>
  <c r="P10" i="1"/>
  <c r="L109" i="1"/>
  <c r="N113" i="1"/>
  <c r="P114" i="1"/>
  <c r="L116" i="1"/>
  <c r="N15" i="1"/>
  <c r="P16" i="1"/>
  <c r="L18" i="1"/>
  <c r="N19" i="1"/>
  <c r="P20" i="1"/>
  <c r="L242" i="1"/>
  <c r="N12" i="1"/>
  <c r="P243" i="1"/>
  <c r="L118" i="1"/>
  <c r="N21" i="1"/>
  <c r="P119" i="1"/>
  <c r="L23" i="1"/>
  <c r="N24" i="1"/>
  <c r="P120" i="1"/>
  <c r="L122" i="1"/>
  <c r="N123" i="1"/>
  <c r="P124" i="1"/>
  <c r="L26" i="1"/>
  <c r="N27" i="1"/>
  <c r="P28" i="1"/>
  <c r="L246" i="1"/>
  <c r="N523" i="1"/>
  <c r="P125" i="1"/>
  <c r="L127" i="1"/>
  <c r="N128" i="1"/>
  <c r="P30" i="1"/>
  <c r="L32" i="1"/>
  <c r="N129" i="1"/>
  <c r="P130" i="1"/>
  <c r="L132" i="1"/>
  <c r="N524" i="1"/>
  <c r="P525" i="1"/>
  <c r="L526" i="1"/>
  <c r="N13" i="1"/>
  <c r="P324" i="1"/>
  <c r="L326" i="1"/>
  <c r="N485" i="1"/>
  <c r="P327" i="1"/>
  <c r="L329" i="1"/>
  <c r="P486" i="1"/>
  <c r="L135" i="1"/>
  <c r="N136" i="1"/>
  <c r="P137" i="1"/>
  <c r="L139" i="1"/>
  <c r="N527" i="1"/>
  <c r="P528" i="1"/>
  <c r="L529" i="1"/>
  <c r="N530" i="1"/>
  <c r="P531" i="1"/>
  <c r="L14" i="1"/>
  <c r="N110" i="1"/>
  <c r="P244" i="1"/>
  <c r="L330" i="1"/>
  <c r="P271" i="1"/>
  <c r="L267" i="1"/>
  <c r="N507" i="1"/>
  <c r="P364" i="1"/>
  <c r="L61" i="1"/>
  <c r="L80" i="1"/>
  <c r="P88" i="1"/>
  <c r="N101" i="1"/>
  <c r="L218" i="1"/>
  <c r="P222" i="1"/>
  <c r="N183" i="1"/>
  <c r="M237" i="1"/>
  <c r="O185" i="1"/>
  <c r="K197" i="1"/>
  <c r="M202" i="1"/>
  <c r="O178" i="1"/>
  <c r="K209" i="1"/>
  <c r="M191" i="1"/>
  <c r="O315" i="1"/>
  <c r="K288" i="1"/>
  <c r="M303" i="1"/>
  <c r="K322" i="1"/>
  <c r="N307" i="1"/>
  <c r="L296" i="1"/>
  <c r="P298" i="1"/>
  <c r="N301" i="1"/>
  <c r="L314" i="1"/>
  <c r="P309" i="1"/>
  <c r="N323" i="1"/>
  <c r="L350" i="1"/>
  <c r="P347" i="1"/>
  <c r="N351" i="1"/>
  <c r="L345" i="1"/>
  <c r="P460" i="1"/>
  <c r="N463" i="1"/>
  <c r="L367" i="1"/>
  <c r="P467" i="1"/>
  <c r="N470" i="1"/>
  <c r="L392" i="1"/>
  <c r="P472" i="1"/>
  <c r="N475" i="1"/>
  <c r="L478" i="1"/>
  <c r="O369" i="1"/>
  <c r="N371" i="1"/>
  <c r="O373" i="1"/>
  <c r="M375" i="1"/>
  <c r="K406" i="1"/>
  <c r="P407" i="1"/>
  <c r="M409" i="1"/>
  <c r="P411" i="1"/>
  <c r="M413" i="1"/>
  <c r="P414" i="1"/>
  <c r="M441" i="1"/>
  <c r="K443" i="1"/>
  <c r="N444" i="1"/>
  <c r="K446" i="1"/>
  <c r="N376" i="1"/>
  <c r="K378" i="1"/>
  <c r="N394" i="1"/>
  <c r="K396" i="1"/>
  <c r="O397" i="1"/>
  <c r="L399" i="1"/>
  <c r="O400" i="1"/>
  <c r="L448" i="1"/>
  <c r="O449" i="1"/>
  <c r="L379" i="1"/>
  <c r="O381" i="1"/>
  <c r="M383" i="1"/>
  <c r="P384" i="1"/>
  <c r="M451" i="1"/>
  <c r="P452" i="1"/>
  <c r="M454" i="1"/>
  <c r="P455" i="1"/>
  <c r="M457" i="1"/>
  <c r="K386" i="1"/>
  <c r="N387" i="1"/>
  <c r="K389" i="1"/>
  <c r="N390" i="1"/>
  <c r="K424" i="1"/>
  <c r="N425" i="1"/>
  <c r="K427" i="1"/>
  <c r="O428" i="1"/>
  <c r="L430" i="1"/>
  <c r="O431" i="1"/>
  <c r="L433" i="1"/>
  <c r="O434" i="1"/>
  <c r="K437" i="1"/>
  <c r="M438" i="1"/>
  <c r="O439" i="1"/>
  <c r="K402" i="1"/>
  <c r="K404" i="1"/>
  <c r="M416" i="1"/>
  <c r="O417" i="1"/>
  <c r="K419" i="1"/>
  <c r="M420" i="1"/>
  <c r="O421" i="1"/>
  <c r="K380" i="1"/>
  <c r="M496" i="1"/>
  <c r="O522" i="1"/>
  <c r="K521" i="1"/>
  <c r="M480" i="1"/>
  <c r="O481" i="1"/>
  <c r="K483" i="1"/>
  <c r="M484" i="1"/>
  <c r="O107" i="1"/>
  <c r="K108" i="1"/>
  <c r="M109" i="1"/>
  <c r="O113" i="1"/>
  <c r="K115" i="1"/>
  <c r="M116" i="1"/>
  <c r="O15" i="1"/>
  <c r="K17" i="1"/>
  <c r="M18" i="1"/>
  <c r="O19" i="1"/>
  <c r="K11" i="1"/>
  <c r="M242" i="1"/>
  <c r="O12" i="1"/>
  <c r="O273" i="1"/>
  <c r="K269" i="1"/>
  <c r="M249" i="1"/>
  <c r="O354" i="1"/>
  <c r="K63" i="1"/>
  <c r="M81" i="1"/>
  <c r="K90" i="1"/>
  <c r="O164" i="1"/>
  <c r="M173" i="1"/>
  <c r="K224" i="1"/>
  <c r="O231" i="1"/>
  <c r="P237" i="1"/>
  <c r="L186" i="1"/>
  <c r="N197" i="1"/>
  <c r="P202" i="1"/>
  <c r="L179" i="1"/>
  <c r="N209" i="1"/>
  <c r="P191" i="1"/>
  <c r="L316" i="1"/>
  <c r="N288" i="1"/>
  <c r="P303" i="1"/>
  <c r="N322" i="1"/>
  <c r="L305" i="1"/>
  <c r="P307" i="1"/>
  <c r="N296" i="1"/>
  <c r="L299" i="1"/>
  <c r="P301" i="1"/>
  <c r="N314" i="1"/>
  <c r="L310" i="1"/>
  <c r="P323" i="1"/>
  <c r="N350" i="1"/>
  <c r="L348" i="1"/>
  <c r="P351" i="1"/>
  <c r="N345" i="1"/>
  <c r="L461" i="1"/>
  <c r="P463" i="1"/>
  <c r="N367" i="1"/>
  <c r="L468" i="1"/>
  <c r="P470" i="1"/>
  <c r="N392" i="1"/>
  <c r="L473" i="1"/>
  <c r="P475" i="1"/>
  <c r="N478" i="1"/>
  <c r="P369" i="1"/>
  <c r="O371" i="1"/>
  <c r="P373" i="1"/>
  <c r="N375" i="1"/>
  <c r="M406" i="1"/>
  <c r="K408" i="1"/>
  <c r="N409" i="1"/>
  <c r="K412" i="1"/>
  <c r="N413" i="1"/>
  <c r="K415" i="1"/>
  <c r="O441" i="1"/>
  <c r="L443" i="1"/>
  <c r="O444" i="1"/>
  <c r="L446" i="1"/>
  <c r="O376" i="1"/>
  <c r="L378" i="1"/>
  <c r="O394" i="1"/>
  <c r="M396" i="1"/>
  <c r="P397" i="1"/>
  <c r="M399" i="1"/>
  <c r="P400" i="1"/>
  <c r="M448" i="1"/>
  <c r="P449" i="1"/>
  <c r="M379" i="1"/>
  <c r="K382" i="1"/>
  <c r="N383" i="1"/>
  <c r="K385" i="1"/>
  <c r="N451" i="1"/>
  <c r="K453" i="1"/>
  <c r="N454" i="1"/>
  <c r="K456" i="1"/>
  <c r="O457" i="1"/>
  <c r="L386" i="1"/>
  <c r="O387" i="1"/>
  <c r="L389" i="1"/>
  <c r="O390" i="1"/>
  <c r="L424" i="1"/>
  <c r="O425" i="1"/>
  <c r="M427" i="1"/>
  <c r="P428" i="1"/>
  <c r="M430" i="1"/>
  <c r="P431" i="1"/>
  <c r="M433" i="1"/>
  <c r="P434" i="1"/>
  <c r="L437" i="1"/>
  <c r="N438" i="1"/>
  <c r="P439" i="1"/>
  <c r="L402" i="1"/>
  <c r="L404" i="1"/>
  <c r="N416" i="1"/>
  <c r="P417" i="1"/>
  <c r="L419" i="1"/>
  <c r="N420" i="1"/>
  <c r="P421" i="1"/>
  <c r="L380" i="1"/>
  <c r="N496" i="1"/>
  <c r="P522" i="1"/>
  <c r="L521" i="1"/>
  <c r="N480" i="1"/>
  <c r="P481" i="1"/>
  <c r="L483" i="1"/>
  <c r="N484" i="1"/>
  <c r="P107" i="1"/>
  <c r="L108" i="1"/>
  <c r="N109" i="1"/>
  <c r="P113" i="1"/>
  <c r="L115" i="1"/>
  <c r="N116" i="1"/>
  <c r="P15" i="1"/>
  <c r="L17" i="1"/>
  <c r="N18" i="1"/>
  <c r="P19" i="1"/>
  <c r="L11" i="1"/>
  <c r="N242" i="1"/>
  <c r="P12" i="1"/>
  <c r="N265" i="1"/>
  <c r="P516" i="1"/>
  <c r="L99" i="1"/>
  <c r="N366" i="1"/>
  <c r="P71" i="1"/>
  <c r="N85" i="1"/>
  <c r="L103" i="1"/>
  <c r="P212" i="1"/>
  <c r="N177" i="1"/>
  <c r="L228" i="1"/>
  <c r="O234" i="1"/>
  <c r="K240" i="1"/>
  <c r="M194" i="1"/>
  <c r="O199" i="1"/>
  <c r="K204" i="1"/>
  <c r="M206" i="1"/>
  <c r="O172" i="1"/>
  <c r="K188" i="1"/>
  <c r="M291" i="1"/>
  <c r="O317" i="1"/>
  <c r="N320" i="1"/>
  <c r="N304" i="1"/>
  <c r="L306" i="1"/>
  <c r="P294" i="1"/>
  <c r="N297" i="1"/>
  <c r="L300" i="1"/>
  <c r="P312" i="1"/>
  <c r="N308" i="1"/>
  <c r="L311" i="1"/>
  <c r="P342" i="1"/>
  <c r="N346" i="1"/>
  <c r="L349" i="1"/>
  <c r="P352" i="1"/>
  <c r="N459" i="1"/>
  <c r="L462" i="1"/>
  <c r="P464" i="1"/>
  <c r="N466" i="1"/>
  <c r="L469" i="1"/>
  <c r="P471" i="1"/>
  <c r="N393" i="1"/>
  <c r="L474" i="1"/>
  <c r="P476" i="1"/>
  <c r="N368" i="1"/>
  <c r="M370" i="1"/>
  <c r="O372" i="1"/>
  <c r="M374" i="1"/>
  <c r="M405" i="1"/>
  <c r="K407" i="1"/>
  <c r="N408" i="1"/>
  <c r="K411" i="1"/>
  <c r="O412" i="1"/>
  <c r="L414" i="1"/>
  <c r="O415" i="1"/>
  <c r="L442" i="1"/>
  <c r="O443" i="1"/>
  <c r="L445" i="1"/>
  <c r="O446" i="1"/>
  <c r="M377" i="1"/>
  <c r="P378" i="1"/>
  <c r="M395" i="1"/>
  <c r="P396" i="1"/>
  <c r="M398" i="1"/>
  <c r="P399" i="1"/>
  <c r="M447" i="1"/>
  <c r="K449" i="1"/>
  <c r="N450" i="1"/>
  <c r="K381" i="1"/>
  <c r="N382" i="1"/>
  <c r="K384" i="1"/>
  <c r="N385" i="1"/>
  <c r="K452" i="1"/>
  <c r="O453" i="1"/>
  <c r="L455" i="1"/>
  <c r="O456" i="1"/>
  <c r="L458" i="1"/>
  <c r="O386" i="1"/>
  <c r="L388" i="1"/>
  <c r="O389" i="1"/>
  <c r="M423" i="1"/>
  <c r="P424" i="1"/>
  <c r="M426" i="1"/>
  <c r="P427" i="1"/>
  <c r="M429" i="1"/>
  <c r="P430" i="1"/>
  <c r="M432" i="1"/>
  <c r="K434" i="1"/>
  <c r="M435" i="1"/>
  <c r="M436" i="1"/>
  <c r="O437" i="1"/>
  <c r="K439" i="1"/>
  <c r="M401" i="1"/>
  <c r="O402" i="1"/>
  <c r="M403" i="1"/>
  <c r="O404" i="1"/>
  <c r="K417" i="1"/>
  <c r="M418" i="1"/>
  <c r="O419" i="1"/>
  <c r="K421" i="1"/>
  <c r="M440" i="1"/>
  <c r="O380" i="1"/>
  <c r="K522" i="1"/>
  <c r="M520" i="1"/>
  <c r="O521" i="1"/>
  <c r="K481" i="1"/>
  <c r="M482" i="1"/>
  <c r="O483" i="1"/>
  <c r="K107" i="1"/>
  <c r="M10" i="1"/>
  <c r="O108" i="1"/>
  <c r="K113" i="1"/>
  <c r="M114" i="1"/>
  <c r="O115" i="1"/>
  <c r="K15" i="1"/>
  <c r="M16" i="1"/>
  <c r="O17" i="1"/>
  <c r="K19" i="1"/>
  <c r="M20" i="1"/>
  <c r="O11" i="1"/>
  <c r="K12" i="1"/>
  <c r="M243" i="1"/>
  <c r="N274" i="1"/>
  <c r="L511" i="1"/>
  <c r="P63" i="1"/>
  <c r="L90" i="1"/>
  <c r="N173" i="1"/>
  <c r="P231" i="1"/>
  <c r="M186" i="1"/>
  <c r="K203" i="1"/>
  <c r="O209" i="1"/>
  <c r="M316" i="1"/>
  <c r="K319" i="1"/>
  <c r="M305" i="1"/>
  <c r="O296" i="1"/>
  <c r="K312" i="1"/>
  <c r="M310" i="1"/>
  <c r="O350" i="1"/>
  <c r="K352" i="1"/>
  <c r="M461" i="1"/>
  <c r="O367" i="1"/>
  <c r="K471" i="1"/>
  <c r="M473" i="1"/>
  <c r="O478" i="1"/>
  <c r="M372" i="1"/>
  <c r="O375" i="1"/>
  <c r="L408" i="1"/>
  <c r="L412" i="1"/>
  <c r="M415" i="1"/>
  <c r="M443" i="1"/>
  <c r="M446" i="1"/>
  <c r="M378" i="1"/>
  <c r="N396" i="1"/>
  <c r="N399" i="1"/>
  <c r="N448" i="1"/>
  <c r="O379" i="1"/>
  <c r="O383" i="1"/>
  <c r="O451" i="1"/>
  <c r="O454" i="1"/>
  <c r="P457" i="1"/>
  <c r="P387" i="1"/>
  <c r="P390" i="1"/>
  <c r="K426" i="1"/>
  <c r="K429" i="1"/>
  <c r="K432" i="1"/>
  <c r="K435" i="1"/>
  <c r="M437" i="1"/>
  <c r="K401" i="1"/>
  <c r="M404" i="1"/>
  <c r="K418" i="1"/>
  <c r="O420" i="1"/>
  <c r="M380" i="1"/>
  <c r="K520" i="1"/>
  <c r="O480" i="1"/>
  <c r="M483" i="1"/>
  <c r="K10" i="1"/>
  <c r="O109" i="1"/>
  <c r="M115" i="1"/>
  <c r="K16" i="1"/>
  <c r="O18" i="1"/>
  <c r="M11" i="1"/>
  <c r="K243" i="1"/>
  <c r="O117" i="1"/>
  <c r="L21" i="1"/>
  <c r="O119" i="1"/>
  <c r="M23" i="1"/>
  <c r="P24" i="1"/>
  <c r="M121" i="1"/>
  <c r="P122" i="1"/>
  <c r="M124" i="1"/>
  <c r="P25" i="1"/>
  <c r="M27" i="1"/>
  <c r="K29" i="1"/>
  <c r="N246" i="1"/>
  <c r="K125" i="1"/>
  <c r="N126" i="1"/>
  <c r="K128" i="1"/>
  <c r="N30" i="1"/>
  <c r="K32" i="1"/>
  <c r="O129" i="1"/>
  <c r="L131" i="1"/>
  <c r="O132" i="1"/>
  <c r="L525" i="1"/>
  <c r="O133" i="1"/>
  <c r="L13" i="1"/>
  <c r="O324" i="1"/>
  <c r="M326" i="1"/>
  <c r="P485" i="1"/>
  <c r="M328" i="1"/>
  <c r="P329" i="1"/>
  <c r="M486" i="1"/>
  <c r="P134" i="1"/>
  <c r="M136" i="1"/>
  <c r="K138" i="1"/>
  <c r="N139" i="1"/>
  <c r="K528" i="1"/>
  <c r="N140" i="1"/>
  <c r="K530" i="1"/>
  <c r="N531" i="1"/>
  <c r="K14" i="1"/>
  <c r="O110" i="1"/>
  <c r="L245" i="1"/>
  <c r="O330" i="1"/>
  <c r="K534" i="1"/>
  <c r="M535" i="1"/>
  <c r="O141" i="1"/>
  <c r="K491" i="1"/>
  <c r="M492" i="1"/>
  <c r="O143" i="1"/>
  <c r="K145" i="1"/>
  <c r="M338" i="1"/>
  <c r="O339" i="1"/>
  <c r="K34" i="1"/>
  <c r="M35" i="1"/>
  <c r="O36" i="1"/>
  <c r="K536" i="1"/>
  <c r="M537" i="1"/>
  <c r="O538" i="1"/>
  <c r="K148" i="1"/>
  <c r="M146" i="1"/>
  <c r="O499" i="1"/>
  <c r="K150" i="1"/>
  <c r="M147" i="1"/>
  <c r="O38" i="1"/>
  <c r="K156" i="1"/>
  <c r="M157" i="1"/>
  <c r="O158" i="1"/>
  <c r="K42" i="1"/>
  <c r="M43" i="1"/>
  <c r="O151" i="1"/>
  <c r="K39" i="1"/>
  <c r="M40" i="1"/>
  <c r="O539" i="1"/>
  <c r="K153" i="1"/>
  <c r="M154" i="1"/>
  <c r="O155" i="1"/>
  <c r="K44" i="1"/>
  <c r="M161" i="1"/>
  <c r="O247" i="1"/>
  <c r="K340" i="1"/>
  <c r="M45" i="1"/>
  <c r="O46" i="1"/>
  <c r="K48" i="1"/>
  <c r="M163" i="1"/>
  <c r="O49" i="1"/>
  <c r="K51" i="1"/>
  <c r="M52" i="1"/>
  <c r="O53" i="1"/>
  <c r="K112" i="1"/>
  <c r="M333" i="1"/>
  <c r="O334" i="1"/>
  <c r="K488" i="1"/>
  <c r="M489" i="1"/>
  <c r="O490" i="1"/>
  <c r="K337" i="1"/>
  <c r="M410" i="1"/>
  <c r="O422" i="1"/>
  <c r="K519" i="1"/>
  <c r="M74" i="1"/>
  <c r="O54" i="1"/>
  <c r="K497" i="1"/>
  <c r="M332" i="1"/>
  <c r="O487" i="1"/>
  <c r="R55" i="1"/>
  <c r="S168" i="1"/>
  <c r="R271" i="1"/>
  <c r="T273" i="1"/>
  <c r="S276" i="1"/>
  <c r="R280" i="1"/>
  <c r="T264" i="1"/>
  <c r="S250" i="1"/>
  <c r="R253" i="1"/>
  <c r="T282" i="1"/>
  <c r="S285" i="1"/>
  <c r="R269" i="1"/>
  <c r="P280" i="1"/>
  <c r="N509" i="1"/>
  <c r="L69" i="1"/>
  <c r="P76" i="1"/>
  <c r="L176" i="1"/>
  <c r="K234" i="1"/>
  <c r="O193" i="1"/>
  <c r="M171" i="1"/>
  <c r="K172" i="1"/>
  <c r="O290" i="1"/>
  <c r="M320" i="1"/>
  <c r="K306" i="1"/>
  <c r="M297" i="1"/>
  <c r="O312" i="1"/>
  <c r="K311" i="1"/>
  <c r="M346" i="1"/>
  <c r="O352" i="1"/>
  <c r="K462" i="1"/>
  <c r="M466" i="1"/>
  <c r="O471" i="1"/>
  <c r="K474" i="1"/>
  <c r="M368" i="1"/>
  <c r="N372" i="1"/>
  <c r="K405" i="1"/>
  <c r="M408" i="1"/>
  <c r="M412" i="1"/>
  <c r="N415" i="1"/>
  <c r="N443" i="1"/>
  <c r="N446" i="1"/>
  <c r="O378" i="1"/>
  <c r="O396" i="1"/>
  <c r="O399" i="1"/>
  <c r="O448" i="1"/>
  <c r="P379" i="1"/>
  <c r="P383" i="1"/>
  <c r="P451" i="1"/>
  <c r="K455" i="1"/>
  <c r="K458" i="1"/>
  <c r="K388" i="1"/>
  <c r="K423" i="1"/>
  <c r="L426" i="1"/>
  <c r="L429" i="1"/>
  <c r="L432" i="1"/>
  <c r="L435" i="1"/>
  <c r="N437" i="1"/>
  <c r="L401" i="1"/>
  <c r="N404" i="1"/>
  <c r="L418" i="1"/>
  <c r="P420" i="1"/>
  <c r="N380" i="1"/>
  <c r="L520" i="1"/>
  <c r="P480" i="1"/>
  <c r="N483" i="1"/>
  <c r="L10" i="1"/>
  <c r="P109" i="1"/>
  <c r="N115" i="1"/>
  <c r="L16" i="1"/>
  <c r="P18" i="1"/>
  <c r="N11" i="1"/>
  <c r="L243" i="1"/>
  <c r="P117" i="1"/>
  <c r="M21" i="1"/>
  <c r="K22" i="1"/>
  <c r="N23" i="1"/>
  <c r="K120" i="1"/>
  <c r="N121" i="1"/>
  <c r="K123" i="1"/>
  <c r="N124" i="1"/>
  <c r="K26" i="1"/>
  <c r="O27" i="1"/>
  <c r="L29" i="1"/>
  <c r="O246" i="1"/>
  <c r="L125" i="1"/>
  <c r="O126" i="1"/>
  <c r="L128" i="1"/>
  <c r="O30" i="1"/>
  <c r="M32" i="1"/>
  <c r="P129" i="1"/>
  <c r="M131" i="1"/>
  <c r="P132" i="1"/>
  <c r="M525" i="1"/>
  <c r="P133" i="1"/>
  <c r="M13" i="1"/>
  <c r="K325" i="1"/>
  <c r="N326" i="1"/>
  <c r="K327" i="1"/>
  <c r="N328" i="1"/>
  <c r="N486" i="1"/>
  <c r="K135" i="1"/>
  <c r="O136" i="1"/>
  <c r="L138" i="1"/>
  <c r="O139" i="1"/>
  <c r="L528" i="1"/>
  <c r="O140" i="1"/>
  <c r="L530" i="1"/>
  <c r="O531" i="1"/>
  <c r="M14" i="1"/>
  <c r="P110" i="1"/>
  <c r="M245" i="1"/>
  <c r="P330" i="1"/>
  <c r="L534" i="1"/>
  <c r="N535" i="1"/>
  <c r="P141" i="1"/>
  <c r="L491" i="1"/>
  <c r="N492" i="1"/>
  <c r="P143" i="1"/>
  <c r="L145" i="1"/>
  <c r="N338" i="1"/>
  <c r="P339" i="1"/>
  <c r="L34" i="1"/>
  <c r="N35" i="1"/>
  <c r="P36" i="1"/>
  <c r="L536" i="1"/>
  <c r="N537" i="1"/>
  <c r="P538" i="1"/>
  <c r="L148" i="1"/>
  <c r="N146" i="1"/>
  <c r="P499" i="1"/>
  <c r="L150" i="1"/>
  <c r="N147" i="1"/>
  <c r="P38" i="1"/>
  <c r="L156" i="1"/>
  <c r="N157" i="1"/>
  <c r="P158" i="1"/>
  <c r="L42" i="1"/>
  <c r="N43" i="1"/>
  <c r="P151" i="1"/>
  <c r="L39" i="1"/>
  <c r="N40" i="1"/>
  <c r="P539" i="1"/>
  <c r="L153" i="1"/>
  <c r="N154" i="1"/>
  <c r="P155" i="1"/>
  <c r="L44" i="1"/>
  <c r="N161" i="1"/>
  <c r="P247" i="1"/>
  <c r="L340" i="1"/>
  <c r="N45" i="1"/>
  <c r="P46" i="1"/>
  <c r="L48" i="1"/>
  <c r="N163" i="1"/>
  <c r="P49" i="1"/>
  <c r="L51" i="1"/>
  <c r="N52" i="1"/>
  <c r="P53" i="1"/>
  <c r="L112" i="1"/>
  <c r="N333" i="1"/>
  <c r="P334" i="1"/>
  <c r="L488" i="1"/>
  <c r="N489" i="1"/>
  <c r="P490" i="1"/>
  <c r="L337" i="1"/>
  <c r="N410" i="1"/>
  <c r="P422" i="1"/>
  <c r="L519" i="1"/>
  <c r="N74" i="1"/>
  <c r="P54" i="1"/>
  <c r="L497" i="1"/>
  <c r="N332" i="1"/>
  <c r="P487" i="1"/>
  <c r="M250" i="1"/>
  <c r="K8" i="1"/>
  <c r="O92" i="1"/>
  <c r="M104" i="1"/>
  <c r="O170" i="1"/>
  <c r="L235" i="1"/>
  <c r="P194" i="1"/>
  <c r="N204" i="1"/>
  <c r="L189" i="1"/>
  <c r="P291" i="1"/>
  <c r="K321" i="1"/>
  <c r="N306" i="1"/>
  <c r="P297" i="1"/>
  <c r="L313" i="1"/>
  <c r="N311" i="1"/>
  <c r="P346" i="1"/>
  <c r="L344" i="1"/>
  <c r="N462" i="1"/>
  <c r="P466" i="1"/>
  <c r="L391" i="1"/>
  <c r="N474" i="1"/>
  <c r="O368" i="1"/>
  <c r="P372" i="1"/>
  <c r="N405" i="1"/>
  <c r="O408" i="1"/>
  <c r="P412" i="1"/>
  <c r="P415" i="1"/>
  <c r="P443" i="1"/>
  <c r="K376" i="1"/>
  <c r="K394" i="1"/>
  <c r="K397" i="1"/>
  <c r="K400" i="1"/>
  <c r="L449" i="1"/>
  <c r="L381" i="1"/>
  <c r="L384" i="1"/>
  <c r="M452" i="1"/>
  <c r="M455" i="1"/>
  <c r="M458" i="1"/>
  <c r="M388" i="1"/>
  <c r="N423" i="1"/>
  <c r="N426" i="1"/>
  <c r="N429" i="1"/>
  <c r="O432" i="1"/>
  <c r="N435" i="1"/>
  <c r="P437" i="1"/>
  <c r="N401" i="1"/>
  <c r="P404" i="1"/>
  <c r="N418" i="1"/>
  <c r="L421" i="1"/>
  <c r="P380" i="1"/>
  <c r="N520" i="1"/>
  <c r="L481" i="1"/>
  <c r="P483" i="1"/>
  <c r="N10" i="1"/>
  <c r="L113" i="1"/>
  <c r="P115" i="1"/>
  <c r="N16" i="1"/>
  <c r="L19" i="1"/>
  <c r="P11" i="1"/>
  <c r="N243" i="1"/>
  <c r="K118" i="1"/>
  <c r="O21" i="1"/>
  <c r="L22" i="1"/>
  <c r="O23" i="1"/>
  <c r="L120" i="1"/>
  <c r="O121" i="1"/>
  <c r="L123" i="1"/>
  <c r="O124" i="1"/>
  <c r="M26" i="1"/>
  <c r="P27" i="1"/>
  <c r="M29" i="1"/>
  <c r="P246" i="1"/>
  <c r="M125" i="1"/>
  <c r="P126" i="1"/>
  <c r="M128" i="1"/>
  <c r="K31" i="1"/>
  <c r="N32" i="1"/>
  <c r="K130" i="1"/>
  <c r="N131" i="1"/>
  <c r="K524" i="1"/>
  <c r="N525" i="1"/>
  <c r="K526" i="1"/>
  <c r="O13" i="1"/>
  <c r="L325" i="1"/>
  <c r="O326" i="1"/>
  <c r="L327" i="1"/>
  <c r="O328" i="1"/>
  <c r="O486" i="1"/>
  <c r="M135" i="1"/>
  <c r="P136" i="1"/>
  <c r="M138" i="1"/>
  <c r="P139" i="1"/>
  <c r="M528" i="1"/>
  <c r="P140" i="1"/>
  <c r="M530" i="1"/>
  <c r="K532" i="1"/>
  <c r="N14" i="1"/>
  <c r="K244" i="1"/>
  <c r="N245" i="1"/>
  <c r="K533" i="1"/>
  <c r="M534" i="1"/>
  <c r="O535" i="1"/>
  <c r="K142" i="1"/>
  <c r="M491" i="1"/>
  <c r="O492" i="1"/>
  <c r="K144" i="1"/>
  <c r="M145" i="1"/>
  <c r="O338" i="1"/>
  <c r="K33" i="1"/>
  <c r="M34" i="1"/>
  <c r="O35" i="1"/>
  <c r="K37" i="1"/>
  <c r="M536" i="1"/>
  <c r="O537" i="1"/>
  <c r="K498" i="1"/>
  <c r="M148" i="1"/>
  <c r="O146" i="1"/>
  <c r="K149" i="1"/>
  <c r="M150" i="1"/>
  <c r="O147" i="1"/>
  <c r="K160" i="1"/>
  <c r="M156" i="1"/>
  <c r="O157" i="1"/>
  <c r="K159" i="1"/>
  <c r="M42" i="1"/>
  <c r="O43" i="1"/>
  <c r="K41" i="1"/>
  <c r="M39" i="1"/>
  <c r="O40" i="1"/>
  <c r="K152" i="1"/>
  <c r="M153" i="1"/>
  <c r="O154" i="1"/>
  <c r="K493" i="1"/>
  <c r="M44" i="1"/>
  <c r="O161" i="1"/>
  <c r="K162" i="1"/>
  <c r="M340" i="1"/>
  <c r="O45" i="1"/>
  <c r="K47" i="1"/>
  <c r="M48" i="1"/>
  <c r="O163" i="1"/>
  <c r="K50" i="1"/>
  <c r="M51" i="1"/>
  <c r="O52" i="1"/>
  <c r="K111" i="1"/>
  <c r="M112" i="1"/>
  <c r="O333" i="1"/>
  <c r="K335" i="1"/>
  <c r="M488" i="1"/>
  <c r="O489" i="1"/>
  <c r="K336" i="1"/>
  <c r="M337" i="1"/>
  <c r="O410" i="1"/>
  <c r="K479" i="1"/>
  <c r="M519" i="1"/>
  <c r="O74" i="1"/>
  <c r="K331" i="1"/>
  <c r="M497" i="1"/>
  <c r="O332" i="1"/>
  <c r="L260" i="1"/>
  <c r="P287" i="1"/>
  <c r="L84" i="1"/>
  <c r="N211" i="1"/>
  <c r="P226" i="1"/>
  <c r="M239" i="1"/>
  <c r="K199" i="1"/>
  <c r="O180" i="1"/>
  <c r="M187" i="1"/>
  <c r="K317" i="1"/>
  <c r="M304" i="1"/>
  <c r="O294" i="1"/>
  <c r="K300" i="1"/>
  <c r="M308" i="1"/>
  <c r="O342" i="1"/>
  <c r="K349" i="1"/>
  <c r="M459" i="1"/>
  <c r="O464" i="1"/>
  <c r="K469" i="1"/>
  <c r="M393" i="1"/>
  <c r="O476" i="1"/>
  <c r="L370" i="1"/>
  <c r="L374" i="1"/>
  <c r="P406" i="1"/>
  <c r="P409" i="1"/>
  <c r="K414" i="1"/>
  <c r="K442" i="1"/>
  <c r="K445" i="1"/>
  <c r="K377" i="1"/>
  <c r="L395" i="1"/>
  <c r="L398" i="1"/>
  <c r="L447" i="1"/>
  <c r="M450" i="1"/>
  <c r="M382" i="1"/>
  <c r="M385" i="1"/>
  <c r="M453" i="1"/>
  <c r="N456" i="1"/>
  <c r="N386" i="1"/>
  <c r="N389" i="1"/>
  <c r="O424" i="1"/>
  <c r="O427" i="1"/>
  <c r="O430" i="1"/>
  <c r="O433" i="1"/>
  <c r="L436" i="1"/>
  <c r="P438" i="1"/>
  <c r="N402" i="1"/>
  <c r="L403" i="1"/>
  <c r="P416" i="1"/>
  <c r="N419" i="1"/>
  <c r="L440" i="1"/>
  <c r="P496" i="1"/>
  <c r="N521" i="1"/>
  <c r="L482" i="1"/>
  <c r="P484" i="1"/>
  <c r="N108" i="1"/>
  <c r="L114" i="1"/>
  <c r="P116" i="1"/>
  <c r="N17" i="1"/>
  <c r="L20" i="1"/>
  <c r="P242" i="1"/>
  <c r="L117" i="1"/>
  <c r="O118" i="1"/>
  <c r="L119" i="1"/>
  <c r="O22" i="1"/>
  <c r="L24" i="1"/>
  <c r="O120" i="1"/>
  <c r="M122" i="1"/>
  <c r="P123" i="1"/>
  <c r="M25" i="1"/>
  <c r="P26" i="1"/>
  <c r="M28" i="1"/>
  <c r="P29" i="1"/>
  <c r="M523" i="1"/>
  <c r="K126" i="1"/>
  <c r="N127" i="1"/>
  <c r="K30" i="1"/>
  <c r="N31" i="1"/>
  <c r="K129" i="1"/>
  <c r="N130" i="1"/>
  <c r="K132" i="1"/>
  <c r="O524" i="1"/>
  <c r="L133" i="1"/>
  <c r="O526" i="1"/>
  <c r="L324" i="1"/>
  <c r="O325" i="1"/>
  <c r="L485" i="1"/>
  <c r="O327" i="1"/>
  <c r="M329" i="1"/>
  <c r="M134" i="1"/>
  <c r="P135" i="1"/>
  <c r="M137" i="1"/>
  <c r="P138" i="1"/>
  <c r="M527" i="1"/>
  <c r="K140" i="1"/>
  <c r="N529" i="1"/>
  <c r="K531" i="1"/>
  <c r="N532" i="1"/>
  <c r="K110" i="1"/>
  <c r="N244" i="1"/>
  <c r="K330" i="1"/>
  <c r="N533" i="1"/>
  <c r="P534" i="1"/>
  <c r="L141" i="1"/>
  <c r="N142" i="1"/>
  <c r="P491" i="1"/>
  <c r="L143" i="1"/>
  <c r="N144" i="1"/>
  <c r="P145" i="1"/>
  <c r="L339" i="1"/>
  <c r="N33" i="1"/>
  <c r="P34" i="1"/>
  <c r="L36" i="1"/>
  <c r="N37" i="1"/>
  <c r="P536" i="1"/>
  <c r="L538" i="1"/>
  <c r="N498" i="1"/>
  <c r="P148" i="1"/>
  <c r="L499" i="1"/>
  <c r="N149" i="1"/>
  <c r="P150" i="1"/>
  <c r="L38" i="1"/>
  <c r="N160" i="1"/>
  <c r="P156" i="1"/>
  <c r="L158" i="1"/>
  <c r="N159" i="1"/>
  <c r="P42" i="1"/>
  <c r="L151" i="1"/>
  <c r="N41" i="1"/>
  <c r="P39" i="1"/>
  <c r="L539" i="1"/>
  <c r="N152" i="1"/>
  <c r="P153" i="1"/>
  <c r="L155" i="1"/>
  <c r="N493" i="1"/>
  <c r="P44" i="1"/>
  <c r="L247" i="1"/>
  <c r="N162" i="1"/>
  <c r="P340" i="1"/>
  <c r="L46" i="1"/>
  <c r="N47" i="1"/>
  <c r="P48" i="1"/>
  <c r="L49" i="1"/>
  <c r="N50" i="1"/>
  <c r="P51" i="1"/>
  <c r="L53" i="1"/>
  <c r="N111" i="1"/>
  <c r="P112" i="1"/>
  <c r="L334" i="1"/>
  <c r="N335" i="1"/>
  <c r="P488" i="1"/>
  <c r="L490" i="1"/>
  <c r="N336" i="1"/>
  <c r="P337" i="1"/>
  <c r="L422" i="1"/>
  <c r="N479" i="1"/>
  <c r="P519" i="1"/>
  <c r="L54" i="1"/>
  <c r="N331" i="1"/>
  <c r="P497" i="1"/>
  <c r="L487" i="1"/>
  <c r="L251" i="1"/>
  <c r="N93" i="1"/>
  <c r="P170" i="1"/>
  <c r="K195" i="1"/>
  <c r="M189" i="1"/>
  <c r="L321" i="1"/>
  <c r="K298" i="1"/>
  <c r="O311" i="1"/>
  <c r="M344" i="1"/>
  <c r="K467" i="1"/>
  <c r="O474" i="1"/>
  <c r="K373" i="1"/>
  <c r="K409" i="1"/>
  <c r="K441" i="1"/>
  <c r="L376" i="1"/>
  <c r="L397" i="1"/>
  <c r="M449" i="1"/>
  <c r="M384" i="1"/>
  <c r="N455" i="1"/>
  <c r="O388" i="1"/>
  <c r="O426" i="1"/>
  <c r="P432" i="1"/>
  <c r="O401" i="1"/>
  <c r="K416" i="1"/>
  <c r="M421" i="1"/>
  <c r="O520" i="1"/>
  <c r="K484" i="1"/>
  <c r="M113" i="1"/>
  <c r="O16" i="1"/>
  <c r="K242" i="1"/>
  <c r="M118" i="1"/>
  <c r="M22" i="1"/>
  <c r="M120" i="1"/>
  <c r="M123" i="1"/>
  <c r="N26" i="1"/>
  <c r="N29" i="1"/>
  <c r="N125" i="1"/>
  <c r="O128" i="1"/>
  <c r="O32" i="1"/>
  <c r="O131" i="1"/>
  <c r="O525" i="1"/>
  <c r="P13" i="1"/>
  <c r="P326" i="1"/>
  <c r="P328" i="1"/>
  <c r="K134" i="1"/>
  <c r="K137" i="1"/>
  <c r="K527" i="1"/>
  <c r="K529" i="1"/>
  <c r="L532" i="1"/>
  <c r="L244" i="1"/>
  <c r="L533" i="1"/>
  <c r="P535" i="1"/>
  <c r="N491" i="1"/>
  <c r="L144" i="1"/>
  <c r="P338" i="1"/>
  <c r="N34" i="1"/>
  <c r="L37" i="1"/>
  <c r="P537" i="1"/>
  <c r="N148" i="1"/>
  <c r="L149" i="1"/>
  <c r="P147" i="1"/>
  <c r="N156" i="1"/>
  <c r="L159" i="1"/>
  <c r="P43" i="1"/>
  <c r="N39" i="1"/>
  <c r="L152" i="1"/>
  <c r="P154" i="1"/>
  <c r="N44" i="1"/>
  <c r="L162" i="1"/>
  <c r="P45" i="1"/>
  <c r="N48" i="1"/>
  <c r="L50" i="1"/>
  <c r="P52" i="1"/>
  <c r="N112" i="1"/>
  <c r="L335" i="1"/>
  <c r="P489" i="1"/>
  <c r="N337" i="1"/>
  <c r="L479" i="1"/>
  <c r="P74" i="1"/>
  <c r="N497" i="1"/>
  <c r="O6" i="1"/>
  <c r="S56" i="1"/>
  <c r="S167" i="1"/>
  <c r="S270" i="1"/>
  <c r="S273" i="1"/>
  <c r="T276" i="1"/>
  <c r="T280" i="1"/>
  <c r="T265" i="1"/>
  <c r="T251" i="1"/>
  <c r="T254" i="1"/>
  <c r="T284" i="1"/>
  <c r="T268" i="1"/>
  <c r="T256" i="1"/>
  <c r="S259" i="1"/>
  <c r="R516" i="1"/>
  <c r="T518" i="1"/>
  <c r="S502" i="1"/>
  <c r="R505" i="1"/>
  <c r="T506" i="1"/>
  <c r="S249" i="1"/>
  <c r="R513" i="1"/>
  <c r="T515" i="1"/>
  <c r="S262" i="1"/>
  <c r="R8" i="1"/>
  <c r="T278" i="1"/>
  <c r="S362" i="1"/>
  <c r="R364" i="1"/>
  <c r="T354" i="1"/>
  <c r="S357" i="1"/>
  <c r="R287" i="1"/>
  <c r="T360" i="1"/>
  <c r="S353" i="1"/>
  <c r="R494" i="1"/>
  <c r="T57" i="1"/>
  <c r="S60" i="1"/>
  <c r="R63" i="1"/>
  <c r="T65" i="1"/>
  <c r="S68" i="1"/>
  <c r="R71" i="1"/>
  <c r="T92" i="1"/>
  <c r="S72" i="1"/>
  <c r="R78" i="1"/>
  <c r="T80" i="1"/>
  <c r="S83" i="1"/>
  <c r="R86" i="1"/>
  <c r="T95" i="1"/>
  <c r="S89" i="1"/>
  <c r="R76" i="1"/>
  <c r="T103" i="1"/>
  <c r="S106" i="1"/>
  <c r="R164" i="1"/>
  <c r="T166" i="1"/>
  <c r="S213" i="1"/>
  <c r="R216" i="1"/>
  <c r="T218" i="1"/>
  <c r="S175" i="1"/>
  <c r="R170" i="1"/>
  <c r="T220" i="1"/>
  <c r="S223" i="1"/>
  <c r="R226" i="1"/>
  <c r="T228" i="1"/>
  <c r="S181" i="1"/>
  <c r="R231" i="1"/>
  <c r="T233" i="1"/>
  <c r="S236" i="1"/>
  <c r="R239" i="1"/>
  <c r="T241" i="1"/>
  <c r="S193" i="1"/>
  <c r="R196" i="1"/>
  <c r="T198" i="1"/>
  <c r="S201" i="1"/>
  <c r="R171" i="1"/>
  <c r="T205" i="1"/>
  <c r="S180" i="1"/>
  <c r="R208" i="1"/>
  <c r="T210" i="1"/>
  <c r="S190" i="1"/>
  <c r="R187" i="1"/>
  <c r="T184" i="1"/>
  <c r="S290" i="1"/>
  <c r="R293" i="1"/>
  <c r="T289" i="1"/>
  <c r="S302" i="1"/>
  <c r="R320" i="1"/>
  <c r="T322" i="1"/>
  <c r="S305" i="1"/>
  <c r="R294" i="1"/>
  <c r="T296" i="1"/>
  <c r="S299" i="1"/>
  <c r="R312" i="1"/>
  <c r="T314" i="1"/>
  <c r="S310" i="1"/>
  <c r="R342" i="1"/>
  <c r="T350" i="1"/>
  <c r="S348" i="1"/>
  <c r="R352" i="1"/>
  <c r="T345" i="1"/>
  <c r="S461" i="1"/>
  <c r="R464" i="1"/>
  <c r="T367" i="1"/>
  <c r="S468" i="1"/>
  <c r="R471" i="1"/>
  <c r="P269" i="1"/>
  <c r="N81" i="1"/>
  <c r="L224" i="1"/>
  <c r="O197" i="1"/>
  <c r="K192" i="1"/>
  <c r="O322" i="1"/>
  <c r="M299" i="1"/>
  <c r="K342" i="1"/>
  <c r="O345" i="1"/>
  <c r="M468" i="1"/>
  <c r="K476" i="1"/>
  <c r="K374" i="1"/>
  <c r="O409" i="1"/>
  <c r="P441" i="1"/>
  <c r="P376" i="1"/>
  <c r="K398" i="1"/>
  <c r="K450" i="1"/>
  <c r="L385" i="1"/>
  <c r="M456" i="1"/>
  <c r="M389" i="1"/>
  <c r="N427" i="1"/>
  <c r="N433" i="1"/>
  <c r="K436" i="1"/>
  <c r="M402" i="1"/>
  <c r="O416" i="1"/>
  <c r="K440" i="1"/>
  <c r="M521" i="1"/>
  <c r="O484" i="1"/>
  <c r="K114" i="1"/>
  <c r="M17" i="1"/>
  <c r="O242" i="1"/>
  <c r="N118" i="1"/>
  <c r="N22" i="1"/>
  <c r="N120" i="1"/>
  <c r="O123" i="1"/>
  <c r="O26" i="1"/>
  <c r="O29" i="1"/>
  <c r="O125" i="1"/>
  <c r="P128" i="1"/>
  <c r="P32" i="1"/>
  <c r="P131" i="1"/>
  <c r="K133" i="1"/>
  <c r="K324" i="1"/>
  <c r="K485" i="1"/>
  <c r="K329" i="1"/>
  <c r="L134" i="1"/>
  <c r="L137" i="1"/>
  <c r="L527" i="1"/>
  <c r="M529" i="1"/>
  <c r="M532" i="1"/>
  <c r="M244" i="1"/>
  <c r="M533" i="1"/>
  <c r="K141" i="1"/>
  <c r="O491" i="1"/>
  <c r="M144" i="1"/>
  <c r="K339" i="1"/>
  <c r="O34" i="1"/>
  <c r="M37" i="1"/>
  <c r="K538" i="1"/>
  <c r="O148" i="1"/>
  <c r="M149" i="1"/>
  <c r="K38" i="1"/>
  <c r="O156" i="1"/>
  <c r="M159" i="1"/>
  <c r="K151" i="1"/>
  <c r="O39" i="1"/>
  <c r="M152" i="1"/>
  <c r="K155" i="1"/>
  <c r="O44" i="1"/>
  <c r="M162" i="1"/>
  <c r="K46" i="1"/>
  <c r="O48" i="1"/>
  <c r="M50" i="1"/>
  <c r="K53" i="1"/>
  <c r="O112" i="1"/>
  <c r="M335" i="1"/>
  <c r="K490" i="1"/>
  <c r="O337" i="1"/>
  <c r="M479" i="1"/>
  <c r="K54" i="1"/>
  <c r="O497" i="1"/>
  <c r="N6" i="1"/>
  <c r="T56" i="1"/>
  <c r="T167" i="1"/>
  <c r="T270" i="1"/>
  <c r="R274" i="1"/>
  <c r="R277" i="1"/>
  <c r="R281" i="1"/>
  <c r="R266" i="1"/>
  <c r="R252" i="1"/>
  <c r="R282" i="1"/>
  <c r="R285" i="1"/>
  <c r="S269" i="1"/>
  <c r="R257" i="1"/>
  <c r="T259" i="1"/>
  <c r="S516" i="1"/>
  <c r="R500" i="1"/>
  <c r="T502" i="1"/>
  <c r="S505" i="1"/>
  <c r="R507" i="1"/>
  <c r="T249" i="1"/>
  <c r="S513" i="1"/>
  <c r="R509" i="1"/>
  <c r="T262" i="1"/>
  <c r="S8" i="1"/>
  <c r="R279" i="1"/>
  <c r="T362" i="1"/>
  <c r="S364" i="1"/>
  <c r="R355" i="1"/>
  <c r="T357" i="1"/>
  <c r="S287" i="1"/>
  <c r="R366" i="1"/>
  <c r="T353" i="1"/>
  <c r="S494" i="1"/>
  <c r="R9" i="1"/>
  <c r="T60" i="1"/>
  <c r="S63" i="1"/>
  <c r="R66" i="1"/>
  <c r="T68" i="1"/>
  <c r="S71" i="1"/>
  <c r="R93" i="1"/>
  <c r="T72" i="1"/>
  <c r="S78" i="1"/>
  <c r="R81" i="1"/>
  <c r="T83" i="1"/>
  <c r="S86" i="1"/>
  <c r="R96" i="1"/>
  <c r="T89" i="1"/>
  <c r="S76" i="1"/>
  <c r="R104" i="1"/>
  <c r="T106" i="1"/>
  <c r="S164" i="1"/>
  <c r="R211" i="1"/>
  <c r="T213" i="1"/>
  <c r="S216" i="1"/>
  <c r="R173" i="1"/>
  <c r="O518" i="1"/>
  <c r="O86" i="1"/>
  <c r="M229" i="1"/>
  <c r="L200" i="1"/>
  <c r="N188" i="1"/>
  <c r="P304" i="1"/>
  <c r="N300" i="1"/>
  <c r="L343" i="1"/>
  <c r="P459" i="1"/>
  <c r="N469" i="1"/>
  <c r="L477" i="1"/>
  <c r="O374" i="1"/>
  <c r="M411" i="1"/>
  <c r="M442" i="1"/>
  <c r="N377" i="1"/>
  <c r="N398" i="1"/>
  <c r="O450" i="1"/>
  <c r="O385" i="1"/>
  <c r="P456" i="1"/>
  <c r="K390" i="1"/>
  <c r="K428" i="1"/>
  <c r="L434" i="1"/>
  <c r="N436" i="1"/>
  <c r="P402" i="1"/>
  <c r="L417" i="1"/>
  <c r="N440" i="1"/>
  <c r="P521" i="1"/>
  <c r="L107" i="1"/>
  <c r="N114" i="1"/>
  <c r="P17" i="1"/>
  <c r="L12" i="1"/>
  <c r="P118" i="1"/>
  <c r="P22" i="1"/>
  <c r="K121" i="1"/>
  <c r="K124" i="1"/>
  <c r="K27" i="1"/>
  <c r="K246" i="1"/>
  <c r="L126" i="1"/>
  <c r="L30" i="1"/>
  <c r="L129" i="1"/>
  <c r="M132" i="1"/>
  <c r="M133" i="1"/>
  <c r="M324" i="1"/>
  <c r="M485" i="1"/>
  <c r="N329" i="1"/>
  <c r="N134" i="1"/>
  <c r="N137" i="1"/>
  <c r="O527" i="1"/>
  <c r="O529" i="1"/>
  <c r="O532" i="1"/>
  <c r="O244" i="1"/>
  <c r="O533" i="1"/>
  <c r="M141" i="1"/>
  <c r="K492" i="1"/>
  <c r="O144" i="1"/>
  <c r="M339" i="1"/>
  <c r="K35" i="1"/>
  <c r="O37" i="1"/>
  <c r="M538" i="1"/>
  <c r="K146" i="1"/>
  <c r="O149" i="1"/>
  <c r="M38" i="1"/>
  <c r="K157" i="1"/>
  <c r="O159" i="1"/>
  <c r="M151" i="1"/>
  <c r="K40" i="1"/>
  <c r="O152" i="1"/>
  <c r="M155" i="1"/>
  <c r="K161" i="1"/>
  <c r="O162" i="1"/>
  <c r="M46" i="1"/>
  <c r="K163" i="1"/>
  <c r="O50" i="1"/>
  <c r="M53" i="1"/>
  <c r="K333" i="1"/>
  <c r="O335" i="1"/>
  <c r="M490" i="1"/>
  <c r="K410" i="1"/>
  <c r="O479" i="1"/>
  <c r="M54" i="1"/>
  <c r="K332" i="1"/>
  <c r="M6" i="1"/>
  <c r="R168" i="1"/>
  <c r="S271" i="1"/>
  <c r="S274" i="1"/>
  <c r="S277" i="1"/>
  <c r="S281" i="1"/>
  <c r="S266" i="1"/>
  <c r="S252" i="1"/>
  <c r="S282" i="1"/>
  <c r="T285" i="1"/>
  <c r="T269" i="1"/>
  <c r="S257" i="1"/>
  <c r="R260" i="1"/>
  <c r="T516" i="1"/>
  <c r="S500" i="1"/>
  <c r="R503" i="1"/>
  <c r="T505" i="1"/>
  <c r="S507" i="1"/>
  <c r="R511" i="1"/>
  <c r="T513" i="1"/>
  <c r="S509" i="1"/>
  <c r="R99" i="1"/>
  <c r="T8" i="1"/>
  <c r="S279" i="1"/>
  <c r="R363" i="1"/>
  <c r="T364" i="1"/>
  <c r="S355" i="1"/>
  <c r="R358" i="1"/>
  <c r="T287" i="1"/>
  <c r="S366" i="1"/>
  <c r="R98" i="1"/>
  <c r="T494" i="1"/>
  <c r="S9" i="1"/>
  <c r="R61" i="1"/>
  <c r="T63" i="1"/>
  <c r="S66" i="1"/>
  <c r="R69" i="1"/>
  <c r="T71" i="1"/>
  <c r="S93" i="1"/>
  <c r="R73" i="1"/>
  <c r="T78" i="1"/>
  <c r="S81" i="1"/>
  <c r="R84" i="1"/>
  <c r="T86" i="1"/>
  <c r="S96" i="1"/>
  <c r="R90" i="1"/>
  <c r="T76" i="1"/>
  <c r="S104" i="1"/>
  <c r="R100" i="1"/>
  <c r="T164" i="1"/>
  <c r="S211" i="1"/>
  <c r="R214" i="1"/>
  <c r="T216" i="1"/>
  <c r="S173" i="1"/>
  <c r="N355" i="1"/>
  <c r="P164" i="1"/>
  <c r="K238" i="1"/>
  <c r="M179" i="1"/>
  <c r="O288" i="1"/>
  <c r="K294" i="1"/>
  <c r="O314" i="1"/>
  <c r="M348" i="1"/>
  <c r="K464" i="1"/>
  <c r="O392" i="1"/>
  <c r="K370" i="1"/>
  <c r="O406" i="1"/>
  <c r="O413" i="1"/>
  <c r="P444" i="1"/>
  <c r="K395" i="1"/>
  <c r="K447" i="1"/>
  <c r="L382" i="1"/>
  <c r="L453" i="1"/>
  <c r="M386" i="1"/>
  <c r="M424" i="1"/>
  <c r="N430" i="1"/>
  <c r="O438" i="1"/>
  <c r="K403" i="1"/>
  <c r="M419" i="1"/>
  <c r="O496" i="1"/>
  <c r="K482" i="1"/>
  <c r="M108" i="1"/>
  <c r="O116" i="1"/>
  <c r="K20" i="1"/>
  <c r="K117" i="1"/>
  <c r="K119" i="1"/>
  <c r="K24" i="1"/>
  <c r="K122" i="1"/>
  <c r="L25" i="1"/>
  <c r="L28" i="1"/>
  <c r="L523" i="1"/>
  <c r="M127" i="1"/>
  <c r="M31" i="1"/>
  <c r="M130" i="1"/>
  <c r="M524" i="1"/>
  <c r="N526" i="1"/>
  <c r="N325" i="1"/>
  <c r="N327" i="1"/>
  <c r="O135" i="1"/>
  <c r="O138" i="1"/>
  <c r="O528" i="1"/>
  <c r="P530" i="1"/>
  <c r="P14" i="1"/>
  <c r="P245" i="1"/>
  <c r="O534" i="1"/>
  <c r="M142" i="1"/>
  <c r="K143" i="1"/>
  <c r="O145" i="1"/>
  <c r="M33" i="1"/>
  <c r="K36" i="1"/>
  <c r="O536" i="1"/>
  <c r="M498" i="1"/>
  <c r="K499" i="1"/>
  <c r="O150" i="1"/>
  <c r="M160" i="1"/>
  <c r="K158" i="1"/>
  <c r="O42" i="1"/>
  <c r="M41" i="1"/>
  <c r="K539" i="1"/>
  <c r="O153" i="1"/>
  <c r="M493" i="1"/>
  <c r="K247" i="1"/>
  <c r="O340" i="1"/>
  <c r="M47" i="1"/>
  <c r="K49" i="1"/>
  <c r="O51" i="1"/>
  <c r="M111" i="1"/>
  <c r="K334" i="1"/>
  <c r="O488" i="1"/>
  <c r="M336" i="1"/>
  <c r="K422" i="1"/>
  <c r="O519" i="1"/>
  <c r="M331" i="1"/>
  <c r="K487" i="1"/>
  <c r="S55" i="1"/>
  <c r="S58" i="1"/>
  <c r="S169" i="1"/>
  <c r="S272" i="1"/>
  <c r="S275" i="1"/>
  <c r="S263" i="1"/>
  <c r="S264" i="1"/>
  <c r="T250" i="1"/>
  <c r="T253" i="1"/>
  <c r="T283" i="1"/>
  <c r="T267" i="1"/>
  <c r="T255" i="1"/>
  <c r="S258" i="1"/>
  <c r="R261" i="1"/>
  <c r="T517" i="1"/>
  <c r="S501" i="1"/>
  <c r="R504" i="1"/>
  <c r="T248" i="1"/>
  <c r="S508" i="1"/>
  <c r="R512" i="1"/>
  <c r="T514" i="1"/>
  <c r="S510" i="1"/>
  <c r="R7" i="1"/>
  <c r="T97" i="1"/>
  <c r="S361" i="1"/>
  <c r="T365" i="1"/>
  <c r="S356" i="1"/>
  <c r="R286" i="1"/>
  <c r="T359" i="1"/>
  <c r="R341" i="1"/>
  <c r="T495" i="1"/>
  <c r="S59" i="1"/>
  <c r="R62" i="1"/>
  <c r="T64" i="1"/>
  <c r="S67" i="1"/>
  <c r="R70" i="1"/>
  <c r="T91" i="1"/>
  <c r="S94" i="1"/>
  <c r="R77" i="1"/>
  <c r="T79" i="1"/>
  <c r="S82" i="1"/>
  <c r="R85" i="1"/>
  <c r="T87" i="1"/>
  <c r="S88" i="1"/>
  <c r="R75" i="1"/>
  <c r="T102" i="1"/>
  <c r="S105" i="1"/>
  <c r="R101" i="1"/>
  <c r="T165" i="1"/>
  <c r="S212" i="1"/>
  <c r="R215" i="1"/>
  <c r="T217" i="1"/>
  <c r="N500" i="1"/>
  <c r="N229" i="1"/>
  <c r="O188" i="1"/>
  <c r="O300" i="1"/>
  <c r="K460" i="1"/>
  <c r="M477" i="1"/>
  <c r="N411" i="1"/>
  <c r="O377" i="1"/>
  <c r="P450" i="1"/>
  <c r="K457" i="1"/>
  <c r="L428" i="1"/>
  <c r="O436" i="1"/>
  <c r="M417" i="1"/>
  <c r="K480" i="1"/>
  <c r="O114" i="1"/>
  <c r="M12" i="1"/>
  <c r="K23" i="1"/>
  <c r="L124" i="1"/>
  <c r="M246" i="1"/>
  <c r="M30" i="1"/>
  <c r="N132" i="1"/>
  <c r="N324" i="1"/>
  <c r="O329" i="1"/>
  <c r="O137" i="1"/>
  <c r="P529" i="1"/>
  <c r="K245" i="1"/>
  <c r="N141" i="1"/>
  <c r="P144" i="1"/>
  <c r="L35" i="1"/>
  <c r="N538" i="1"/>
  <c r="P149" i="1"/>
  <c r="L157" i="1"/>
  <c r="N151" i="1"/>
  <c r="P152" i="1"/>
  <c r="L161" i="1"/>
  <c r="N46" i="1"/>
  <c r="P50" i="1"/>
  <c r="L333" i="1"/>
  <c r="N490" i="1"/>
  <c r="P479" i="1"/>
  <c r="L332" i="1"/>
  <c r="T271" i="1"/>
  <c r="T277" i="1"/>
  <c r="T266" i="1"/>
  <c r="R283" i="1"/>
  <c r="R255" i="1"/>
  <c r="S260" i="1"/>
  <c r="T500" i="1"/>
  <c r="R248" i="1"/>
  <c r="S511" i="1"/>
  <c r="T509" i="1"/>
  <c r="R97" i="1"/>
  <c r="S363" i="1"/>
  <c r="T355" i="1"/>
  <c r="R359" i="1"/>
  <c r="S98" i="1"/>
  <c r="T9" i="1"/>
  <c r="R64" i="1"/>
  <c r="S69" i="1"/>
  <c r="T93" i="1"/>
  <c r="R79" i="1"/>
  <c r="S84" i="1"/>
  <c r="T96" i="1"/>
  <c r="R102" i="1"/>
  <c r="S100" i="1"/>
  <c r="T211" i="1"/>
  <c r="R217" i="1"/>
  <c r="R175" i="1"/>
  <c r="S170" i="1"/>
  <c r="S221" i="1"/>
  <c r="S224" i="1"/>
  <c r="S227" i="1"/>
  <c r="S230" i="1"/>
  <c r="S183" i="1"/>
  <c r="S233" i="1"/>
  <c r="T236" i="1"/>
  <c r="T239" i="1"/>
  <c r="T185" i="1"/>
  <c r="T194" i="1"/>
  <c r="T197" i="1"/>
  <c r="T200" i="1"/>
  <c r="T203" i="1"/>
  <c r="R178" i="1"/>
  <c r="R206" i="1"/>
  <c r="R209" i="1"/>
  <c r="R189" i="1"/>
  <c r="R192" i="1"/>
  <c r="R184" i="1"/>
  <c r="R290" i="1"/>
  <c r="S293" i="1"/>
  <c r="S317" i="1"/>
  <c r="S303" i="1"/>
  <c r="S321" i="1"/>
  <c r="S307" i="1"/>
  <c r="S296" i="1"/>
  <c r="T299" i="1"/>
  <c r="T312" i="1"/>
  <c r="T308" i="1"/>
  <c r="T311" i="1"/>
  <c r="T343" i="1"/>
  <c r="T347" i="1"/>
  <c r="T351" i="1"/>
  <c r="R459" i="1"/>
  <c r="R462" i="1"/>
  <c r="R465" i="1"/>
  <c r="R467" i="1"/>
  <c r="R470" i="1"/>
  <c r="R392" i="1"/>
  <c r="T472" i="1"/>
  <c r="S475" i="1"/>
  <c r="R478" i="1"/>
  <c r="T369" i="1"/>
  <c r="S372" i="1"/>
  <c r="R375" i="1"/>
  <c r="T406" i="1"/>
  <c r="S409" i="1"/>
  <c r="R413" i="1"/>
  <c r="T415" i="1"/>
  <c r="S443" i="1"/>
  <c r="R446" i="1"/>
  <c r="T377" i="1"/>
  <c r="S395" i="1"/>
  <c r="R398" i="1"/>
  <c r="T400" i="1"/>
  <c r="S449" i="1"/>
  <c r="R381" i="1"/>
  <c r="T383" i="1"/>
  <c r="S451" i="1"/>
  <c r="R454" i="1"/>
  <c r="T456" i="1"/>
  <c r="S386" i="1"/>
  <c r="R389" i="1"/>
  <c r="T423" i="1"/>
  <c r="S426" i="1"/>
  <c r="R429" i="1"/>
  <c r="T431" i="1"/>
  <c r="S434" i="1"/>
  <c r="T436" i="1"/>
  <c r="S439" i="1"/>
  <c r="T403" i="1"/>
  <c r="S417" i="1"/>
  <c r="R420" i="1"/>
  <c r="T440" i="1"/>
  <c r="S522" i="1"/>
  <c r="R480" i="1"/>
  <c r="T482" i="1"/>
  <c r="S107" i="1"/>
  <c r="R109" i="1"/>
  <c r="T114" i="1"/>
  <c r="S15" i="1"/>
  <c r="R18" i="1"/>
  <c r="T20" i="1"/>
  <c r="S12" i="1"/>
  <c r="R118" i="1"/>
  <c r="T119" i="1"/>
  <c r="S24" i="1"/>
  <c r="R122" i="1"/>
  <c r="T124" i="1"/>
  <c r="S27" i="1"/>
  <c r="R246" i="1"/>
  <c r="T125" i="1"/>
  <c r="S128" i="1"/>
  <c r="R32" i="1"/>
  <c r="T130" i="1"/>
  <c r="S524" i="1"/>
  <c r="R526" i="1"/>
  <c r="T324" i="1"/>
  <c r="S485" i="1"/>
  <c r="R329" i="1"/>
  <c r="T486" i="1"/>
  <c r="S136" i="1"/>
  <c r="R139" i="1"/>
  <c r="T528" i="1"/>
  <c r="S530" i="1"/>
  <c r="R14" i="1"/>
  <c r="T244" i="1"/>
  <c r="S533" i="1"/>
  <c r="R141" i="1"/>
  <c r="T491" i="1"/>
  <c r="S144" i="1"/>
  <c r="R339" i="1"/>
  <c r="T34" i="1"/>
  <c r="S37" i="1"/>
  <c r="R538" i="1"/>
  <c r="T148" i="1"/>
  <c r="S149" i="1"/>
  <c r="R38" i="1"/>
  <c r="T156" i="1"/>
  <c r="S159" i="1"/>
  <c r="R151" i="1"/>
  <c r="T39" i="1"/>
  <c r="S152" i="1"/>
  <c r="R155" i="1"/>
  <c r="T44" i="1"/>
  <c r="S162" i="1"/>
  <c r="R46" i="1"/>
  <c r="T48" i="1"/>
  <c r="S50" i="1"/>
  <c r="R53" i="1"/>
  <c r="T112" i="1"/>
  <c r="S335" i="1"/>
  <c r="R490" i="1"/>
  <c r="T337" i="1"/>
  <c r="S479" i="1"/>
  <c r="R54" i="1"/>
  <c r="T497" i="1"/>
  <c r="S6" i="1"/>
  <c r="R447" i="1"/>
  <c r="R380" i="1"/>
  <c r="R483" i="1"/>
  <c r="S109" i="1"/>
  <c r="R115" i="1"/>
  <c r="S18" i="1"/>
  <c r="T12" i="1"/>
  <c r="S118" i="1"/>
  <c r="T24" i="1"/>
  <c r="R25" i="1"/>
  <c r="T27" i="1"/>
  <c r="R126" i="1"/>
  <c r="S32" i="1"/>
  <c r="R131" i="1"/>
  <c r="S526" i="1"/>
  <c r="R325" i="1"/>
  <c r="S329" i="1"/>
  <c r="T136" i="1"/>
  <c r="R140" i="1"/>
  <c r="T530" i="1"/>
  <c r="R245" i="1"/>
  <c r="S141" i="1"/>
  <c r="R492" i="1"/>
  <c r="S339" i="1"/>
  <c r="T37" i="1"/>
  <c r="S538" i="1"/>
  <c r="T149" i="1"/>
  <c r="P8" i="1"/>
  <c r="M235" i="1"/>
  <c r="K292" i="1"/>
  <c r="M313" i="1"/>
  <c r="O462" i="1"/>
  <c r="P368" i="1"/>
  <c r="K413" i="1"/>
  <c r="L394" i="1"/>
  <c r="M381" i="1"/>
  <c r="N458" i="1"/>
  <c r="O429" i="1"/>
  <c r="K438" i="1"/>
  <c r="O418" i="1"/>
  <c r="M481" i="1"/>
  <c r="K116" i="1"/>
  <c r="O243" i="1"/>
  <c r="P23" i="1"/>
  <c r="K25" i="1"/>
  <c r="K523" i="1"/>
  <c r="L31" i="1"/>
  <c r="L524" i="1"/>
  <c r="M325" i="1"/>
  <c r="N138" i="1"/>
  <c r="O530" i="1"/>
  <c r="O245" i="1"/>
  <c r="L142" i="1"/>
  <c r="N145" i="1"/>
  <c r="P35" i="1"/>
  <c r="L498" i="1"/>
  <c r="N150" i="1"/>
  <c r="P157" i="1"/>
  <c r="L41" i="1"/>
  <c r="N153" i="1"/>
  <c r="P161" i="1"/>
  <c r="L47" i="1"/>
  <c r="N51" i="1"/>
  <c r="P333" i="1"/>
  <c r="L336" i="1"/>
  <c r="N519" i="1"/>
  <c r="P332" i="1"/>
  <c r="R58" i="1"/>
  <c r="R272" i="1"/>
  <c r="R263" i="1"/>
  <c r="R250" i="1"/>
  <c r="S283" i="1"/>
  <c r="S255" i="1"/>
  <c r="T260" i="1"/>
  <c r="R501" i="1"/>
  <c r="S248" i="1"/>
  <c r="T511" i="1"/>
  <c r="R510" i="1"/>
  <c r="S97" i="1"/>
  <c r="T363" i="1"/>
  <c r="R356" i="1"/>
  <c r="S359" i="1"/>
  <c r="T98" i="1"/>
  <c r="R59" i="1"/>
  <c r="S64" i="1"/>
  <c r="T69" i="1"/>
  <c r="R94" i="1"/>
  <c r="S79" i="1"/>
  <c r="T84" i="1"/>
  <c r="R88" i="1"/>
  <c r="S102" i="1"/>
  <c r="T100" i="1"/>
  <c r="R212" i="1"/>
  <c r="S217" i="1"/>
  <c r="T175" i="1"/>
  <c r="T170" i="1"/>
  <c r="T221" i="1"/>
  <c r="T224" i="1"/>
  <c r="T227" i="1"/>
  <c r="T230" i="1"/>
  <c r="T183" i="1"/>
  <c r="R234" i="1"/>
  <c r="R237" i="1"/>
  <c r="R240" i="1"/>
  <c r="R186" i="1"/>
  <c r="R195" i="1"/>
  <c r="R198" i="1"/>
  <c r="R201" i="1"/>
  <c r="S171" i="1"/>
  <c r="S178" i="1"/>
  <c r="S206" i="1"/>
  <c r="S209" i="1"/>
  <c r="S189" i="1"/>
  <c r="S192" i="1"/>
  <c r="S184" i="1"/>
  <c r="T290" i="1"/>
  <c r="T293" i="1"/>
  <c r="T317" i="1"/>
  <c r="T303" i="1"/>
  <c r="T321" i="1"/>
  <c r="T307" i="1"/>
  <c r="R297" i="1"/>
  <c r="R300" i="1"/>
  <c r="R313" i="1"/>
  <c r="R309" i="1"/>
  <c r="R323" i="1"/>
  <c r="R350" i="1"/>
  <c r="R348" i="1"/>
  <c r="S352" i="1"/>
  <c r="S459" i="1"/>
  <c r="S462" i="1"/>
  <c r="S465" i="1"/>
  <c r="S467" i="1"/>
  <c r="S470" i="1"/>
  <c r="S392" i="1"/>
  <c r="R473" i="1"/>
  <c r="T475" i="1"/>
  <c r="S478" i="1"/>
  <c r="R370" i="1"/>
  <c r="T372" i="1"/>
  <c r="S375" i="1"/>
  <c r="R407" i="1"/>
  <c r="T409" i="1"/>
  <c r="S413" i="1"/>
  <c r="R441" i="1"/>
  <c r="T443" i="1"/>
  <c r="S446" i="1"/>
  <c r="R378" i="1"/>
  <c r="T395" i="1"/>
  <c r="S398" i="1"/>
  <c r="T449" i="1"/>
  <c r="S381" i="1"/>
  <c r="R384" i="1"/>
  <c r="T451" i="1"/>
  <c r="S454" i="1"/>
  <c r="R457" i="1"/>
  <c r="T386" i="1"/>
  <c r="S389" i="1"/>
  <c r="R424" i="1"/>
  <c r="T426" i="1"/>
  <c r="S429" i="1"/>
  <c r="R432" i="1"/>
  <c r="T434" i="1"/>
  <c r="R437" i="1"/>
  <c r="T439" i="1"/>
  <c r="R404" i="1"/>
  <c r="T417" i="1"/>
  <c r="S420" i="1"/>
  <c r="T522" i="1"/>
  <c r="S480" i="1"/>
  <c r="T107" i="1"/>
  <c r="T15" i="1"/>
  <c r="R11" i="1"/>
  <c r="R22" i="1"/>
  <c r="S122" i="1"/>
  <c r="S246" i="1"/>
  <c r="T128" i="1"/>
  <c r="T524" i="1"/>
  <c r="T485" i="1"/>
  <c r="R134" i="1"/>
  <c r="S139" i="1"/>
  <c r="S14" i="1"/>
  <c r="T533" i="1"/>
  <c r="T144" i="1"/>
  <c r="R35" i="1"/>
  <c r="R146" i="1"/>
  <c r="M353" i="1"/>
  <c r="N240" i="1"/>
  <c r="L318" i="1"/>
  <c r="P308" i="1"/>
  <c r="L465" i="1"/>
  <c r="K371" i="1"/>
  <c r="M414" i="1"/>
  <c r="N395" i="1"/>
  <c r="O382" i="1"/>
  <c r="P386" i="1"/>
  <c r="K431" i="1"/>
  <c r="L439" i="1"/>
  <c r="P419" i="1"/>
  <c r="N482" i="1"/>
  <c r="L15" i="1"/>
  <c r="M117" i="1"/>
  <c r="M24" i="1"/>
  <c r="N25" i="1"/>
  <c r="O523" i="1"/>
  <c r="O31" i="1"/>
  <c r="P524" i="1"/>
  <c r="P325" i="1"/>
  <c r="K486" i="1"/>
  <c r="K139" i="1"/>
  <c r="L531" i="1"/>
  <c r="M330" i="1"/>
  <c r="O142" i="1"/>
  <c r="K338" i="1"/>
  <c r="M36" i="1"/>
  <c r="O498" i="1"/>
  <c r="K147" i="1"/>
  <c r="M158" i="1"/>
  <c r="O41" i="1"/>
  <c r="K154" i="1"/>
  <c r="M247" i="1"/>
  <c r="O47" i="1"/>
  <c r="K52" i="1"/>
  <c r="M334" i="1"/>
  <c r="O336" i="1"/>
  <c r="K74" i="1"/>
  <c r="M487" i="1"/>
  <c r="T58" i="1"/>
  <c r="T272" i="1"/>
  <c r="T263" i="1"/>
  <c r="R251" i="1"/>
  <c r="R284" i="1"/>
  <c r="R256" i="1"/>
  <c r="S261" i="1"/>
  <c r="T501" i="1"/>
  <c r="R506" i="1"/>
  <c r="S512" i="1"/>
  <c r="T510" i="1"/>
  <c r="R278" i="1"/>
  <c r="T356" i="1"/>
  <c r="R360" i="1"/>
  <c r="S341" i="1"/>
  <c r="T59" i="1"/>
  <c r="R65" i="1"/>
  <c r="S70" i="1"/>
  <c r="T94" i="1"/>
  <c r="R80" i="1"/>
  <c r="S85" i="1"/>
  <c r="T88" i="1"/>
  <c r="R103" i="1"/>
  <c r="S101" i="1"/>
  <c r="T212" i="1"/>
  <c r="R218" i="1"/>
  <c r="R176" i="1"/>
  <c r="R219" i="1"/>
  <c r="R222" i="1"/>
  <c r="R225" i="1"/>
  <c r="R228" i="1"/>
  <c r="R181" i="1"/>
  <c r="S231" i="1"/>
  <c r="S234" i="1"/>
  <c r="S237" i="1"/>
  <c r="S240" i="1"/>
  <c r="S186" i="1"/>
  <c r="S195" i="1"/>
  <c r="S198" i="1"/>
  <c r="T201" i="1"/>
  <c r="T171" i="1"/>
  <c r="T178" i="1"/>
  <c r="T206" i="1"/>
  <c r="T209" i="1"/>
  <c r="T189" i="1"/>
  <c r="T192" i="1"/>
  <c r="R315" i="1"/>
  <c r="R291" i="1"/>
  <c r="R288" i="1"/>
  <c r="R318" i="1"/>
  <c r="R319" i="1"/>
  <c r="R322" i="1"/>
  <c r="R305" i="1"/>
  <c r="S294" i="1"/>
  <c r="S297" i="1"/>
  <c r="S300" i="1"/>
  <c r="S313" i="1"/>
  <c r="S309" i="1"/>
  <c r="S323" i="1"/>
  <c r="S350" i="1"/>
  <c r="T348" i="1"/>
  <c r="T352" i="1"/>
  <c r="T459" i="1"/>
  <c r="T462" i="1"/>
  <c r="T465" i="1"/>
  <c r="T467" i="1"/>
  <c r="T470" i="1"/>
  <c r="T392" i="1"/>
  <c r="S473" i="1"/>
  <c r="R476" i="1"/>
  <c r="T478" i="1"/>
  <c r="S370" i="1"/>
  <c r="R373" i="1"/>
  <c r="T375" i="1"/>
  <c r="S407" i="1"/>
  <c r="R411" i="1"/>
  <c r="T413" i="1"/>
  <c r="S441" i="1"/>
  <c r="R444" i="1"/>
  <c r="T446" i="1"/>
  <c r="S378" i="1"/>
  <c r="R396" i="1"/>
  <c r="T398" i="1"/>
  <c r="S447" i="1"/>
  <c r="R450" i="1"/>
  <c r="T381" i="1"/>
  <c r="S384" i="1"/>
  <c r="R452" i="1"/>
  <c r="T454" i="1"/>
  <c r="S457" i="1"/>
  <c r="R387" i="1"/>
  <c r="T389" i="1"/>
  <c r="S424" i="1"/>
  <c r="R427" i="1"/>
  <c r="T429" i="1"/>
  <c r="S432" i="1"/>
  <c r="R435" i="1"/>
  <c r="S437" i="1"/>
  <c r="R401" i="1"/>
  <c r="S404" i="1"/>
  <c r="R418" i="1"/>
  <c r="T420" i="1"/>
  <c r="S380" i="1"/>
  <c r="R520" i="1"/>
  <c r="T480" i="1"/>
  <c r="S483" i="1"/>
  <c r="R10" i="1"/>
  <c r="T109" i="1"/>
  <c r="S115" i="1"/>
  <c r="R16" i="1"/>
  <c r="T18" i="1"/>
  <c r="S11" i="1"/>
  <c r="R243" i="1"/>
  <c r="T118" i="1"/>
  <c r="S22" i="1"/>
  <c r="R120" i="1"/>
  <c r="T122" i="1"/>
  <c r="S25" i="1"/>
  <c r="R28" i="1"/>
  <c r="T246" i="1"/>
  <c r="S126" i="1"/>
  <c r="R30" i="1"/>
  <c r="T32" i="1"/>
  <c r="S131" i="1"/>
  <c r="R525" i="1"/>
  <c r="T526" i="1"/>
  <c r="S325" i="1"/>
  <c r="R327" i="1"/>
  <c r="T329" i="1"/>
  <c r="S134" i="1"/>
  <c r="R137" i="1"/>
  <c r="T139" i="1"/>
  <c r="S140" i="1"/>
  <c r="R531" i="1"/>
  <c r="T14" i="1"/>
  <c r="S245" i="1"/>
  <c r="R534" i="1"/>
  <c r="T141" i="1"/>
  <c r="S492" i="1"/>
  <c r="R145" i="1"/>
  <c r="T339" i="1"/>
  <c r="S35" i="1"/>
  <c r="R536" i="1"/>
  <c r="T538" i="1"/>
  <c r="S146" i="1"/>
  <c r="R150" i="1"/>
  <c r="T38" i="1"/>
  <c r="S157" i="1"/>
  <c r="R42" i="1"/>
  <c r="T151" i="1"/>
  <c r="S40" i="1"/>
  <c r="R153" i="1"/>
  <c r="T155" i="1"/>
  <c r="S161" i="1"/>
  <c r="R340" i="1"/>
  <c r="T46" i="1"/>
  <c r="S163" i="1"/>
  <c r="R51" i="1"/>
  <c r="T53" i="1"/>
  <c r="S333" i="1"/>
  <c r="R488" i="1"/>
  <c r="T490" i="1"/>
  <c r="S410" i="1"/>
  <c r="R519" i="1"/>
  <c r="T54" i="1"/>
  <c r="S332" i="1"/>
  <c r="N104" i="1"/>
  <c r="O204" i="1"/>
  <c r="O306" i="1"/>
  <c r="K347" i="1"/>
  <c r="M391" i="1"/>
  <c r="O405" i="1"/>
  <c r="K444" i="1"/>
  <c r="M400" i="1"/>
  <c r="N452" i="1"/>
  <c r="O423" i="1"/>
  <c r="O435" i="1"/>
  <c r="K496" i="1"/>
  <c r="O10" i="1"/>
  <c r="M19" i="1"/>
  <c r="P21" i="1"/>
  <c r="P121" i="1"/>
  <c r="K28" i="1"/>
  <c r="K127" i="1"/>
  <c r="L130" i="1"/>
  <c r="M526" i="1"/>
  <c r="M327" i="1"/>
  <c r="N135" i="1"/>
  <c r="N528" i="1"/>
  <c r="O14" i="1"/>
  <c r="N534" i="1"/>
  <c r="P492" i="1"/>
  <c r="L33" i="1"/>
  <c r="N536" i="1"/>
  <c r="P146" i="1"/>
  <c r="L160" i="1"/>
  <c r="N42" i="1"/>
  <c r="P40" i="1"/>
  <c r="L493" i="1"/>
  <c r="N340" i="1"/>
  <c r="P163" i="1"/>
  <c r="L111" i="1"/>
  <c r="N488" i="1"/>
  <c r="P410" i="1"/>
  <c r="L331" i="1"/>
  <c r="K6" i="1"/>
  <c r="R169" i="1"/>
  <c r="R275" i="1"/>
  <c r="R264" i="1"/>
  <c r="S253" i="1"/>
  <c r="S267" i="1"/>
  <c r="R258" i="1"/>
  <c r="S517" i="1"/>
  <c r="T503" i="1"/>
  <c r="R508" i="1"/>
  <c r="S514" i="1"/>
  <c r="T99" i="1"/>
  <c r="R361" i="1"/>
  <c r="S365" i="1"/>
  <c r="T358" i="1"/>
  <c r="S495" i="1"/>
  <c r="T61" i="1"/>
  <c r="R67" i="1"/>
  <c r="S91" i="1"/>
  <c r="T73" i="1"/>
  <c r="R82" i="1"/>
  <c r="S87" i="1"/>
  <c r="T90" i="1"/>
  <c r="R105" i="1"/>
  <c r="S165" i="1"/>
  <c r="T214" i="1"/>
  <c r="R174" i="1"/>
  <c r="R177" i="1"/>
  <c r="R220" i="1"/>
  <c r="R223" i="1"/>
  <c r="S226" i="1"/>
  <c r="S229" i="1"/>
  <c r="S182" i="1"/>
  <c r="S232" i="1"/>
  <c r="S235" i="1"/>
  <c r="S238" i="1"/>
  <c r="S241" i="1"/>
  <c r="T193" i="1"/>
  <c r="T196" i="1"/>
  <c r="T199" i="1"/>
  <c r="T202" i="1"/>
  <c r="T204" i="1"/>
  <c r="T179" i="1"/>
  <c r="T207" i="1"/>
  <c r="R172" i="1"/>
  <c r="R191" i="1"/>
  <c r="R188" i="1"/>
  <c r="R316" i="1"/>
  <c r="R292" i="1"/>
  <c r="R289" i="1"/>
  <c r="R302" i="1"/>
  <c r="S320" i="1"/>
  <c r="S304" i="1"/>
  <c r="S306" i="1"/>
  <c r="S295" i="1"/>
  <c r="S298" i="1"/>
  <c r="S301" i="1"/>
  <c r="S314" i="1"/>
  <c r="T310" i="1"/>
  <c r="T342" i="1"/>
  <c r="T346" i="1"/>
  <c r="T349" i="1"/>
  <c r="T344" i="1"/>
  <c r="T460" i="1"/>
  <c r="T463" i="1"/>
  <c r="R466" i="1"/>
  <c r="R469" i="1"/>
  <c r="R391" i="1"/>
  <c r="T393" i="1"/>
  <c r="S474" i="1"/>
  <c r="R477" i="1"/>
  <c r="T368" i="1"/>
  <c r="S371" i="1"/>
  <c r="R374" i="1"/>
  <c r="T405" i="1"/>
  <c r="S408" i="1"/>
  <c r="R412" i="1"/>
  <c r="T414" i="1"/>
  <c r="S442" i="1"/>
  <c r="R445" i="1"/>
  <c r="T376" i="1"/>
  <c r="S394" i="1"/>
  <c r="R397" i="1"/>
  <c r="T399" i="1"/>
  <c r="S448" i="1"/>
  <c r="R379" i="1"/>
  <c r="T382" i="1"/>
  <c r="S385" i="1"/>
  <c r="R453" i="1"/>
  <c r="T455" i="1"/>
  <c r="S458" i="1"/>
  <c r="R388" i="1"/>
  <c r="T390" i="1"/>
  <c r="S425" i="1"/>
  <c r="R428" i="1"/>
  <c r="T430" i="1"/>
  <c r="S433" i="1"/>
  <c r="S438" i="1"/>
  <c r="R402" i="1"/>
  <c r="S416" i="1"/>
  <c r="R419" i="1"/>
  <c r="T421" i="1"/>
  <c r="S496" i="1"/>
  <c r="R521" i="1"/>
  <c r="T481" i="1"/>
  <c r="S484" i="1"/>
  <c r="R108" i="1"/>
  <c r="T113" i="1"/>
  <c r="S116" i="1"/>
  <c r="L98" i="1"/>
  <c r="M318" i="1"/>
  <c r="M465" i="1"/>
  <c r="N414" i="1"/>
  <c r="P382" i="1"/>
  <c r="M431" i="1"/>
  <c r="K420" i="1"/>
  <c r="M15" i="1"/>
  <c r="O24" i="1"/>
  <c r="P523" i="1"/>
  <c r="K525" i="1"/>
  <c r="L486" i="1"/>
  <c r="M531" i="1"/>
  <c r="P142" i="1"/>
  <c r="N36" i="1"/>
  <c r="L147" i="1"/>
  <c r="P41" i="1"/>
  <c r="N247" i="1"/>
  <c r="L52" i="1"/>
  <c r="P336" i="1"/>
  <c r="N487" i="1"/>
  <c r="R167" i="1"/>
  <c r="S280" i="1"/>
  <c r="S284" i="1"/>
  <c r="T261" i="1"/>
  <c r="S506" i="1"/>
  <c r="R262" i="1"/>
  <c r="S360" i="1"/>
  <c r="R60" i="1"/>
  <c r="T70" i="1"/>
  <c r="S80" i="1"/>
  <c r="R89" i="1"/>
  <c r="T101" i="1"/>
  <c r="S218" i="1"/>
  <c r="S219" i="1"/>
  <c r="S225" i="1"/>
  <c r="T181" i="1"/>
  <c r="T234" i="1"/>
  <c r="T240" i="1"/>
  <c r="T195" i="1"/>
  <c r="R202" i="1"/>
  <c r="R179" i="1"/>
  <c r="R210" i="1"/>
  <c r="S187" i="1"/>
  <c r="S291" i="1"/>
  <c r="S318" i="1"/>
  <c r="S322" i="1"/>
  <c r="T294" i="1"/>
  <c r="T300" i="1"/>
  <c r="T309" i="1"/>
  <c r="R346" i="1"/>
  <c r="R344" i="1"/>
  <c r="R463" i="1"/>
  <c r="R468" i="1"/>
  <c r="R393" i="1"/>
  <c r="S476" i="1"/>
  <c r="T370" i="1"/>
  <c r="R405" i="1"/>
  <c r="S411" i="1"/>
  <c r="T441" i="1"/>
  <c r="R376" i="1"/>
  <c r="S396" i="1"/>
  <c r="T447" i="1"/>
  <c r="R382" i="1"/>
  <c r="S452" i="1"/>
  <c r="T457" i="1"/>
  <c r="R390" i="1"/>
  <c r="S427" i="1"/>
  <c r="T432" i="1"/>
  <c r="S401" i="1"/>
  <c r="T404" i="1"/>
  <c r="R421" i="1"/>
  <c r="S520" i="1"/>
  <c r="T483" i="1"/>
  <c r="R113" i="1"/>
  <c r="S16" i="1"/>
  <c r="R20" i="1"/>
  <c r="T243" i="1"/>
  <c r="S119" i="1"/>
  <c r="R121" i="1"/>
  <c r="T25" i="1"/>
  <c r="S29" i="1"/>
  <c r="R127" i="1"/>
  <c r="T31" i="1"/>
  <c r="S132" i="1"/>
  <c r="R13" i="1"/>
  <c r="T326" i="1"/>
  <c r="R136" i="1"/>
  <c r="T527" i="1"/>
  <c r="S531" i="1"/>
  <c r="R244" i="1"/>
  <c r="T534" i="1"/>
  <c r="S491" i="1"/>
  <c r="R338" i="1"/>
  <c r="T35" i="1"/>
  <c r="S537" i="1"/>
  <c r="R499" i="1"/>
  <c r="T147" i="1"/>
  <c r="T157" i="1"/>
  <c r="R43" i="1"/>
  <c r="S39" i="1"/>
  <c r="S153" i="1"/>
  <c r="T493" i="1"/>
  <c r="R162" i="1"/>
  <c r="R47" i="1"/>
  <c r="S49" i="1"/>
  <c r="T52" i="1"/>
  <c r="T333" i="1"/>
  <c r="R489" i="1"/>
  <c r="S337" i="1"/>
  <c r="S519" i="1"/>
  <c r="T331" i="1"/>
  <c r="L214" i="1"/>
  <c r="K454" i="1"/>
  <c r="M522" i="1"/>
  <c r="O122" i="1"/>
  <c r="K13" i="1"/>
  <c r="N143" i="1"/>
  <c r="N539" i="1"/>
  <c r="N422" i="1"/>
  <c r="S268" i="1"/>
  <c r="T7" i="1"/>
  <c r="T62" i="1"/>
  <c r="S166" i="1"/>
  <c r="R227" i="1"/>
  <c r="S185" i="1"/>
  <c r="S203" i="1"/>
  <c r="T188" i="1"/>
  <c r="R296" i="1"/>
  <c r="S347" i="1"/>
  <c r="T469" i="1"/>
  <c r="R372" i="1"/>
  <c r="R443" i="1"/>
  <c r="R449" i="1"/>
  <c r="R386" i="1"/>
  <c r="R434" i="1"/>
  <c r="R417" i="1"/>
  <c r="R107" i="1"/>
  <c r="R242" i="1"/>
  <c r="R123" i="1"/>
  <c r="R128" i="1"/>
  <c r="T327" i="1"/>
  <c r="T140" i="1"/>
  <c r="T535" i="1"/>
  <c r="T36" i="1"/>
  <c r="S160" i="1"/>
  <c r="S151" i="1"/>
  <c r="R161" i="1"/>
  <c r="T50" i="1"/>
  <c r="S490" i="1"/>
  <c r="R332" i="1"/>
  <c r="O240" i="1"/>
  <c r="O395" i="1"/>
  <c r="M439" i="1"/>
  <c r="N117" i="1"/>
  <c r="P31" i="1"/>
  <c r="M139" i="1"/>
  <c r="L338" i="1"/>
  <c r="N158" i="1"/>
  <c r="P47" i="1"/>
  <c r="P6" i="1"/>
  <c r="S256" i="1"/>
  <c r="S278" i="1"/>
  <c r="R72" i="1"/>
  <c r="R213" i="1"/>
  <c r="S228" i="1"/>
  <c r="T186" i="1"/>
  <c r="R207" i="1"/>
  <c r="S288" i="1"/>
  <c r="T297" i="1"/>
  <c r="R349" i="1"/>
  <c r="S471" i="1"/>
  <c r="S373" i="1"/>
  <c r="S444" i="1"/>
  <c r="S450" i="1"/>
  <c r="S387" i="1"/>
  <c r="S435" i="1"/>
  <c r="S418" i="1"/>
  <c r="S10" i="1"/>
  <c r="S242" i="1"/>
  <c r="S123" i="1"/>
  <c r="S30" i="1"/>
  <c r="S324" i="1"/>
  <c r="S138" i="1"/>
  <c r="S330" i="1"/>
  <c r="S33" i="1"/>
  <c r="S150" i="1"/>
  <c r="R41" i="1"/>
  <c r="T161" i="1"/>
  <c r="S51" i="1"/>
  <c r="R336" i="1"/>
  <c r="T332" i="1"/>
  <c r="O349" i="1"/>
  <c r="N499" i="1"/>
  <c r="L489" i="1"/>
  <c r="S254" i="1"/>
  <c r="R362" i="1"/>
  <c r="R68" i="1"/>
  <c r="T215" i="1"/>
  <c r="R233" i="1"/>
  <c r="S200" i="1"/>
  <c r="T316" i="1"/>
  <c r="R299" i="1"/>
  <c r="T461" i="1"/>
  <c r="S369" i="1"/>
  <c r="T445" i="1"/>
  <c r="R451" i="1"/>
  <c r="S431" i="1"/>
  <c r="T419" i="1"/>
  <c r="R15" i="1"/>
  <c r="T120" i="1"/>
  <c r="S31" i="1"/>
  <c r="T110" i="1"/>
  <c r="S34" i="1"/>
  <c r="R157" i="1"/>
  <c r="S493" i="1"/>
  <c r="S52" i="1"/>
  <c r="T479" i="1"/>
  <c r="P86" i="1"/>
  <c r="O469" i="1"/>
  <c r="N442" i="1"/>
  <c r="K451" i="1"/>
  <c r="M434" i="1"/>
  <c r="O440" i="1"/>
  <c r="K18" i="1"/>
  <c r="L121" i="1"/>
  <c r="M126" i="1"/>
  <c r="N133" i="1"/>
  <c r="O134" i="1"/>
  <c r="P532" i="1"/>
  <c r="L492" i="1"/>
  <c r="P37" i="1"/>
  <c r="N38" i="1"/>
  <c r="L40" i="1"/>
  <c r="P162" i="1"/>
  <c r="N53" i="1"/>
  <c r="L410" i="1"/>
  <c r="T168" i="1"/>
  <c r="T281" i="1"/>
  <c r="R267" i="1"/>
  <c r="R517" i="1"/>
  <c r="T507" i="1"/>
  <c r="S99" i="1"/>
  <c r="R365" i="1"/>
  <c r="T366" i="1"/>
  <c r="S61" i="1"/>
  <c r="R91" i="1"/>
  <c r="T81" i="1"/>
  <c r="S90" i="1"/>
  <c r="R165" i="1"/>
  <c r="T173" i="1"/>
  <c r="T219" i="1"/>
  <c r="T225" i="1"/>
  <c r="R182" i="1"/>
  <c r="R235" i="1"/>
  <c r="R241" i="1"/>
  <c r="S196" i="1"/>
  <c r="S202" i="1"/>
  <c r="S179" i="1"/>
  <c r="S210" i="1"/>
  <c r="T187" i="1"/>
  <c r="T291" i="1"/>
  <c r="T318" i="1"/>
  <c r="R304" i="1"/>
  <c r="R295" i="1"/>
  <c r="R301" i="1"/>
  <c r="R310" i="1"/>
  <c r="S346" i="1"/>
  <c r="S344" i="1"/>
  <c r="S463" i="1"/>
  <c r="T468" i="1"/>
  <c r="S393" i="1"/>
  <c r="T476" i="1"/>
  <c r="R371" i="1"/>
  <c r="S405" i="1"/>
  <c r="T411" i="1"/>
  <c r="R442" i="1"/>
  <c r="S376" i="1"/>
  <c r="T396" i="1"/>
  <c r="R448" i="1"/>
  <c r="S382" i="1"/>
  <c r="T452" i="1"/>
  <c r="R458" i="1"/>
  <c r="S390" i="1"/>
  <c r="T427" i="1"/>
  <c r="R433" i="1"/>
  <c r="T401" i="1"/>
  <c r="R416" i="1"/>
  <c r="S421" i="1"/>
  <c r="T520" i="1"/>
  <c r="R484" i="1"/>
  <c r="S113" i="1"/>
  <c r="T16" i="1"/>
  <c r="S20" i="1"/>
  <c r="R117" i="1"/>
  <c r="T22" i="1"/>
  <c r="S121" i="1"/>
  <c r="R26" i="1"/>
  <c r="T29" i="1"/>
  <c r="S127" i="1"/>
  <c r="R129" i="1"/>
  <c r="T132" i="1"/>
  <c r="S13" i="1"/>
  <c r="R485" i="1"/>
  <c r="S137" i="1"/>
  <c r="R528" i="1"/>
  <c r="T531" i="1"/>
  <c r="S244" i="1"/>
  <c r="R535" i="1"/>
  <c r="T492" i="1"/>
  <c r="S338" i="1"/>
  <c r="R36" i="1"/>
  <c r="T537" i="1"/>
  <c r="S499" i="1"/>
  <c r="S38" i="1"/>
  <c r="R158" i="1"/>
  <c r="S43" i="1"/>
  <c r="R40" i="1"/>
  <c r="T153" i="1"/>
  <c r="R44" i="1"/>
  <c r="T162" i="1"/>
  <c r="S47" i="1"/>
  <c r="T49" i="1"/>
  <c r="S53" i="1"/>
  <c r="R334" i="1"/>
  <c r="S489" i="1"/>
  <c r="R410" i="1"/>
  <c r="T519" i="1"/>
  <c r="R497" i="1"/>
  <c r="K472" i="1"/>
  <c r="L136" i="1"/>
  <c r="P160" i="1"/>
  <c r="P111" i="1"/>
  <c r="S265" i="1"/>
  <c r="R249" i="1"/>
  <c r="R353" i="1"/>
  <c r="R83" i="1"/>
  <c r="R221" i="1"/>
  <c r="R236" i="1"/>
  <c r="T180" i="1"/>
  <c r="T292" i="1"/>
  <c r="S311" i="1"/>
  <c r="T464" i="1"/>
  <c r="T477" i="1"/>
  <c r="T412" i="1"/>
  <c r="T397" i="1"/>
  <c r="T453" i="1"/>
  <c r="T428" i="1"/>
  <c r="T402" i="1"/>
  <c r="T521" i="1"/>
  <c r="S17" i="1"/>
  <c r="S23" i="1"/>
  <c r="S523" i="1"/>
  <c r="S525" i="1"/>
  <c r="S486" i="1"/>
  <c r="S532" i="1"/>
  <c r="S143" i="1"/>
  <c r="S498" i="1"/>
  <c r="T158" i="1"/>
  <c r="S154" i="1"/>
  <c r="R48" i="1"/>
  <c r="T334" i="1"/>
  <c r="S74" i="1"/>
  <c r="L371" i="1"/>
  <c r="L74" i="1"/>
  <c r="S251" i="1"/>
  <c r="T512" i="1"/>
  <c r="T341" i="1"/>
  <c r="T85" i="1"/>
  <c r="S176" i="1"/>
  <c r="T231" i="1"/>
  <c r="R199" i="1"/>
  <c r="R190" i="1"/>
  <c r="S319" i="1"/>
  <c r="T313" i="1"/>
  <c r="R460" i="1"/>
  <c r="T473" i="1"/>
  <c r="T407" i="1"/>
  <c r="T378" i="1"/>
  <c r="T384" i="1"/>
  <c r="T424" i="1"/>
  <c r="T437" i="1"/>
  <c r="T380" i="1"/>
  <c r="T115" i="1"/>
  <c r="R21" i="1"/>
  <c r="R27" i="1"/>
  <c r="R130" i="1"/>
  <c r="R328" i="1"/>
  <c r="R529" i="1"/>
  <c r="R142" i="1"/>
  <c r="R37" i="1"/>
  <c r="T160" i="1"/>
  <c r="S539" i="1"/>
  <c r="R45" i="1"/>
  <c r="T111" i="1"/>
  <c r="S422" i="1"/>
  <c r="P447" i="1"/>
  <c r="M140" i="1"/>
  <c r="N49" i="1"/>
  <c r="R56" i="1"/>
  <c r="S515" i="1"/>
  <c r="T77" i="1"/>
  <c r="T177" i="1"/>
  <c r="S239" i="1"/>
  <c r="T208" i="1"/>
  <c r="R321" i="1"/>
  <c r="S343" i="1"/>
  <c r="T391" i="1"/>
  <c r="R409" i="1"/>
  <c r="S400" i="1"/>
  <c r="T388" i="1"/>
  <c r="R439" i="1"/>
  <c r="S482" i="1"/>
  <c r="S243" i="1"/>
  <c r="R29" i="1"/>
  <c r="T133" i="1"/>
  <c r="S527" i="1"/>
  <c r="R491" i="1"/>
  <c r="T146" i="1"/>
  <c r="R39" i="1"/>
  <c r="S46" i="1"/>
  <c r="T488" i="1"/>
  <c r="T487" i="1"/>
  <c r="R6" i="1"/>
  <c r="K214" i="1"/>
  <c r="L295" i="1"/>
  <c r="P393" i="1"/>
  <c r="M445" i="1"/>
  <c r="P453" i="1"/>
  <c r="L522" i="1"/>
  <c r="N20" i="1"/>
  <c r="N122" i="1"/>
  <c r="O127" i="1"/>
  <c r="P526" i="1"/>
  <c r="K136" i="1"/>
  <c r="L110" i="1"/>
  <c r="M143" i="1"/>
  <c r="K537" i="1"/>
  <c r="O160" i="1"/>
  <c r="M539" i="1"/>
  <c r="K45" i="1"/>
  <c r="O111" i="1"/>
  <c r="M422" i="1"/>
  <c r="T169" i="1"/>
  <c r="R265" i="1"/>
  <c r="R268" i="1"/>
  <c r="R518" i="1"/>
  <c r="T508" i="1"/>
  <c r="S7" i="1"/>
  <c r="R354" i="1"/>
  <c r="S62" i="1"/>
  <c r="R92" i="1"/>
  <c r="T82" i="1"/>
  <c r="S75" i="1"/>
  <c r="R166" i="1"/>
  <c r="S174" i="1"/>
  <c r="S220" i="1"/>
  <c r="T226" i="1"/>
  <c r="T182" i="1"/>
  <c r="T235" i="1"/>
  <c r="R185" i="1"/>
  <c r="R197" i="1"/>
  <c r="R203" i="1"/>
  <c r="R180" i="1"/>
  <c r="S172" i="1"/>
  <c r="S188" i="1"/>
  <c r="S292" i="1"/>
  <c r="T302" i="1"/>
  <c r="T304" i="1"/>
  <c r="T295" i="1"/>
  <c r="T301" i="1"/>
  <c r="R311" i="1"/>
  <c r="R347" i="1"/>
  <c r="R345" i="1"/>
  <c r="S464" i="1"/>
  <c r="S469" i="1"/>
  <c r="R472" i="1"/>
  <c r="S477" i="1"/>
  <c r="T371" i="1"/>
  <c r="R406" i="1"/>
  <c r="S412" i="1"/>
  <c r="T442" i="1"/>
  <c r="R377" i="1"/>
  <c r="S397" i="1"/>
  <c r="T448" i="1"/>
  <c r="R383" i="1"/>
  <c r="S453" i="1"/>
  <c r="T458" i="1"/>
  <c r="R423" i="1"/>
  <c r="S428" i="1"/>
  <c r="T433" i="1"/>
  <c r="R436" i="1"/>
  <c r="S402" i="1"/>
  <c r="T416" i="1"/>
  <c r="R440" i="1"/>
  <c r="S521" i="1"/>
  <c r="T484" i="1"/>
  <c r="R114" i="1"/>
  <c r="R17" i="1"/>
  <c r="T11" i="1"/>
  <c r="S117" i="1"/>
  <c r="R23" i="1"/>
  <c r="T121" i="1"/>
  <c r="S26" i="1"/>
  <c r="R523" i="1"/>
  <c r="T127" i="1"/>
  <c r="S129" i="1"/>
  <c r="R524" i="1"/>
  <c r="T13" i="1"/>
  <c r="S327" i="1"/>
  <c r="R486" i="1"/>
  <c r="T137" i="1"/>
  <c r="S528" i="1"/>
  <c r="R532" i="1"/>
  <c r="T245" i="1"/>
  <c r="S535" i="1"/>
  <c r="R143" i="1"/>
  <c r="T338" i="1"/>
  <c r="S36" i="1"/>
  <c r="R498" i="1"/>
  <c r="T499" i="1"/>
  <c r="R160" i="1"/>
  <c r="S158" i="1"/>
  <c r="T43" i="1"/>
  <c r="T40" i="1"/>
  <c r="R154" i="1"/>
  <c r="S44" i="1"/>
  <c r="S340" i="1"/>
  <c r="T47" i="1"/>
  <c r="R50" i="1"/>
  <c r="R111" i="1"/>
  <c r="S334" i="1"/>
  <c r="T489" i="1"/>
  <c r="T410" i="1"/>
  <c r="R74" i="1"/>
  <c r="S497" i="1"/>
  <c r="M295" i="1"/>
  <c r="O445" i="1"/>
  <c r="O20" i="1"/>
  <c r="P127" i="1"/>
  <c r="M110" i="1"/>
  <c r="L537" i="1"/>
  <c r="L45" i="1"/>
  <c r="R270" i="1"/>
  <c r="S518" i="1"/>
  <c r="S354" i="1"/>
  <c r="S92" i="1"/>
  <c r="T75" i="1"/>
  <c r="T174" i="1"/>
  <c r="R183" i="1"/>
  <c r="S197" i="1"/>
  <c r="T172" i="1"/>
  <c r="R303" i="1"/>
  <c r="S312" i="1"/>
  <c r="S345" i="1"/>
  <c r="S472" i="1"/>
  <c r="S406" i="1"/>
  <c r="S377" i="1"/>
  <c r="S383" i="1"/>
  <c r="S423" i="1"/>
  <c r="S436" i="1"/>
  <c r="S440" i="1"/>
  <c r="S114" i="1"/>
  <c r="T117" i="1"/>
  <c r="T26" i="1"/>
  <c r="T129" i="1"/>
  <c r="R324" i="1"/>
  <c r="R138" i="1"/>
  <c r="R330" i="1"/>
  <c r="R33" i="1"/>
  <c r="R149" i="1"/>
  <c r="R539" i="1"/>
  <c r="T340" i="1"/>
  <c r="S111" i="1"/>
  <c r="R422" i="1"/>
  <c r="K309" i="1"/>
  <c r="K387" i="1"/>
  <c r="O482" i="1"/>
  <c r="O25" i="1"/>
  <c r="K326" i="1"/>
  <c r="N330" i="1"/>
  <c r="P498" i="1"/>
  <c r="L154" i="1"/>
  <c r="N334" i="1"/>
  <c r="R273" i="1"/>
  <c r="R502" i="1"/>
  <c r="R357" i="1"/>
  <c r="S65" i="1"/>
  <c r="S103" i="1"/>
  <c r="S222" i="1"/>
  <c r="T237" i="1"/>
  <c r="R204" i="1"/>
  <c r="S315" i="1"/>
  <c r="T305" i="1"/>
  <c r="T323" i="1"/>
  <c r="R367" i="1"/>
  <c r="R368" i="1"/>
  <c r="R414" i="1"/>
  <c r="R399" i="1"/>
  <c r="R455" i="1"/>
  <c r="R430" i="1"/>
  <c r="R481" i="1"/>
  <c r="T17" i="1"/>
  <c r="T23" i="1"/>
  <c r="T523" i="1"/>
  <c r="T525" i="1"/>
  <c r="T134" i="1"/>
  <c r="T532" i="1"/>
  <c r="T143" i="1"/>
  <c r="T498" i="1"/>
  <c r="R159" i="1"/>
  <c r="T154" i="1"/>
  <c r="S48" i="1"/>
  <c r="R335" i="1"/>
  <c r="T74" i="1"/>
  <c r="M407" i="1"/>
  <c r="L535" i="1"/>
  <c r="P493" i="1"/>
  <c r="R276" i="1"/>
  <c r="T504" i="1"/>
  <c r="S57" i="1"/>
  <c r="R106" i="1"/>
  <c r="R230" i="1"/>
  <c r="S205" i="1"/>
  <c r="R317" i="1"/>
  <c r="S308" i="1"/>
  <c r="T466" i="1"/>
  <c r="T374" i="1"/>
  <c r="R395" i="1"/>
  <c r="S456" i="1"/>
  <c r="R522" i="1"/>
  <c r="T19" i="1"/>
  <c r="S124" i="1"/>
  <c r="R132" i="1"/>
  <c r="T135" i="1"/>
  <c r="S534" i="1"/>
  <c r="R537" i="1"/>
  <c r="T42" i="1"/>
  <c r="T247" i="1"/>
  <c r="R333" i="1"/>
  <c r="S331" i="1"/>
  <c r="M200" i="1"/>
  <c r="M343" i="1"/>
  <c r="K375" i="1"/>
  <c r="O398" i="1"/>
  <c r="L390" i="1"/>
  <c r="M107" i="1"/>
  <c r="K21" i="1"/>
  <c r="L27" i="1"/>
  <c r="M129" i="1"/>
  <c r="O485" i="1"/>
  <c r="P527" i="1"/>
  <c r="P533" i="1"/>
  <c r="N339" i="1"/>
  <c r="L146" i="1"/>
  <c r="P159" i="1"/>
  <c r="N155" i="1"/>
  <c r="L163" i="1"/>
  <c r="P335" i="1"/>
  <c r="N54" i="1"/>
  <c r="L6" i="1"/>
  <c r="T274" i="1"/>
  <c r="T252" i="1"/>
  <c r="T257" i="1"/>
  <c r="S503" i="1"/>
  <c r="R514" i="1"/>
  <c r="T279" i="1"/>
  <c r="S358" i="1"/>
  <c r="R495" i="1"/>
  <c r="T66" i="1"/>
  <c r="S73" i="1"/>
  <c r="R87" i="1"/>
  <c r="T104" i="1"/>
  <c r="S214" i="1"/>
  <c r="T176" i="1"/>
  <c r="T222" i="1"/>
  <c r="R229" i="1"/>
  <c r="R232" i="1"/>
  <c r="R238" i="1"/>
  <c r="R193" i="1"/>
  <c r="S199" i="1"/>
  <c r="S204" i="1"/>
  <c r="S207" i="1"/>
  <c r="T190" i="1"/>
  <c r="T315" i="1"/>
  <c r="T288" i="1"/>
  <c r="T319" i="1"/>
  <c r="R306" i="1"/>
  <c r="R298" i="1"/>
  <c r="R314" i="1"/>
  <c r="S342" i="1"/>
  <c r="S349" i="1"/>
  <c r="S460" i="1"/>
  <c r="S367" i="1"/>
  <c r="T471" i="1"/>
  <c r="R474" i="1"/>
  <c r="S368" i="1"/>
  <c r="T373" i="1"/>
  <c r="R408" i="1"/>
  <c r="S414" i="1"/>
  <c r="T444" i="1"/>
  <c r="R394" i="1"/>
  <c r="S399" i="1"/>
  <c r="T450" i="1"/>
  <c r="R385" i="1"/>
  <c r="S455" i="1"/>
  <c r="T387" i="1"/>
  <c r="R425" i="1"/>
  <c r="S430" i="1"/>
  <c r="T435" i="1"/>
  <c r="R438" i="1"/>
  <c r="T418" i="1"/>
  <c r="R496" i="1"/>
  <c r="S481" i="1"/>
  <c r="T10" i="1"/>
  <c r="R116" i="1"/>
  <c r="R19" i="1"/>
  <c r="T242" i="1"/>
  <c r="S21" i="1"/>
  <c r="R24" i="1"/>
  <c r="T123" i="1"/>
  <c r="S28" i="1"/>
  <c r="R125" i="1"/>
  <c r="T30" i="1"/>
  <c r="S130" i="1"/>
  <c r="R133" i="1"/>
  <c r="T325" i="1"/>
  <c r="S328" i="1"/>
  <c r="R135" i="1"/>
  <c r="T138" i="1"/>
  <c r="S529" i="1"/>
  <c r="R110" i="1"/>
  <c r="T330" i="1"/>
  <c r="S142" i="1"/>
  <c r="R144" i="1"/>
  <c r="T33" i="1"/>
  <c r="S536" i="1"/>
  <c r="R148" i="1"/>
  <c r="T150" i="1"/>
  <c r="R156" i="1"/>
  <c r="T159" i="1"/>
  <c r="S41" i="1"/>
  <c r="T539" i="1"/>
  <c r="S155" i="1"/>
  <c r="R247" i="1"/>
  <c r="S45" i="1"/>
  <c r="R163" i="1"/>
  <c r="T51" i="1"/>
  <c r="R112" i="1"/>
  <c r="T335" i="1"/>
  <c r="S336" i="1"/>
  <c r="T422" i="1"/>
  <c r="S54" i="1"/>
  <c r="R487" i="1"/>
  <c r="P206" i="1"/>
  <c r="N349" i="1"/>
  <c r="L407" i="1"/>
  <c r="O447" i="1"/>
  <c r="K425" i="1"/>
  <c r="N403" i="1"/>
  <c r="P108" i="1"/>
  <c r="M119" i="1"/>
  <c r="N28" i="1"/>
  <c r="O130" i="1"/>
  <c r="K328" i="1"/>
  <c r="L140" i="1"/>
  <c r="K535" i="1"/>
  <c r="O33" i="1"/>
  <c r="M499" i="1"/>
  <c r="K43" i="1"/>
  <c r="O493" i="1"/>
  <c r="M49" i="1"/>
  <c r="K489" i="1"/>
  <c r="O331" i="1"/>
  <c r="T55" i="1"/>
  <c r="T275" i="1"/>
  <c r="R254" i="1"/>
  <c r="T258" i="1"/>
  <c r="S504" i="1"/>
  <c r="R515" i="1"/>
  <c r="T361" i="1"/>
  <c r="S286" i="1"/>
  <c r="R57" i="1"/>
  <c r="T67" i="1"/>
  <c r="S77" i="1"/>
  <c r="R95" i="1"/>
  <c r="T105" i="1"/>
  <c r="S215" i="1"/>
  <c r="S177" i="1"/>
  <c r="T223" i="1"/>
  <c r="T229" i="1"/>
  <c r="T232" i="1"/>
  <c r="T238" i="1"/>
  <c r="R194" i="1"/>
  <c r="R200" i="1"/>
  <c r="R205" i="1"/>
  <c r="S208" i="1"/>
  <c r="S191" i="1"/>
  <c r="S316" i="1"/>
  <c r="S289" i="1"/>
  <c r="T320" i="1"/>
  <c r="T306" i="1"/>
  <c r="T298" i="1"/>
  <c r="R308" i="1"/>
  <c r="R343" i="1"/>
  <c r="R351" i="1"/>
  <c r="R461" i="1"/>
  <c r="S466" i="1"/>
  <c r="S391" i="1"/>
  <c r="T474" i="1"/>
  <c r="R369" i="1"/>
  <c r="S374" i="1"/>
  <c r="T408" i="1"/>
  <c r="R415" i="1"/>
  <c r="S445" i="1"/>
  <c r="T394" i="1"/>
  <c r="R400" i="1"/>
  <c r="S379" i="1"/>
  <c r="T385" i="1"/>
  <c r="R456" i="1"/>
  <c r="S388" i="1"/>
  <c r="T425" i="1"/>
  <c r="R431" i="1"/>
  <c r="T438" i="1"/>
  <c r="R403" i="1"/>
  <c r="S419" i="1"/>
  <c r="T496" i="1"/>
  <c r="R482" i="1"/>
  <c r="S108" i="1"/>
  <c r="T116" i="1"/>
  <c r="S19" i="1"/>
  <c r="R12" i="1"/>
  <c r="T21" i="1"/>
  <c r="S120" i="1"/>
  <c r="R124" i="1"/>
  <c r="T28" i="1"/>
  <c r="S125" i="1"/>
  <c r="R31" i="1"/>
  <c r="T131" i="1"/>
  <c r="S133" i="1"/>
  <c r="R326" i="1"/>
  <c r="T328" i="1"/>
  <c r="S135" i="1"/>
  <c r="R527" i="1"/>
  <c r="T529" i="1"/>
  <c r="S110" i="1"/>
  <c r="R533" i="1"/>
  <c r="T142" i="1"/>
  <c r="S145" i="1"/>
  <c r="R34" i="1"/>
  <c r="T536" i="1"/>
  <c r="S148" i="1"/>
  <c r="R147" i="1"/>
  <c r="S156" i="1"/>
  <c r="S42" i="1"/>
  <c r="T41" i="1"/>
  <c r="R152" i="1"/>
  <c r="R493" i="1"/>
  <c r="S247" i="1"/>
  <c r="T45" i="1"/>
  <c r="T163" i="1"/>
  <c r="R52" i="1"/>
  <c r="S112" i="1"/>
  <c r="S488" i="1"/>
  <c r="T336" i="1"/>
  <c r="R479" i="1"/>
  <c r="R331" i="1"/>
  <c r="S487" i="1"/>
  <c r="T6" i="1"/>
  <c r="K207" i="1"/>
  <c r="L425" i="1"/>
  <c r="O403" i="1"/>
  <c r="K109" i="1"/>
  <c r="N119" i="1"/>
  <c r="O28" i="1"/>
  <c r="K131" i="1"/>
  <c r="L328" i="1"/>
  <c r="P33" i="1"/>
  <c r="L43" i="1"/>
  <c r="P331" i="1"/>
  <c r="R259" i="1"/>
  <c r="T286" i="1"/>
  <c r="S95" i="1"/>
  <c r="R224" i="1"/>
  <c r="S194" i="1"/>
  <c r="T191" i="1"/>
  <c r="R307" i="1"/>
  <c r="S351" i="1"/>
  <c r="R475" i="1"/>
  <c r="S415" i="1"/>
  <c r="T379" i="1"/>
  <c r="R426" i="1"/>
  <c r="S403" i="1"/>
  <c r="T108" i="1"/>
  <c r="R119" i="1"/>
  <c r="T126" i="1"/>
  <c r="S326" i="1"/>
  <c r="R530" i="1"/>
  <c r="T145" i="1"/>
  <c r="S147" i="1"/>
  <c r="T152" i="1"/>
  <c r="R49" i="1"/>
  <c r="R337" i="1"/>
</calcChain>
</file>

<file path=xl/sharedStrings.xml><?xml version="1.0" encoding="utf-8"?>
<sst xmlns="http://schemas.openxmlformats.org/spreadsheetml/2006/main" count="4890" uniqueCount="2090">
  <si>
    <t>LP</t>
  </si>
  <si>
    <t>Imię 1</t>
  </si>
  <si>
    <t>Imię 2</t>
  </si>
  <si>
    <t>Imię Promotora 1</t>
  </si>
  <si>
    <t>Imię Promotora 2</t>
  </si>
  <si>
    <t>Nazwisko Promotora</t>
  </si>
  <si>
    <t>Imię Recenzenta 1</t>
  </si>
  <si>
    <t>Imię Recenzenta 2</t>
  </si>
  <si>
    <t>Nazwisko Recenzenta</t>
  </si>
  <si>
    <t>Katedra</t>
  </si>
  <si>
    <t>Data egzaminu</t>
  </si>
  <si>
    <t>Data urodzenia</t>
  </si>
  <si>
    <t>Imię ojca</t>
  </si>
  <si>
    <t>Nr dyplomu</t>
  </si>
  <si>
    <t>Data początkowa</t>
  </si>
  <si>
    <t>Data końcowa</t>
  </si>
  <si>
    <t>Zmiany urlopy</t>
  </si>
  <si>
    <t>Zmiany skreślenia</t>
  </si>
  <si>
    <t>Zmiany Przeniesienia</t>
  </si>
  <si>
    <t>Typ pracy</t>
  </si>
  <si>
    <t>Załączniki</t>
  </si>
  <si>
    <t>Uwagi</t>
  </si>
  <si>
    <t>a</t>
  </si>
  <si>
    <t>Tytuł / stopień</t>
  </si>
  <si>
    <t>Stanowisko</t>
  </si>
  <si>
    <t>Imię</t>
  </si>
  <si>
    <t>Nazwisko</t>
  </si>
  <si>
    <t>Jedn. macierzysta</t>
  </si>
  <si>
    <t>Mgr inż.</t>
  </si>
  <si>
    <t>W05/K2</t>
  </si>
  <si>
    <t>Dr hab. inż.</t>
  </si>
  <si>
    <t>Antal</t>
  </si>
  <si>
    <t>W05/K3</t>
  </si>
  <si>
    <t>Maciej</t>
  </si>
  <si>
    <t>Dr inż.</t>
  </si>
  <si>
    <t>adiunkt</t>
  </si>
  <si>
    <t>Stanisław</t>
  </si>
  <si>
    <t>Jerzy</t>
  </si>
  <si>
    <t>Przemysław</t>
  </si>
  <si>
    <t>Marta</t>
  </si>
  <si>
    <t>Bątkiewicz-Pantuła</t>
  </si>
  <si>
    <t>Daniel</t>
  </si>
  <si>
    <t>Bejmert</t>
  </si>
  <si>
    <t>Janusz</t>
  </si>
  <si>
    <t>Małgorzata</t>
  </si>
  <si>
    <t>Bielówka</t>
  </si>
  <si>
    <t>Krzysztof</t>
  </si>
  <si>
    <t>Andrzej</t>
  </si>
  <si>
    <t>Marcin</t>
  </si>
  <si>
    <t>Witold</t>
  </si>
  <si>
    <t>Bretuj</t>
  </si>
  <si>
    <t>W05/K1</t>
  </si>
  <si>
    <t>Bartosz</t>
  </si>
  <si>
    <t>Brusiłowicz</t>
  </si>
  <si>
    <t>Joanna</t>
  </si>
  <si>
    <t>Budzisz</t>
  </si>
  <si>
    <t>Piotr</t>
  </si>
  <si>
    <t>Krystian</t>
  </si>
  <si>
    <t>Chrzan</t>
  </si>
  <si>
    <t>Tomasz</t>
  </si>
  <si>
    <t>Marek</t>
  </si>
  <si>
    <t>Ciurys</t>
  </si>
  <si>
    <t>Czapka</t>
  </si>
  <si>
    <t>Robert</t>
  </si>
  <si>
    <t>Paweł</t>
  </si>
  <si>
    <t>docent</t>
  </si>
  <si>
    <t>Grażyna</t>
  </si>
  <si>
    <t>Dąbrowska-Kauf</t>
  </si>
  <si>
    <t>Derugo</t>
  </si>
  <si>
    <t>Waldemar</t>
  </si>
  <si>
    <t>Dołęga</t>
  </si>
  <si>
    <t>Ignacy</t>
  </si>
  <si>
    <t>Dudzikowski</t>
  </si>
  <si>
    <t>Dusza</t>
  </si>
  <si>
    <t>Mateusz</t>
  </si>
  <si>
    <t>Dybkowski</t>
  </si>
  <si>
    <t>Dyrcz</t>
  </si>
  <si>
    <t>Ewert</t>
  </si>
  <si>
    <t>Wojciech</t>
  </si>
  <si>
    <t>Prof. dr hab. inż.</t>
  </si>
  <si>
    <t>Adam</t>
  </si>
  <si>
    <t>Wiktoria</t>
  </si>
  <si>
    <t>Grycan</t>
  </si>
  <si>
    <t>Gubański</t>
  </si>
  <si>
    <t>Jacek</t>
  </si>
  <si>
    <t>Gwoździewicz</t>
  </si>
  <si>
    <t>Habrych</t>
  </si>
  <si>
    <t>Kazimierz</t>
  </si>
  <si>
    <t>Herlender</t>
  </si>
  <si>
    <t>Jan</t>
  </si>
  <si>
    <t>Iżykowski</t>
  </si>
  <si>
    <t>Janik</t>
  </si>
  <si>
    <t>Janta</t>
  </si>
  <si>
    <t>Jaroszewski</t>
  </si>
  <si>
    <t>Jaworski</t>
  </si>
  <si>
    <t>Leszek</t>
  </si>
  <si>
    <t>Ryszard</t>
  </si>
  <si>
    <t>Kacprzyk</t>
  </si>
  <si>
    <t>Kałwak</t>
  </si>
  <si>
    <t>Anna</t>
  </si>
  <si>
    <t>Kamiński</t>
  </si>
  <si>
    <t>Bogusław</t>
  </si>
  <si>
    <t>Karolewski</t>
  </si>
  <si>
    <t>Kisiel</t>
  </si>
  <si>
    <t>Antoni</t>
  </si>
  <si>
    <t>Zbigniew</t>
  </si>
  <si>
    <t>Michał</t>
  </si>
  <si>
    <t>Mirosław</t>
  </si>
  <si>
    <t>Kobusiński</t>
  </si>
  <si>
    <t>Konieczny</t>
  </si>
  <si>
    <t>Grzegorz</t>
  </si>
  <si>
    <t>Kosobudzki</t>
  </si>
  <si>
    <t>Kostyła</t>
  </si>
  <si>
    <t>Kott</t>
  </si>
  <si>
    <t>Czesław</t>
  </si>
  <si>
    <t>Kowalski</t>
  </si>
  <si>
    <t>Krawczyk</t>
  </si>
  <si>
    <t>Jarosław</t>
  </si>
  <si>
    <t>Aleksander</t>
  </si>
  <si>
    <t>Leicht</t>
  </si>
  <si>
    <t>Leonowicz</t>
  </si>
  <si>
    <t>Lewandowski</t>
  </si>
  <si>
    <t>Lis</t>
  </si>
  <si>
    <t>Łabuzek</t>
  </si>
  <si>
    <t>Lesław</t>
  </si>
  <si>
    <t>Ładniak</t>
  </si>
  <si>
    <t>Prof. zw. dr hab. inż.</t>
  </si>
  <si>
    <t>Bożena</t>
  </si>
  <si>
    <t>Łowkis</t>
  </si>
  <si>
    <t>Marian</t>
  </si>
  <si>
    <t>Łukomski</t>
  </si>
  <si>
    <t>Łukowicz</t>
  </si>
  <si>
    <t>Madej</t>
  </si>
  <si>
    <t>Makowski</t>
  </si>
  <si>
    <t>Łukasz</t>
  </si>
  <si>
    <t>Bogdan</t>
  </si>
  <si>
    <t>Miedziński</t>
  </si>
  <si>
    <t>Zdzisław</t>
  </si>
  <si>
    <t>Nawrocki</t>
  </si>
  <si>
    <t>Okoń</t>
  </si>
  <si>
    <t>Teresa</t>
  </si>
  <si>
    <t>Orłowska-Kowalska</t>
  </si>
  <si>
    <t>Pawlaczyk</t>
  </si>
  <si>
    <t>Pawlak</t>
  </si>
  <si>
    <t>Pelesz</t>
  </si>
  <si>
    <t>Pieńkowski</t>
  </si>
  <si>
    <t>Pierz</t>
  </si>
  <si>
    <t>Podlejski</t>
  </si>
  <si>
    <t>Rebizant</t>
  </si>
  <si>
    <t>Rezmer</t>
  </si>
  <si>
    <t>Wilhelm</t>
  </si>
  <si>
    <t>Rojewski</t>
  </si>
  <si>
    <t>Eugeniusz</t>
  </si>
  <si>
    <t>Rosołowski</t>
  </si>
  <si>
    <t>Serkies</t>
  </si>
  <si>
    <t>Sikorski</t>
  </si>
  <si>
    <t>Sobierajski</t>
  </si>
  <si>
    <t>Solak</t>
  </si>
  <si>
    <t>Staszewski</t>
  </si>
  <si>
    <t>Stawski</t>
  </si>
  <si>
    <t>Szabat</t>
  </si>
  <si>
    <t>Szkółka</t>
  </si>
  <si>
    <t>Szuba</t>
  </si>
  <si>
    <t>Szymańda</t>
  </si>
  <si>
    <t>Tarchała</t>
  </si>
  <si>
    <t>Wacławek</t>
  </si>
  <si>
    <t>Wieczorek</t>
  </si>
  <si>
    <t>Artur</t>
  </si>
  <si>
    <t>Wilczyński</t>
  </si>
  <si>
    <t>Wilkosz</t>
  </si>
  <si>
    <t>Wiszniewski</t>
  </si>
  <si>
    <t>Wiśniewski</t>
  </si>
  <si>
    <t>Bogumiła</t>
  </si>
  <si>
    <t>Wnukowska</t>
  </si>
  <si>
    <t>Wolkiewicz</t>
  </si>
  <si>
    <t>Woźny</t>
  </si>
  <si>
    <t>Wróblewski</t>
  </si>
  <si>
    <t>Zacirka</t>
  </si>
  <si>
    <t>Zalas</t>
  </si>
  <si>
    <t>Zawilak</t>
  </si>
  <si>
    <t>Ziaja</t>
  </si>
  <si>
    <t>Żyłka</t>
  </si>
  <si>
    <t>Imię i nazwisko Promotora</t>
  </si>
  <si>
    <t>Kierunek</t>
  </si>
  <si>
    <t>Elektrotechnika</t>
  </si>
  <si>
    <t>Automatyka i Robotyka</t>
  </si>
  <si>
    <t>Mechatronika</t>
  </si>
  <si>
    <t>AMU</t>
  </si>
  <si>
    <t>EEN</t>
  </si>
  <si>
    <t>inż.</t>
  </si>
  <si>
    <t>mgr</t>
  </si>
  <si>
    <t>ASE</t>
  </si>
  <si>
    <t>ETP</t>
  </si>
  <si>
    <t>CPE</t>
  </si>
  <si>
    <t>RES</t>
  </si>
  <si>
    <t>Stopień</t>
  </si>
  <si>
    <t>Imię i nazwisko Recenzenta</t>
  </si>
  <si>
    <t>05298</t>
  </si>
  <si>
    <t>05285</t>
  </si>
  <si>
    <t>05286</t>
  </si>
  <si>
    <t>05154</t>
  </si>
  <si>
    <t>05413</t>
  </si>
  <si>
    <t>05404</t>
  </si>
  <si>
    <t>05101</t>
  </si>
  <si>
    <t>05369</t>
  </si>
  <si>
    <t>05158</t>
  </si>
  <si>
    <t>05390</t>
  </si>
  <si>
    <t>05206</t>
  </si>
  <si>
    <t>05265</t>
  </si>
  <si>
    <t>05358</t>
  </si>
  <si>
    <t>05366</t>
  </si>
  <si>
    <t>05307</t>
  </si>
  <si>
    <t>05378</t>
  </si>
  <si>
    <t>05408</t>
  </si>
  <si>
    <t>05103</t>
  </si>
  <si>
    <t>05389</t>
  </si>
  <si>
    <t>05281</t>
  </si>
  <si>
    <t>05211</t>
  </si>
  <si>
    <t>05212</t>
  </si>
  <si>
    <t>05115</t>
  </si>
  <si>
    <t>forma studiów</t>
  </si>
  <si>
    <t>Temat pracy dyplomowej w j. polskim</t>
  </si>
  <si>
    <t>Temat pracy dyplomowej w j. angielskim</t>
  </si>
  <si>
    <t>Zespół</t>
  </si>
  <si>
    <t>Imię i nazwisko Konsultanta</t>
  </si>
  <si>
    <t>TAK</t>
  </si>
  <si>
    <t>NIE</t>
  </si>
  <si>
    <t>Cel i zakres pracy dyplomowej</t>
  </si>
  <si>
    <t>Nazwa i adres zakładu pracy</t>
  </si>
  <si>
    <t>Firma z Regionu (T/N)?</t>
  </si>
  <si>
    <t>Praca z przemysłu (TAK/NIE)?</t>
  </si>
  <si>
    <t>Promotor do EDUKACJI CL</t>
  </si>
  <si>
    <t>Edukacja CL</t>
  </si>
  <si>
    <t>OZE</t>
  </si>
  <si>
    <t>ST</t>
  </si>
  <si>
    <t>NZ</t>
  </si>
  <si>
    <t>emeryt</t>
  </si>
  <si>
    <t>TEMATY PRAC DYPLOMOWYCH</t>
  </si>
  <si>
    <t>Monika</t>
  </si>
  <si>
    <t>Karolina</t>
  </si>
  <si>
    <t>Leonard</t>
  </si>
  <si>
    <t>Zuzanna</t>
  </si>
  <si>
    <t>Tadeusz</t>
  </si>
  <si>
    <t>Maria</t>
  </si>
  <si>
    <t>Jakub</t>
  </si>
  <si>
    <t>Józef</t>
  </si>
  <si>
    <t>Władysław</t>
  </si>
  <si>
    <t>Leon</t>
  </si>
  <si>
    <t>przemysław</t>
  </si>
  <si>
    <t>Bronisława</t>
  </si>
  <si>
    <t>Teodor</t>
  </si>
  <si>
    <t>Jóżef</t>
  </si>
  <si>
    <t>Kazimiera</t>
  </si>
  <si>
    <t>Kryspin</t>
  </si>
  <si>
    <t>ZWN</t>
  </si>
  <si>
    <t>ZET</t>
  </si>
  <si>
    <t>ZE</t>
  </si>
  <si>
    <t>ZUE</t>
  </si>
  <si>
    <t>ZAS</t>
  </si>
  <si>
    <t>ZSS</t>
  </si>
  <si>
    <t>ZEP</t>
  </si>
  <si>
    <t>ZMPE</t>
  </si>
  <si>
    <t>ZNEMAP</t>
  </si>
  <si>
    <t>adiunkt z hab.</t>
  </si>
  <si>
    <t>specj. spoza uczelni</t>
  </si>
  <si>
    <t>st. wykładowca</t>
  </si>
  <si>
    <t>prof. zwycz.</t>
  </si>
  <si>
    <t>taknie</t>
  </si>
  <si>
    <t>Ścieżka inż/ Specj. mgr</t>
  </si>
  <si>
    <t>Kierunek_Stopień_
Ścieżka inż. (Specj. mgr)</t>
  </si>
  <si>
    <t>specj.</t>
  </si>
  <si>
    <t>Skóra</t>
  </si>
  <si>
    <t>Regulski</t>
  </si>
  <si>
    <t>Recenzent do EDUKACJI CL</t>
  </si>
  <si>
    <t>Radosław</t>
  </si>
  <si>
    <t>Nalepa</t>
  </si>
  <si>
    <t>Czechowski</t>
  </si>
  <si>
    <t>Gozdowiak</t>
  </si>
  <si>
    <t>Michalik</t>
  </si>
  <si>
    <t>Karol</t>
  </si>
  <si>
    <t>Suseł</t>
  </si>
  <si>
    <t>Mieczysław</t>
  </si>
  <si>
    <t>Wróbel</t>
  </si>
  <si>
    <t>05357</t>
  </si>
  <si>
    <t>052345</t>
  </si>
  <si>
    <t>05306z</t>
  </si>
  <si>
    <t>053111</t>
  </si>
  <si>
    <t>05311</t>
  </si>
  <si>
    <t>05104</t>
  </si>
  <si>
    <t>05237</t>
  </si>
  <si>
    <t>05106</t>
  </si>
  <si>
    <t>05313</t>
  </si>
  <si>
    <t>05373</t>
  </si>
  <si>
    <t>05314</t>
  </si>
  <si>
    <t>05107</t>
  </si>
  <si>
    <t>05218</t>
  </si>
  <si>
    <t>05269</t>
  </si>
  <si>
    <t>05320</t>
  </si>
  <si>
    <t>05108</t>
  </si>
  <si>
    <t>05297</t>
  </si>
  <si>
    <t>05321</t>
  </si>
  <si>
    <t>05157</t>
  </si>
  <si>
    <t>5388</t>
  </si>
  <si>
    <t>05110</t>
  </si>
  <si>
    <t>05166</t>
  </si>
  <si>
    <t>05210</t>
  </si>
  <si>
    <t>05225z</t>
  </si>
  <si>
    <t>05112</t>
  </si>
  <si>
    <t>05114</t>
  </si>
  <si>
    <t>05216</t>
  </si>
  <si>
    <t>05227</t>
  </si>
  <si>
    <t>05328</t>
  </si>
  <si>
    <t>05329</t>
  </si>
  <si>
    <t>05233z</t>
  </si>
  <si>
    <t>05234z</t>
  </si>
  <si>
    <t>05386</t>
  </si>
  <si>
    <t>05332z</t>
  </si>
  <si>
    <t>05401</t>
  </si>
  <si>
    <t>05335</t>
  </si>
  <si>
    <t>05336</t>
  </si>
  <si>
    <t>05337</t>
  </si>
  <si>
    <t>05170</t>
  </si>
  <si>
    <t>05339</t>
  </si>
  <si>
    <t>05232</t>
  </si>
  <si>
    <t>05340</t>
  </si>
  <si>
    <t>05240</t>
  </si>
  <si>
    <t>05120</t>
  </si>
  <si>
    <t>05241z</t>
  </si>
  <si>
    <t>05242</t>
  </si>
  <si>
    <t>05383</t>
  </si>
  <si>
    <t>05141</t>
  </si>
  <si>
    <t>05396</t>
  </si>
  <si>
    <t>05245</t>
  </si>
  <si>
    <t>05296</t>
  </si>
  <si>
    <t>05410</t>
  </si>
  <si>
    <t>05263</t>
  </si>
  <si>
    <t>05224z</t>
  </si>
  <si>
    <t>05343z</t>
  </si>
  <si>
    <t>05344</t>
  </si>
  <si>
    <t>05250z</t>
  </si>
  <si>
    <t>05251</t>
  </si>
  <si>
    <t>05126</t>
  </si>
  <si>
    <t>05385</t>
  </si>
  <si>
    <t>05129</t>
  </si>
  <si>
    <t>05144</t>
  </si>
  <si>
    <t>05813</t>
  </si>
  <si>
    <t>05255</t>
  </si>
  <si>
    <t>05256</t>
  </si>
  <si>
    <t>05214</t>
  </si>
  <si>
    <t>05258z</t>
  </si>
  <si>
    <t>05377</t>
  </si>
  <si>
    <t>05131</t>
  </si>
  <si>
    <t>053112</t>
  </si>
  <si>
    <t>05259z</t>
  </si>
  <si>
    <t>05260</t>
  </si>
  <si>
    <t>05354</t>
  </si>
  <si>
    <t>05351</t>
  </si>
  <si>
    <t>05362</t>
  </si>
  <si>
    <t>05132</t>
  </si>
  <si>
    <t>05134</t>
  </si>
  <si>
    <t>p53100</t>
  </si>
  <si>
    <t>Listwan</t>
  </si>
  <si>
    <t>05397</t>
  </si>
  <si>
    <t>Gajewski</t>
  </si>
  <si>
    <t>do realizacji w roku akademickim 2019/2020</t>
  </si>
  <si>
    <t>prof. Uczelni</t>
  </si>
  <si>
    <t>profesor</t>
  </si>
  <si>
    <t>Automatyka i Robotyka_inż._AMU</t>
  </si>
  <si>
    <t>Ramię robota do automatycznego transportu obiektów</t>
  </si>
  <si>
    <t>Robot arm for automatic transport of objects</t>
  </si>
  <si>
    <t xml:space="preserve">Projekt i konstrukcja modelu manipulatora sterowanego automatycznie  z wykorzystaniem mikrokontrolera. Zastosowanie  kamery do przenoszenia elementów o danym kształcie lub kolorze. Zakres prac obejmuje budowę i badania eksperymentalne urządzenia.  </t>
  </si>
  <si>
    <t>Rezmer Jacek Dr hab. inż.</t>
  </si>
  <si>
    <t>Automatyka i Robotyka_inż._ASE</t>
  </si>
  <si>
    <t>Optymalizacja procesu polaryzacji kompozytów ceramiczno-polimerowych pod kątem zastosowania ich jako materiały czujnikowe</t>
  </si>
  <si>
    <t>Optimization of the polarization process of ceramic-polymer composites for their use as sensor materials</t>
  </si>
  <si>
    <t>Kisiel Anna Dr inż.</t>
  </si>
  <si>
    <t>Pomiar rozkładu ładunku przestrzennego w   ceramiczno-polimerowych materiałach czujnikowych.</t>
  </si>
  <si>
    <t>Measurement of spatial charge distribution in ceramic-polymer sensor materials.</t>
  </si>
  <si>
    <t xml:space="preserve">Synchroniczne monitorowanie stanowisk laboratoryjnych </t>
  </si>
  <si>
    <t xml:space="preserve">Synchronous laboratory monitoring stations. </t>
  </si>
  <si>
    <t>Opracowanie aplikacji informatycznej   umożliwiającej zdalne sterowanie i synchroniczne monitorowanie stanowisk laboratoryjnych poprzez Internet. Osoby podejmujące się opracowania tematu powinny posiadać poszerzone zainteresowania i umiejętności z zakresu budowania algorytmów oraz programowania. Jednym z efektów dydaktycznych projektu jest poznanie wybranych elementów programowania  wykorzystywanego m.in. w systemach sterowania i monitorowania instalacji przemysłowych. Zakres projektu obejmuje opracowanie i uruchomienie aplikacji informatycznej. Redakcja pracy</t>
  </si>
  <si>
    <t>Szymańda Jarosław Dr inż.</t>
  </si>
  <si>
    <t>Elektrotechnika_inż._EEN</t>
  </si>
  <si>
    <t>Charakterystyka porównawcza wybranych pojazdów elektrycznych.</t>
  </si>
  <si>
    <t>Benchmarking of selected electrical vehicles.</t>
  </si>
  <si>
    <t>Praca inżynierska ma na celu przeprowadzenie technicznej analizy porównawczej pojazdów elektrycznych wybranych producentów pod względem parametrów elektrycznych i własności użytkowych. Szczególną uwagę należy zwrócić na dostępne możliwości ładowania.</t>
  </si>
  <si>
    <t>Janik Przemysław Dr hab. inż.</t>
  </si>
  <si>
    <t xml:space="preserve">Analiza ekonomiczna zaprojektowanej instalacji fotowoltaicznej w budynku firmy handlowo-produkcyjnej </t>
  </si>
  <si>
    <t>Economic analysis of a designed photovoltaic installation in a commercial and production company building.</t>
  </si>
  <si>
    <t>Analiza zapotrzebowania na energie elektryczną w pomieszczeniach firmy pochodzącą z odnawialnych źródeł energii. Dobór wielkości instalacji z uwzględnieniem planów rozwojowych firmy</t>
  </si>
  <si>
    <t>Kostyła Paweł Dr inż.</t>
  </si>
  <si>
    <t xml:space="preserve">Analizy pracy systemów fotowoltaicznych ustawianych na gruncie. </t>
  </si>
  <si>
    <t>Analysis of the operation of photovoltaic systems placed on the ground.</t>
  </si>
  <si>
    <t xml:space="preserve">Celem pracy jest analiza wpływu rozmieszczenia modułów PV i zacienienia na charakterystyki pracy systemu.  Zakres pracy dotyczy opracowania aplikacji i wykonania  symulacji komputerowych. </t>
  </si>
  <si>
    <t>Elektrotechnika_inż._ETP</t>
  </si>
  <si>
    <t>Uszkodzenia izolatorów w zespołach prostowniczych elektrofiltrów</t>
  </si>
  <si>
    <t>Insulator failures in rectifier-sets of electrostatic precipitators</t>
  </si>
  <si>
    <t xml:space="preserve">Celem pracy dyplomowej jest analiza awaryjności izolatorów stosowanych w elektrofiltrach oraz zaproponowanie rozwiązań mających na celu zwiększenie niezawodności izolatorów i elektrofiltrów. </t>
  </si>
  <si>
    <t>Chrzan Krystian Dr hab. inż.</t>
  </si>
  <si>
    <t>Wpływ barier dielektrycznych na wytrzymałość odstępów  powietrznych.</t>
  </si>
  <si>
    <t>Influence of dielectric barriers on electrical strength of air gaps.</t>
  </si>
  <si>
    <t>Celem pracy jest wykonanie przeglądu literaturowego zagadnienia oraz wykonanie prostych badań eksperymentalnych wpływu barier dielektrycznych na wytrzymałość odstępów powietrznych. Należy również zaproponować modyfikację programu ćwiczenia w  studenckim laboratorium wysokich napięć.</t>
  </si>
  <si>
    <t>Napięcie przeskoku izolatorów średnich napięć pod sztucznym deszczem.</t>
  </si>
  <si>
    <t>Flashover voltage of medium voltage insulators under artificial rain.</t>
  </si>
  <si>
    <t>Celem pracy jest wykonanie badań pod sztucznym deszczem wybranych izolatorów w laboratorium Instytutu Elektrotechniki Oddział we Wrocławiu.</t>
  </si>
  <si>
    <t>Wykorzystanie oprogramowania firmy ELKO-BIS do projektowania ochrony odgromowej systemów fotowoltaicznych.</t>
  </si>
  <si>
    <t>Application of ELKO-BIS software for lightning protection planning of photovoltaic systems.</t>
  </si>
  <si>
    <t>Celem pracy jest badanie efektywności wspomagania narzędzi elektronicznych wykonanych przez firmę Elko-Bis w procesie projektowania instalacji odgromowych zewnętrznych. Firma Elko-Bis posiada aplikacje komputerowe podzielone na arkusze kalkulacyjne w standardzie Microsoft Excel oraz program współpracujący ze środowiskiem CAD. Zakres pracy obejmuje m. in. analizę zakresu poradnika ochrony odgromowej, wymiarowania stref ochronnych metodą kata ochronnego i toczącej się kuli.</t>
  </si>
  <si>
    <t>Wykorzystanie oprogramowania firmy ELKO-BIS do projektowania ochrony odgromowej obiektów użyteczności publicznej</t>
  </si>
  <si>
    <t>Application of ELKO-BIS software for lightning protection planning of public facilities.</t>
  </si>
  <si>
    <t>Celem pracy jest badanie efektywności wspomagania narzędzi elektronicznych wykonanych przez firmę Elko-Bis w procesie projektowania instalacji odgromowych zewnętrznych. Firma Elko-Bis posiada aplikacje komputerowe podzielone na arkusze kalkulacyjne w standardzie Microsoft Excel oraz program współpracujący ze środowiskiem CAD.  W pracy inżynierskiej rozpatrzone będą obiekty budowlane o różnych stopniu trudności, dla których zaprojektowane zostaną niezbędne instalacje odgromowej zewnętrzne.</t>
  </si>
  <si>
    <t>Wytwarzanie nanowłókien polimerowych z cząstkami przewodzącymi metodą elektroprzędzenia</t>
  </si>
  <si>
    <t>Fabrication of polymeric nanofibres with electrically conductive particles</t>
  </si>
  <si>
    <t>Czapka Tomasz Dr inż.</t>
  </si>
  <si>
    <t>Badanie właściwości elektrostatycznych folii polimerowej</t>
  </si>
  <si>
    <t>Investigation of electrostatic properties of polymeric films.</t>
  </si>
  <si>
    <t>Celem pracy jest poznanie wielkości charakteryzujących właściwości elektrostatyczne materiałów. Zakres pracy obejmuje wykonanie pomiarów elektrostatycznych folii polimerowej - czas półzaniku ładunku, gęstości ładunku powierzchniowego, rezystancji skrośnej i powierzchniowej oraz siły oddziaływania z powierzchnią przewodzącą</t>
  </si>
  <si>
    <t>Badanie właściwości reaktora typu "pióro plazmowe"</t>
  </si>
  <si>
    <t>Investigation of the properties of a plasma pen reactor.</t>
  </si>
  <si>
    <t>Celem pracy badanie właściwości modelu laboratoryjnego reaktora plazmowego, przeznaczonego do obróbki powierzchniowej materiałów. Zakres pracy obejmuje zapoznanie się z metodami wytwarzania niskotemperaturowej plazmy, pomiary właściwości elektrycznych reaktora oraz sprawdzenie jego wykorzystania w traktowaniu powierzchni materiałów stałych.</t>
  </si>
  <si>
    <t>Application of Fourier transform for analysis of periodical signals.</t>
  </si>
  <si>
    <t>Praca inżynierska ma na celu przedstawienie teorii i wykonanie obliczeń współczynników szeregu Fouriera dla typowych przebiegów spotykanych w elektrotechnice.</t>
  </si>
  <si>
    <t xml:space="preserve">Modernizacja stanowiska do pomiarów czasu zaniku ładunku z folii polimerowych. </t>
  </si>
  <si>
    <t>Modernization of the  test stand for polimer foils charge decay measurements</t>
  </si>
  <si>
    <t xml:space="preserve">Celem pracy jest modernizacja stanowiska pomiarowego do pomiaru zaniku ładunku z folii polimerowych metodą ruchomej próbki polegająca na umożliwieniu badania obiektów w różnych temperaturach. Zakres pracy: 1. Modernizacja grzałek. 2. Wykonanie układu umożliwiającego badania rozkładu temperatury wewnątrz urządzenia. 3. Wykonanie pomiarów rozkładów temperatury wewnątrz urządzenia i optymalizacja parametrów. 4. Wykonanie badań czasów zaniku ładunku z folii polimerowych dla zadanych materiałów i temperatur. </t>
  </si>
  <si>
    <t>Kacprzyk Ryszard Prof. dr hab. inż.</t>
  </si>
  <si>
    <t>Układy zasilające DC/DC - badania</t>
  </si>
  <si>
    <t>DC/DC power supplies</t>
  </si>
  <si>
    <t>Leonowicz Zbigniew Dr hab. inż.</t>
  </si>
  <si>
    <t>Wpływ urządzeń UPS na parametry jakości energii elektrycznej</t>
  </si>
  <si>
    <t>Impact of UPS on parameters of power quality.</t>
  </si>
  <si>
    <t>Opracowanie i przebadanie wpływu UPS różnych typów na jakość energii elektrycznej.</t>
  </si>
  <si>
    <t>Badania laboratoryjne wybranych układów zasilających DC</t>
  </si>
  <si>
    <t>Laboratory testing of selected DC power supplies.</t>
  </si>
  <si>
    <t>Badanie wpływu temperatury starzenia folii polimerowej na parametry elektrostatyczne wytworzonych elektretów.</t>
  </si>
  <si>
    <t>Study of the influence of aging temperature of polymer film on the electrostatic parameters of electrets.</t>
  </si>
  <si>
    <t>Celem pracy jest wytworzenie stabilnych elektretów z materiałów polimerowych. Zakres pracy obejmuje zbadanie wpływu procesu starzenia materiału w podwyższonej temperaturze na czas życia uformowanych elektretów.</t>
  </si>
  <si>
    <t>Łowkis Bożena Dr hab. inż.</t>
  </si>
  <si>
    <t>Examination of the electrical charge distribution on the surface of electrets formed using corona discharge method.</t>
  </si>
  <si>
    <t>Celem pracy jest ocena wpływu warunków formowania elektretów na rozkład ładunku elektrycznego na ich powierzchni. Zakres pracy obejmuje  pomiary rozkładu gęstości efektywnego  ładunku elektrycznego na powierzchni elektretów z folii polimerowych.</t>
  </si>
  <si>
    <t>Badanie wpływu materiału elektrod pomiarowych na właściwości dielektryczne folii polimerowych.</t>
  </si>
  <si>
    <t xml:space="preserve">Study of the influence of the electrode material on the dielectric properties of polymer films.
</t>
  </si>
  <si>
    <t>Celem pracy jest ocena wpływu materiału elektrod na rezystywność, przenikalność elektryczną i współczynnik strat dielektrycznych folii polimerowej. Zakres pracy obejmuje badanie rezystancji przygotowanych obiektów w funkcji napięcia pomiarowego oraz przenikalności elektrycznej i współczynnika strat dielektrycznych w funkcji częstotliwości zmiennego pola elektrycznego.</t>
  </si>
  <si>
    <t>Wpływ procesu starzenia temperaturowego uformowanych elektretów na ich parametry elektrostatyczne</t>
  </si>
  <si>
    <t>Influence of the aging process of formed electrets on their electrostatic parameters</t>
  </si>
  <si>
    <t xml:space="preserve">Celem pracy jest ocena wpływu procesu starzenia elektretów z folii polimerowych na ich stabilność. Zakres pracy obejmuje  pomiary gęstości efektywnego  ładunku elektrycznego na powierzchni elektretów starzonych w podwyższonych temperaturach i szacowanie ich czasu życia. </t>
  </si>
  <si>
    <t>Optymalizacja procesu formowania elektretów z folii polimerowych</t>
  </si>
  <si>
    <t>Optimization of the forming process of electrets from polymer foils.</t>
  </si>
  <si>
    <t>Celem pracy jest wytworzenie stabilnych elektretów z materiałów polimerowych. Zakres pracy obejmuje zbadanie wpływu parametrów  procesu formowania, metodą wyładowania koronowego, na czas życia  elektretów.</t>
  </si>
  <si>
    <t>Pelesz Adam Dr inż.</t>
  </si>
  <si>
    <t>Modernizacja generatora kroplowego  Kelvina.</t>
  </si>
  <si>
    <t>Modernization of Kelvin water dropper.</t>
  </si>
  <si>
    <t>Wpływ geometrii elektrod na wytrzymałość elektryczną powietrza.</t>
  </si>
  <si>
    <t>Influence of electrode geometry on air electric strength.</t>
  </si>
  <si>
    <t>Internetowy system zdalnego nadzoru,  sterowania i identyfikacji obiektów w przemysłowych liniach technologicznych.</t>
  </si>
  <si>
    <t>Internet remote surveillance, control and identification system for industrial facilities.</t>
  </si>
  <si>
    <t>Opracowanie sieciowej aplikacji komputerowej w wybranym języku programowania (C, PHP,Javascript, Delphi/Lazarus) umożliwiającej na zdalną kontrolę urządzeń wykorzystywanych w liniach technologicznych.   Osoby podejmujące się opracowania tematu powinny posiadać poszerzone zainteresowania i umiejętności programowania komputerów. Jednym z efektów dydaktycznych projektu jest poznanie zaawansowanych elementów programowania z zakresu  analizy danych i sterowania. Zakres pracy obejmuje przegląd literaturowy, opracowanie algorytmu informatycznego, opracowanie i uruchomienie aplikacji informatycznej, testowanie funkcjonalności zrealizowanego projektu, ocena końcowa algorytmu.</t>
  </si>
  <si>
    <t>Dobór zasobnika energii współpracującego z instalacją fotowoltaiczną.</t>
  </si>
  <si>
    <t>Selection of energy storage  for photovoltaic installation.</t>
  </si>
  <si>
    <t>Analiza porównawcza dostępnych na rynku zasobników energii, dobór optymalnego ze względu na opłacalność rodzaju zasobnika, wyznaczenie optymalnej pojemności zasobnika z wykorzystaniem  pomiaru energii  wytwarzanej przez instalację PV.</t>
  </si>
  <si>
    <t>Wacławek Zbigniew Dr inż.</t>
  </si>
  <si>
    <t>Stacje ładowania pojazdów elektrycznych</t>
  </si>
  <si>
    <t>Electric cars' charging stations.</t>
  </si>
  <si>
    <t>Analiza porównawcza różnych rodzajów stacji ładowania samochodów elektrycznych pod względem parametrów elektrycznych i własności użytkowych. Szczególną uwagę należy zwrócić na możliwość ładowania   dwukierunkowego.</t>
  </si>
  <si>
    <t>Stanowisko pomiarowe emisji akustycznej w wysokich temperaturach.</t>
  </si>
  <si>
    <t>A system for measuring acoustic emission at high temperatures.</t>
  </si>
  <si>
    <t xml:space="preserve">Praca ma na celu budowę komory (wraz z wyprowadzeniami akustycznymi), pozwalającej mierzyć sygnały akustyczne podczas zmian temperaturowych badanych próbek. </t>
  </si>
  <si>
    <t>Woźny Leszek Dr inż.</t>
  </si>
  <si>
    <t>A computer system for recording acoustic signals generated at high temperatures.</t>
  </si>
  <si>
    <t>Celem pracy jest stworzenie możliwości rejestracji impulsów akustycznych podczas długotrwałego procesu ogrzewania i schładzania próbek materiałów elektrotechnicznych.</t>
  </si>
  <si>
    <t>Stanowisko wzorcowania czujników akustycznych metodą Hsu-Nielsena.</t>
  </si>
  <si>
    <t>System for the calibration of acoustic sensors by the Hsu-Nielsen method.</t>
  </si>
  <si>
    <t>Metoda Hsu-Nielsena jest powszechnie przyjętym sposobem kalibrowania czujników akustycznych. Pozwala porównywać jakościowo i ilościowo przydatność materiałów piezoelektrycznych. Tematem pracy jest skonstruowanie stanowiska do tego celu.</t>
  </si>
  <si>
    <t>Falowody do pomiarów sygnałów akustycznych.</t>
  </si>
  <si>
    <t>Waveguides for acoustic signal measuring.</t>
  </si>
  <si>
    <t>Praca polega na dobraniu odpowiedniego falowodu dla wyprowadzenia sygnału poza obszar niskich lub wysokich temperatur, a następnie zarejestrowanie tego sygnału w pamięci komputera.</t>
  </si>
  <si>
    <t>Miniaturowy czujnik pola magnetycznego</t>
  </si>
  <si>
    <t>Miniature magnetic field sensor.</t>
  </si>
  <si>
    <t>Ziaja Jan Dr hab. inż.</t>
  </si>
  <si>
    <t>Laboratoryjny model pasywnego paramagnetycznego koncentratora tlenu do generatora ozonu.</t>
  </si>
  <si>
    <t>Laboratory model of passive paramagnetic oxygen concentrator for ozone generator.</t>
  </si>
  <si>
    <t>Praca o charakterze doświadczalnym, której celem jest opracowanie laboratoryjnego modelu pasywnego paramagnetycznego koncentratora tlenu do zasilania generatora ozonu. Zakres pracy obejmuje: literaturową analizę obecnego stanu nauki i techniki w zakresie paramagnetycznej separacji tlenu, opracowanie idei układu separatora, budowa i uruchomienie laboratoryjnego modelu separatora, doświadczalna ocena jego działania oraz analiza otrzymanych wyników.</t>
  </si>
  <si>
    <t>Żyłka Paweł Dr hab. inż.</t>
  </si>
  <si>
    <t>Laboratoryjny model tryboelektrycznego mikrogeneratora energii typu TENG</t>
  </si>
  <si>
    <t>Laboratory model of TENG-type triboelectric energy harvester.</t>
  </si>
  <si>
    <t>Praca o charakterze doświadczalnym, której celem jest opracowanie laboratoryjnego modelu mikrogeneratora (harvestera) energii bazującego na tryboelektryzacji materiałów o specyficznej nanostrukturze powierzchni. Zakres pracy obejmuje: literaturową analizę obecnego stanu nauki i techniki w zakresie struktur materiałowych i układów typu TENG, opracowanie idei, budowa i uruchomienie laboratoryjnego modelu mikrogeneratora TENG, doświadczalna ocena jego działania oraz analiza otrzymanych wyników.</t>
  </si>
  <si>
    <t>Mechatronika_inż._</t>
  </si>
  <si>
    <t>Plazmowa obróbka nanowłokien polimerowych.</t>
  </si>
  <si>
    <t>Plasma treatment of polymer nanofibres.</t>
  </si>
  <si>
    <t>Plazmowe usuwanie biofilmów bakteryjnych.</t>
  </si>
  <si>
    <t>Plasma removal of bacterial biofilms.</t>
  </si>
  <si>
    <t>Celem pracy jest badanie wpływu oddziaływania plazmy niskotemperaturowej na komórki bakteryjnych biofilmów. Zakres pracy obejmuje pomiary elektryczne reaktora plazmowego oraz pomiary biologiczne skuteczności usuwania biofilmów.</t>
  </si>
  <si>
    <t>Oddziaływanie plazmy na powierzchnię dielektryków stałych.</t>
  </si>
  <si>
    <t>Plasma treatment of solid dielectrics.</t>
  </si>
  <si>
    <t>Celem pracy badanie procesu powierzchniowego traktowania dielektryków stałych. Zakres pracy obejmuje pomiary elektryczne reaktora ze strumieniowym przepływem gazu oraz badania właściwości dielektryków po obróbce plazmowej.</t>
  </si>
  <si>
    <t>Stanowisko laboratoryjne do badania wzmacniaczy pomiarowych.</t>
  </si>
  <si>
    <t>Laboratory stand for testing measuring amplifiers.</t>
  </si>
  <si>
    <t>Celem pracy jest opracowanie i wykonanie stanowiska laboratoryjnego do badania wzmacniaczy operacyjnych w układzie wtórnika napięcia, odwracających, nieodwracającym, całkującym i różniczkującym. Zakres pracy obejmuje analizę problemu, wykonanie projektu stanowiska, wykonanie stanowiska oraz przeprowadzenie badań testowych.</t>
  </si>
  <si>
    <t>Krawczyk Krystian Dr inż.</t>
  </si>
  <si>
    <t>Sterownik do automatycznej rolety.</t>
  </si>
  <si>
    <t>Automatic blinds controller.</t>
  </si>
  <si>
    <t>Celem pracy jest zaprojektowanie i wykonanie sterownika do automatycznej rolety w oparciu o wybrany mikrokontroler i czujnik. Zakres pracy obejmie zapoznanie z tematem, opracowanie projektu, wykonanie modelu, opracowanie oprogramowania, testowanie urządzenia.</t>
  </si>
  <si>
    <t>Inteligentny automatyczny podajnik pokarmu dla kota.</t>
  </si>
  <si>
    <t>Automatic inteligent food feeder for cats.</t>
  </si>
  <si>
    <t>Celem pracy jest opracowanie inteligentnego, automatycznego podajnika pokarmu dla kota, dobierającego ilość pokarmu na podstawie zadanych parametrów oraz wagi kota.
Zakres pracy obejmuje zapoznanie z tematyką, opracowanie projektu urządzenia (mechanicznego, elektronicznego), wykonanie urządzenia, opracowanie oprogramowania dla urządzenia oraz przeprowadzenie testów.</t>
  </si>
  <si>
    <t>Inteligentny pojazd z funkcją omijania przeszkody w drodze do celu</t>
  </si>
  <si>
    <t>An intelligent vehicle with the function of bypassing obstacles on the way to the destination</t>
  </si>
  <si>
    <t>Celem pracy jest skonstruowanie autonomicznie pojazdu, który w drodze do wyznaczonego miejsca omija napotkane przeszkody.
Zakres pracy obejmuje:
-zapoznanie się z problematyką autonomicznych pojazdów,
-zaprojektowanie układu sterowania pojazdu umożliwiającego omijanie przeszkody z wykorzystaniem odpowiednich czujników,
-zaprojektowanie części mechanicznej i elektronicznej pojazdu,
-napisanie programu sterującego dla mikrokontrolera,
-budowa pojazdu,
-testy pojazdu i opracowanie wyników.</t>
  </si>
  <si>
    <t>Automatyczny system sterowania wilgotnością gleby i temperaturą w szklarni.</t>
  </si>
  <si>
    <t>Automatic soil moisture control and temperature control in a greenhouse.</t>
  </si>
  <si>
    <t>Celem pracy jest opracowanie automatycznego systemu do sterowania wilgotnością gleby oraz temperaturą w szklarni. Zakres pracy obejmuje zapoznanie z tematem, dobór czujników, opracowanie projektu modelu szklarni wraz ze sterowaniem, opracowanie oprogramowania, wykonanie modelu, wykonanie testów.</t>
  </si>
  <si>
    <t>Laboratory stand for testing V/f i A/D converters.</t>
  </si>
  <si>
    <t>Celem pracy jest opracowanie i wykonanie stanowiska laboratoryjnego do badania parametrów wybranych przetworników U/f oraz A/C. 
Zakres pracy obejmuje analizę problemu, wykonanie projektu stanowiska, wykonanie stanowiska oraz przeprowadzenie badań testowych.</t>
  </si>
  <si>
    <t>Modernizacja stanowiska do badań elastycznych elektrod cienkowarstwowych.</t>
  </si>
  <si>
    <t>Redesign of measurement system for flexible thin film electrode.</t>
  </si>
  <si>
    <t>Celem pracy jest modernizacja stanowiska do badań elastycznych elektrod cienkowarstwowych. Zakresem pracy będzie rozbudowa i przetestowanie stanowiska pomiarowego.</t>
  </si>
  <si>
    <t>Lewandowski Marcin Dr inż.</t>
  </si>
  <si>
    <t>Wpływ systemu dozującego gaz roboczy na efektywność procesu rozpylania magnetronowego.</t>
  </si>
  <si>
    <t>The impact of the working gas dosing system on efficiency magnetron sputtering process.</t>
  </si>
  <si>
    <t>Celem pracy jest zbadanie wpływu systemu dozującego gaz roboczy na efektywność procesu rozpylania magnetronowego. Zakres pracy obejmuje badania szybkości narostu napylanej warstwy przy impulsowym dozowaniu gazu roboczego.</t>
  </si>
  <si>
    <t>Modernizacja komory z regulacją temperatury</t>
  </si>
  <si>
    <t>Redesign of chamber with temperature regulation</t>
  </si>
  <si>
    <t>Celem pracy jest modernizacja komory z regulacją temperatury. Zakresem pracy będzie przebudowa i przetestowanie komory z regulacją temperatury.</t>
  </si>
  <si>
    <t>Badania starzeniowe elastycznych elektrod cienkowarstwowych.</t>
  </si>
  <si>
    <t>Aging testing of flexible thin-film electrodes.</t>
  </si>
  <si>
    <t>Celem pracy jest  zbadanie wpływu starzenia na właściwości elektryczne elektrod cienkowarstwowych. Zakresem pracy będzie wytworzenie elektrod cienkowarstwowych oraz poddanie ich próbom starzeniowym.</t>
  </si>
  <si>
    <t>Czujnik do pozycjonowania systemu fotowoltaicznego.</t>
  </si>
  <si>
    <t>Positioning sensor for the solar system.</t>
  </si>
  <si>
    <t>Fizyczny model mikrosieci.</t>
  </si>
  <si>
    <t>Physical model of microgrid.</t>
  </si>
  <si>
    <t>Szybka identyfikacja obiektów za pomocą  kamery internetowej.</t>
  </si>
  <si>
    <t>Fast identification of objects using a webcam.</t>
  </si>
  <si>
    <t>Symulacja procesu decyzyjnego z wykorzystaniem zbiorów rozmytych.</t>
  </si>
  <si>
    <t>The simulation decision-making process with the use of fuzzy sets.</t>
  </si>
  <si>
    <t>System sieciowej identyfikacji zdarzeń z wykorzystaniem algorytmów ewolucyjnych.</t>
  </si>
  <si>
    <t>Network identification of events with the use of evolutionary algorithms.</t>
  </si>
  <si>
    <t>Opracowanie aplikacji komputerowej umożliwiającej identyfikację zdarzeń na podstawie symulacji wykorzystujących  algorytmy i strategie ewolucyjne. Do realizacji inżynierskiej pracy dyplomowej wymagana jest umiejętność zaawansowanego programowania strukturalnego lub obiektowego. Wskazane jest także zainteresowanie problematyką sieci komputerowych i transmisji danych  .Redakcja pracy.</t>
  </si>
  <si>
    <t>Badanie zjawiska magnetorezystancji w układach cienkowarstwowych.</t>
  </si>
  <si>
    <t>Investigation of the phenomenon
 of magnetoresistance in thin
 film systems.</t>
  </si>
  <si>
    <t>Otrzymywanie kompozytowych warstw dielektrycznych modyfikowanych nanokrzemionką</t>
  </si>
  <si>
    <t>Development of nanosilica-modified composite dielectric films</t>
  </si>
  <si>
    <t>Praca o charakterze doświadczalnym, której celem jest opracowanie metody wytwarzania dielektrycznych warstw na bazie polimeru (np. HFP-PTFE lub PMMA) modyfikowanego nanokrzemionką w celu uzyskania materiału wykazującego jednocześnie dobre właściwości elektretowe oraz superhydrofobowość. Zakres pracy obejmuje: literaturową analizę obecnego stanu nauki i techniki w zakresie materiałów o właściwościach superhydrofobowych i elektretowych, opracowanie idei materiału superhydrofobowego o dobrych właściwościach elektretowych, laboratoryjne próby wytwarzania takich materiałów w postaci cienkich warstw (w tym na podłożach metalicznych), doświadczalną ocenę właściwości uzyskanych warstw oraz analizę otrzymanych wyników.</t>
  </si>
  <si>
    <t>Laboratoryjny model dwukanałowej sondy napięciowo-prądowej do zasilacza magnetronowego.</t>
  </si>
  <si>
    <t>Laboratory model of two-channel current and voltage probe for magnetron power supply.</t>
  </si>
  <si>
    <t>Praca o charakterze doświadczalnym, której celem jest opracowanie laboratoryjnego modelu dwukanałowej sondy napięciowo-prądowej do zasilacza magnetronowego z przystawką przełączającą. Zakres pracy obejmuje: literaturową analizę obecnego stanu nauki i techniki w zakresie pomiarów wysokich napięć i dużych prądów w szerokim paśmie częstotliwości, opracowanie idei, budowa i uruchomienie laboratoryjnego modelu sondy, doświadczalna ocena jej działania oraz analiza otrzymanych wyników.</t>
  </si>
  <si>
    <t>Automatyka i Robotyka_mgr_AMU</t>
  </si>
  <si>
    <t>Przetwarzanie sygnałów metodą morfologii matematycznej</t>
  </si>
  <si>
    <t>Signal processing by mathematical morphology</t>
  </si>
  <si>
    <t xml:space="preserve">Analiza zastosowania metod morfologii matematycznej do filtracji sygnałów.  Zakres prac obejmuje opracowanie aplikacji oraz badania na przebiegach symulowanych i zmierzonych. </t>
  </si>
  <si>
    <t xml:space="preserve">Metody oceny algorytmów inteligencji obliczeniowej.  </t>
  </si>
  <si>
    <t>Methods for evaluating computational intelligence algorithms.</t>
  </si>
  <si>
    <t xml:space="preserve">Praca dotyczy opracowana metod oceny algorytmów optymalizacji , takich jak metody genetyczne i metody roju cząstek. Zakres obejmuje opracowanie aplikacji i przeprowadzenie badań symulacyjnych.  </t>
  </si>
  <si>
    <t>Układ regulacji temperatury w laboratoryjnych badaniach kabli wysokonapięciowych</t>
  </si>
  <si>
    <t>Temperature control system in the laboratory tests of high-voltage cables</t>
  </si>
  <si>
    <t>Celem pracy będzie opracowanie układu sterowania stycznika na stanowisku laboratoryjnym. Zadaniem zbudowanego układu będzie utrzymanie określonej temperatury w badanym układzie podgrzewanym elektrycznie. Zakres pracy będzie obejmował zaprojektowanie układu i opracowanie prostego programu komputerowego do jego sterowania.</t>
  </si>
  <si>
    <t>Wieczorek Krzysztof Dr inż.</t>
  </si>
  <si>
    <t>Przetworniki elektromechaniczne wykorzystujące struktury typu lamina joints</t>
  </si>
  <si>
    <t>Electro-mechanical actuators using lamina joints</t>
  </si>
  <si>
    <t>Praca o charakterze doświadczalnym, której celem jest opracowanie przetworników elektro-mechanicznych (aktuatorów) wykorzystujących płaskie struktury typu lamina joints. Zakres pracy obejmuje: literaturową analizę obecnego stanu nauki i techniki w zakresie struktur typu lamina joints, opracowanie idei aktuatora elektro-mechanicznego wykorzystującego struktury lamina joints, wykonanie modeli takich aktuatorów, ich testy laboratoryjne oraz analizę uzyskanych wyników.</t>
  </si>
  <si>
    <t>Elektrotechnika_mgr_EEN</t>
  </si>
  <si>
    <t>Ocena wpływu obróbki plazmowej na proces wegetacji roślin.</t>
  </si>
  <si>
    <t>Influence of plasma treatment on the plant vegetation process.</t>
  </si>
  <si>
    <t>Plasma treatment of seeds</t>
  </si>
  <si>
    <t>Celem pracy jest badanie procesu traktowania plazmowego na właściwości powierzchniowe ziarna przeznaczonego do wysiewu oraz zdolność  jego kiełkowania. Zakres pracy obejmuje pomiary właściwości elektrycznych stosowanego do obróbki plazmowej, pomiary morfologii powierzchni ziaren oraz szybkości kiełkowania ziaren.</t>
  </si>
  <si>
    <t>Pomiary parametrów wyładowań niezupełnych w oleju transformatorowym</t>
  </si>
  <si>
    <t>Measurements of partial discharge parameters in transformer oil</t>
  </si>
  <si>
    <t>Jaroszewski Maciej Dr hab. inż.</t>
  </si>
  <si>
    <t>Pomiary wpływu odległości elektrod na parametry wyładowań niezupełnych w oleju transformatorowym</t>
  </si>
  <si>
    <t>Measurements of the influence of electrode distance on partial discharge parameters in transformer oil</t>
  </si>
  <si>
    <t>Symulacja rozkładu pola w układzie ostrze-płyta w programie COMSOL</t>
  </si>
  <si>
    <t>Simulation of the field distribution in the needle-disc system in the COMSOL program</t>
  </si>
  <si>
    <t>Symulacja rozkładu pola w układzie ostrze-kula w programie COMSOL</t>
  </si>
  <si>
    <t>Simulation of the field distribution in the needle-sphere system in the COMSOL program</t>
  </si>
  <si>
    <t>Symulacja rozkładu pola w układzie ostrze-kula z barierą w programie COMSOL</t>
  </si>
  <si>
    <t>Simulation of the field distribution in the needle-sphere system with barrier in the COMSOL program</t>
  </si>
  <si>
    <t>Ekranowanie elektromagnetyczne - filtr selektywny</t>
  </si>
  <si>
    <t>Electromagnetic shielding - selective filter</t>
  </si>
  <si>
    <t>Cel pracy:  symulacja oraz wyznaczenie charakterystyk prądowo - napięciowych układu filtra selektywnego w aspekcie ekranowania elektromagnetycznego. Zakres pracy: budowa oraz symulacja modelu filtra selektywnego w środowisku Matlab (Simulink) oraz ocena możliwości jego wykorzystania w ekranowaniu elektromagnetycznym.</t>
  </si>
  <si>
    <t>Symulacja fragmentu rzeczywistej sieci elektroenergetycznej z odnawialnymi źródłami energii.</t>
  </si>
  <si>
    <t>Simulation of the part of the power grid with renewable energy sources.</t>
  </si>
  <si>
    <t>Cel pracy:  symulacja oraz wyznaczenie charakterystyk prądowo - napięciowych układu elektroenergetycznego z odnawialnymi źródłami energii. Zakres pracy: budowa systemu oraz symulacja systemu w środowisku Matlab (Simulink), analiza wybranych charakterystyk układu dla różnych warunków jego pracy.</t>
  </si>
  <si>
    <t>Praktyczna implementacja sztucznych sieci neuronowych w celu diagnostyki aparatury przeciwprzepięciowej w czasie rzeczywistym.</t>
  </si>
  <si>
    <t>Practical implementation of artificial neural networks for the purpose of real-time surge protectors diagnostics.</t>
  </si>
  <si>
    <t>Budowa kompletnego systemu do analizy danych napływających z czujników bazującego na  wybranych technikach uczenia maszynowego.</t>
  </si>
  <si>
    <t xml:space="preserve">Zastosowanie sztucznych sieci neuronowych do wyznaczania parametrów modelu zastępczego warystora ZnO. </t>
  </si>
  <si>
    <t>Application of artificial neural networks to determine the parameters of the substitute model of ZnO varistor.</t>
  </si>
  <si>
    <t>Cel pracy: wybór i zastosowanie sztucznych sieci neuronowych do wyznaczania parametrów modelu zastępczego warystorów ZnO. Zakres: implementacja wybranych algorytmów pomiarowych oraz ich weryfikacja na podstawie danych pomiarowych prądu i napięcia rzeczywistego warystora.</t>
  </si>
  <si>
    <t>Comaprison of theories of electric power.</t>
  </si>
  <si>
    <t>Krytyczna analiza aktualnie opracowanych i stosowanych teorii mocy w elektrotechnice.</t>
  </si>
  <si>
    <t>Wpływ stałego pola elektrycznego na proces wzrostu roślin.</t>
  </si>
  <si>
    <t>DC electric field influence on plant growth.</t>
  </si>
  <si>
    <t>Evaluation of the quality of food oils based on measurements of their dielectric parameters.</t>
  </si>
  <si>
    <t>System mobilnej diagnostyki medycznej na przykładzie identyfikacji wybranych sygnałów biomedycznych.</t>
  </si>
  <si>
    <t>The system of mobile medical diagnostics on the example of identification of selected biomedical signals.</t>
  </si>
  <si>
    <t>Akwizycja danych pomiarowych z rozproszonych  podsystemów SEE</t>
  </si>
  <si>
    <t>Acquisition of measurement data from dispersed SEE subsystems</t>
  </si>
  <si>
    <t>Impedancja pomiarowa w wysokonapięciowych układach pomiarowych wyładowań niezupełnych.</t>
  </si>
  <si>
    <t>Measuring impedance in high-voltage partial discharges measurement systems.</t>
  </si>
  <si>
    <t xml:space="preserve">Celem pracy będzie opracowanie impedancji pomiarowej do układu pomiaru wyładowań niezupełnych. Zakres pracy będzie obejmował przygotowanie projektu, wykonanie impedancji oraz jej sprawdzenie na stanowisku laboratoryjnym. </t>
  </si>
  <si>
    <t>Magnetorezystancyjny czujnik pola magnetycznego</t>
  </si>
  <si>
    <t>Magnetoresistive magnetic field sensor</t>
  </si>
  <si>
    <t>Celem pracy jest opracowanie i wykonanie cienkowarstwowego czujnika pola magnetycznego wykorzystującego efekty kwantowe.</t>
  </si>
  <si>
    <t>Bezinwazyjna ocena stanu połączeń gwintowych przy użyciu spektroskopii dielektrycznej</t>
  </si>
  <si>
    <t>Dielectric spectroscopy in nondestructive evaluation of threaded fittings</t>
  </si>
  <si>
    <t>Praca o charakterze doświadczalnym, której celem jest opracowanie bezinwazyjnej metody oceny stanu połączeń gwintowych przy użyciu elementów piezoelektrycznych i spektroskopii dielektrycznej. Zakres pracy obejmuje: literaturową analizę obecnego stanu nauki i techniki w zakresie wykorzystania spektroskopii dielektrycznej i materiałów piezoelektrycznych do bezinwazyjnej analizy połączeń mechanicznych, opracowanie metodologii pomiarów i laboratoryjnego stanowiska badawczego, doświadczalne badania spektroskopowe na modelowych połączeniach gwintowych oraz jakościową i ilościową analizę uzyskanych wyników.</t>
  </si>
  <si>
    <t>Elektrotechnika_mgr_CPE</t>
  </si>
  <si>
    <t>Statystyczna analiza danych mocowych dla potrzeb oceny pracy zasobnika energii</t>
  </si>
  <si>
    <t>Statistical analysis of power data for the purpose of assessing the energy storage performance</t>
  </si>
  <si>
    <t>Elektrotechnika_mgr_RES</t>
  </si>
  <si>
    <t>Problemy i perspektywy rozwoju farm fotowoltaicznych bardzo dużych mocy w Polsce</t>
  </si>
  <si>
    <t>Problems and perspectives of large PV farms in Poland</t>
  </si>
  <si>
    <t>Zbadanie wpływu warunków środowiskowych na właściwości materiałów czujnikowych.</t>
  </si>
  <si>
    <t>Study of the influence of environmental parameters on the properties of sensor materials.</t>
  </si>
  <si>
    <t>Ładniak Lesław Dr inż.</t>
  </si>
  <si>
    <t>Sikorski Tomasz Dr hab. inż.</t>
  </si>
  <si>
    <t>Huta Miedzi Legnica</t>
  </si>
  <si>
    <t>Elektrotim</t>
  </si>
  <si>
    <t>Instytut Elektrotechniki</t>
  </si>
  <si>
    <t>ELKO-BIS</t>
  </si>
  <si>
    <t>Sterowanie mieszalnikiem farb z zastosowaniem sterownika PLC i radiowych kodów RFID</t>
  </si>
  <si>
    <t>Control of a paint mixer using a PLC controller and RFID codes</t>
  </si>
  <si>
    <t>Celem pracy jest zapoznanie z problematyką mieszalników stosowanych w przemyśle. Należy opisać możliwość wykorzystania sterownika PLC oraz radiowych kodów RFID do optymalizacji pracy mieszalnika farb. Zaproponować jakie parametry /czynności może nadzorować sterownik PLC i jakie układy wejścia/wyjścia są mu do tego potrzebne. Wybrane czynności sterowania przedstawić w postaci przykładowych programów i wizualizacji.</t>
  </si>
  <si>
    <t>Staszewski Janusz Dr inż.</t>
  </si>
  <si>
    <t>Układ automatycznego doboru nastaw przemysłowych regulatorów PID</t>
  </si>
  <si>
    <t>Self-tuning PID control system</t>
  </si>
  <si>
    <t>Celem pracy jest implementacja układu realizującego samoczynne strojenie cyfrowego regulatora PID. Praca zrealizowana będzie w środowisku Matlab/Simulink, w którym to Dyplomant będzie miał za zadanie – dla różnych obiektów regulacji – zrealizować wyżej zdefiniowane zadanie. Uzyskane wyniki badań zostaną porównane z wynikami uzyskanymi dla standardowych metod szacowania i optymalizacji nastaw regulatorów przemysłowych. Efektem końcowym będzie opracowanie wniosków i edycja pracy dyplomowej.</t>
  </si>
  <si>
    <t>Bejmert Daniel Dr inż.</t>
  </si>
  <si>
    <t>Wykorzystanie sztucznych sieci neuronowych do estymacji wielkości kryterialnych układów cyfrowej automatyki elektroenergetycznej</t>
  </si>
  <si>
    <t>ANN-based criteria values estimation</t>
  </si>
  <si>
    <t>Celem pracy jest próba zaprojektowania neuronowych estymatorów wybranych wielkości kryterialnych wykorzystywanych w układach cyfrowej automatyki elektroenergetycznej. W pierwszym etapie, Dyplomant dokona wyboru wielkości kryterialnych (np. amplituda prądu/napięcia, impedancja, częstotliwość), których klasyczne algorytmy pomiarowe zostaną zaimplementowane w środowisku Matlab. Następnie dokona próby realizacji estymacji tych samych wielkości przy użyciu sztucznych sieci neuronowych. Działanie zaproponowanych neuronowych estymatorów zostanie porównane z algorytmami klasycznymi, ze szczególnym uwzględnieniem dokładności pomiaru w warunkach zakłóceniowych.</t>
  </si>
  <si>
    <t>Optymalizacja układu regulacji napięcia generatora synchronicznego ze stabilizatorem systemowym</t>
  </si>
  <si>
    <t>Optimization of power system stabilizer</t>
  </si>
  <si>
    <t>W pierwszym etapie pracy student powinien zapoznać się z zasadą działania stabilizatora systemowego oraz jego rolą w procesie tłumienia kołysań elektromechanicznych. Głównym celem pracy jest optymalizacja pracy stabilizatora systemowego ze szczególnym uwzględnieniem możliwości wykorzystania różnych wielkości wejściowych, jak również różnych metod/algorytmów realizacji procesu regulacji. Kryterium optymalizacyjnym będzie szybkość tłumienia oscylacji powstałych na skutek zakłóceń w systemie elektroenergetycznym. Student powinien przeprowadzić krytyczną dyskusję uzyskanych wyników oraz wskazać najlepsze rozwiązania i ewentualne możliwości ich usprawnień. Testowanie rozpatrywanych w pracy algorytmów przeprowadzone zostanie w modelu przygotowanym w środowisku programu Matlab/Simulink. Efektem końcowym będzie opracowanie wyników i edycja pracy inżynierskiej.</t>
  </si>
  <si>
    <t>Sposób pracy punktu neutralnego sieci a wielkości zwarciowe</t>
  </si>
  <si>
    <t>System grounding arrangement and short-circuit quantities</t>
  </si>
  <si>
    <t>Celem pracy jest przeprowadzenie oceny wpływu sposobu pracy punktu neutralnego sieci na przebieg wybranych wielkości zwarciowych, pod kątem działania zabezpieczeń elektroenergetycznych. Zakres pracy obejmuje: wykonanie w programie ATP/EMTP modeli sieci elektroenergetycznej o różnym sposobie pracy punktu neutralnego oraz przeprowadzenie analizy symulacyjnej stanów przejściowych podczas różnego rodzaju zakłóceń w rozpatrywanych sieciach. Efektem końcowym będzie opracowanie wyników i edycja pracy inżynierskiej.</t>
  </si>
  <si>
    <t>Układy regulacji pracy generatora synchronicznego</t>
  </si>
  <si>
    <t>Control systems for a synchronous generator</t>
  </si>
  <si>
    <t>Celem pracy jest badanie właściwości podstawowych układów regulacji pracy generatora synchronicznego pod kątem ich wpływu na przebieg elektromagnetycznych stanów przejściowych w zasilanej sieci. W pierwszym etapie pracy student powinien wykonać model symulacyjny sieci elektroenergetycznej zawierający generator synchroniczny (wraz ze wszystkimi niezbędnymi układami sterowania) napędzany konwencjonalną turbiną parową – do tego celu zostanie wykorzystane oprogramowania Matlab/Simulink. W etapie drugim, student powinien przeanalizować wpływ poszczególnych układów regulacji na przebieg różnego rodzaju zakłóceń występujących w analizowanej sieci. Efektem końcowym będzie opracowanie wniosków i edycja pracy dyplomowej.</t>
  </si>
  <si>
    <t>Metody śledzenia punktu mocy maksymalnej elektrowni słonecznych</t>
  </si>
  <si>
    <t>Maximum power point tracking of photovoltaic power plants</t>
  </si>
  <si>
    <t>Celem pracy jest analiza działania wybranych algorytmów śledzenia punktu mocy maksymalne ogniw fotowoltaicznych (MPPT). Część praktyczna pracy zostanie wykonana w programie Matlab/Simulink, w którym Dyplomant powinien przygotować model systemu elektroenergetycznego wraz z elektrownią słoneczną. Następnie powinien zaimplementować wybrane algorytmy MPPT oraz ocenić ich efektywność w różnych warunkach pracy (zmiana nasłonecznienia, zakłócenia zewnętrzne, itp.). Opracowanie wniosków i edycja pracy dyplomowej.</t>
  </si>
  <si>
    <t>Sterowanie i monitoring pracy małej elektrowni wodnej z wykorzystaniem sterowników PLC i systemu wizualizacji SCADA</t>
  </si>
  <si>
    <t>Control and monitoring of small hydropower plant using PLCs and SCADA visualization systems</t>
  </si>
  <si>
    <t>Celem pracy jest analiza układów sterowania dedykowanych małym elektrowniom wodnym oraz zaprojektowanie prostego układu z wykorzystaniem programowalnego sterownika PLC i systemu wizualizacji/sterowania SCADA. Należy uwzględnić proces uruchamiania i zatrzymywania poszczególnych hydrozespołów z uwzględnieniem aktualnego dopływu wody oraz generowanej mocy w zależności od zapotrzebowania. Dodatkowo należy zaprojektować i zaimplementować układ regulacji stopnia otwarcia turbin (tzw. rozruchu, pracy jałowej i równomiernego rozdziału obciążenia przy zachowaniu jaka największej sprawności). Wybrane czynności sterowania przedstawić w postaci wizualizacji z wykorzystaniem wyświetlacza HMI lub prostego modelu dydaktycznego.</t>
  </si>
  <si>
    <t>Czechowski Robert Dr inż.</t>
  </si>
  <si>
    <t>Projekt inteligentnego systemu nawadniania z wykorzystaniem sterownika PLC i panelu operatorskiego HMI</t>
  </si>
  <si>
    <t>Project of intelligent irrigation system using PLC controller and HMI operator panel.</t>
  </si>
  <si>
    <t>Celem pracy jest wykonanie projektu inteligentnego systemu nawadniania dużych powierzchni użytkowych z wykorzystaniem sterownika PLC. W projekcie należy uwzględnić dane pozyskane z czujników wilgotności, temperatury i natężenia światła dziennego. Dodatkowo należy uwzględnić wykorzystywanie różnych źródeł wody w zależności od posiadanych zasobów, np. ze zbiornika wody deszczowej. Wybrane czynności sterowania należy przedstawić w postaci wizualizacji z wykorzystaniem wyświetlacza HMI lub prostego modelu dydaktycznego.</t>
  </si>
  <si>
    <t>Projekt sterownika analogowo-cyfrowego wykorzystującego mikroprocesor Atmel.</t>
  </si>
  <si>
    <t>Project of PLC based on Atmel microprocessor.</t>
  </si>
  <si>
    <t>Celem pracy jest zaprojektowanie i wykonanie analogowo-cyfrowego sterownika PLC z wykorzystaniem mikroprocesora Atmel ATmega, Oprócz standardowych wejść/wyjść sterownik musi umożliwiać podłączenie sprzętowego symulatora zadawanych wartości. Dodatkowo, w projekcie należy wykorzystać wyświetlacz LCD i dowolny moduł komunikacji sieciowej. Zakres pracy obejmuje zaprojektowanie i zaprogramowanie urządzenia oraz przeprowadzenie analizy urządzenia pod kątem dokładności i szybkości odczytywanych i generowanych wartości logicznych.</t>
  </si>
  <si>
    <t>Badania funkcjonalne zabezpieczenia odległościowego MiCOM P433</t>
  </si>
  <si>
    <t>Functional tests of distance protection MiCOM P433</t>
  </si>
  <si>
    <t>Celem pracy jest zapoznanie studenta z budową i zasadą działania nowoczesnych, cyfrowych zabezpieczeń elektroenergetycznych.
Zakres pracy obejmuje analizę możliwości pracy  cyfrowego zabezpieczenia odległościowego w sieciach WN i NN, adaptację zabezpieczenia do stanowiska pomiarowego, wykonanie pomiarów podstawowych charakterystyk zabezpieczenia oraz opracowanie wytycznych do jego badania.</t>
  </si>
  <si>
    <t>Habrych Marcin Dr hab. inż.</t>
  </si>
  <si>
    <t>Analiza pod kątem cyberbezpieczeństwa protokołów wykorzystywanych w Elektroenergetycznej Automatyce Zabezpieczeniowej</t>
  </si>
  <si>
    <t>Analysis of cyber security of protocols used in Electrical Security Automatics</t>
  </si>
  <si>
    <t>Celem pracy jest zapoznanie studenta z protokołami wykorzystywanymi w Systemach Sterowania i Nadzoru. Zakres pracy obejmuje przeprowadzenie krytycznej analizy porównawczej dotyczącej szyfrowania i cyberbezpieczeństwa wybranych protokołów. Zakres pracy obejmuje również badania laboratoryjne zabezpieczeń współpracujących z systemami SCADA z wykorzystaniem wybranych protokołów komunikacyjnych.</t>
  </si>
  <si>
    <t>Metody synchronizacji pomiarów rozproszonych w elektroenergetyce</t>
  </si>
  <si>
    <t>Methods for synchronization of the dispersed measurements in power engineering</t>
  </si>
  <si>
    <t>Ogólna charakterystyka pomiarów rozproszonych i potrzeby ich synchronizacji. Analiza synchronizacji z użyciem systemu satelitarnego GPS. Ocena wybranych algorytmicznych metod synchronizacji z użyciem programu Matlab.</t>
  </si>
  <si>
    <t>Iżykowski Jan Prof. dr hab. inż.</t>
  </si>
  <si>
    <t>Analiza porównawcza  układów PMU (Phasor Measurement Unit) różnych producentów</t>
  </si>
  <si>
    <t>Comparative analysis of PMU (Phasor Measurement Unit) devices of different manufacturers</t>
  </si>
  <si>
    <t>Ogólna charakterystyka zastosowań układów PMU w systemach elektroenergetycznych i analiza przykładowego zastosowania. Analiza porównawcza układów PMU dostępnych na rynku.</t>
  </si>
  <si>
    <t>Dobór parametrów stabilizatora systemowego</t>
  </si>
  <si>
    <t xml:space="preserve">PSS parameter selection </t>
  </si>
  <si>
    <t>Zapoznanie się z działaniem stabilizatora systemowego oraz zasad doboru ich parametrów  Opracowanie modelu komputerowego układu regulacji generatora synchronicznego wyposażonego w układ stabilizatora systemowego. Dobór stałych czasowych i współczynnika wzmocnienia stabilizatora w oparciu o poznane zasady. Badanie symulacyjne układu w oparciu o opracowany model. Analiza uzyskanych wyników. Wnioski</t>
  </si>
  <si>
    <t>Łukomski Robert Dr inż.</t>
  </si>
  <si>
    <t>Modelowanie i symulacja układu regulacji przekładni transformatora pod obciążeniem</t>
  </si>
  <si>
    <t xml:space="preserve">Modelling and simulation of OLTC regulation </t>
  </si>
  <si>
    <t>Zapoznanie się z budową i zasadą działania układów regulacji napięcia przekładni transformatora pod obciążeniem. Opracowanie w środowisku Simulink modelu do badania układu regulacji. Badanie symulacyjne układu w oparciu o opracowany model. Analiza uzyskanych wyników. Wnioski</t>
  </si>
  <si>
    <t>Projektowanie regulatorów metodą LQ</t>
  </si>
  <si>
    <t>Design of regulators with use of LQ method</t>
  </si>
  <si>
    <t xml:space="preserve">Zapoznanie się z metodą projektowania regulatorów opartą na kryterium liniowo-kwadratowym (LQ). Opracowanie programu w środowisku Matlab wspomagającego dobór parametrów różnych struktur regulatorów metodą LQ. Weryfikacja poprawności działania oprogramowania na wybranym przykładzie. Wnioski </t>
  </si>
  <si>
    <t xml:space="preserve">Projektowanie regulatorów metodą wielomianową </t>
  </si>
  <si>
    <t>Design of regulators with use of polynomial method</t>
  </si>
  <si>
    <t>Zapoznanie się z metodą projektowania regulatorów metodą wielomianową. Opracowanie programu w środowisku Matlab do doboru parametrów różnych struktur regulatorów metodą wielomianową. Opracowanie programu w środowisku Matlab wspomagającego dobór parametrów różnych struktur regulatorów metodą LQ. Weryfikacja poprawności działania oprogramowania na wybranym przykładzie. Wnioski</t>
  </si>
  <si>
    <t>Układ sterowania położeniem paneli fotowoltaicznych w celu zwiększenia wydajności przydomowych instalacji fotowoltaicznych</t>
  </si>
  <si>
    <t>Control system for the positioning of photovoltaic panels to increase the efficiency of home photovoltaic installations</t>
  </si>
  <si>
    <t>Celem pracy jest zapoznanie się i omówienie zagadnienia wytwarzania energii elektrycznej z wykorzystaniem paneli fotowoltaicznych w przydomowych, prosumenckich, instalacjach solarnych. Do zadań dyplomanta będzie należało zaprojektowanie i budowa prototypu automatycznego układu sterowania położenia paneli fotowoltaicznych, w zmiennym cyklu dobowym, na przestrzeni całego roku. W pracy powinny się znaleźć się m.in.: opis konstrukcji mechanicznej układu, projekt układu sterownika mikroprocesorowego, schematy algorytmów sterowania, wyniki pomiarów oraz wnioski.</t>
  </si>
  <si>
    <t>Pierz Piotr Dr inż.</t>
  </si>
  <si>
    <t>Cyfrowe zabezpieczenie odległościowe linii elektroenergetycznej z wykorzystaniem mikrokontrolera ARM</t>
  </si>
  <si>
    <t>ARM microcontroller based digital distance protection for transmission line</t>
  </si>
  <si>
    <t>Celem pracy jest wykonanie modelu zabezpieczenia odległościowego linii wysokiego napięcia w oparciu o nowoczesny mikrokontroler ARM. W pracy powinny się znaleźć się opis konstrukcji układu, projekt układu sterownika mikroprocesorowego, schematy blokowe wykorzystanych algorytmów pomiarowych i decyzyjnych, wyniki przeprowadzonych testów oraz wnioski.</t>
  </si>
  <si>
    <t>Symulacyjne badanie zwarć łukowych w sieciach średnich napięć</t>
  </si>
  <si>
    <t>Computer analysis of arc faults in medium voltage networks</t>
  </si>
  <si>
    <t>- przegląd zjawisk zwarciowych w sieciach średniego napięcia z uwzględnieniem sposobu pracy punktu neutralnego sieci;
- sposoby modelowania łuku elektrycznego w sieciach napowietrznych i kablowych;
- komputerowa symulacja wybranych modeli łuku elektrycznego;
- symulacyjna analiza zjawisk w pętli zwarciowej w obecności łuku elektrycznego;
- przygotowanie tekstu pracy dyplomowej.</t>
  </si>
  <si>
    <t>Rosołowski Eugeniusz Prof. dr hab. inż.</t>
  </si>
  <si>
    <t>Przegląd rozwiązań stosowanych do automatycznego przywracania zasilania w sieciach średniego napięcia</t>
  </si>
  <si>
    <t>Analysis of self healing techniques applied in medium voltage networks</t>
  </si>
  <si>
    <t>Zapoznanie się z rozwiązaniami stosowanymi w sieciach średniego napięcia do szybkiego automatycznego przywracania zasilania po wykryciu zwarcia. Analiza różnych metod z uwzględnieniem stosowanych konfiguracji sieci, aparatury rozdzielczej, algorytmów sterowania i sposobów komunikacji. Wskazane jest opracowanie i uruchomienie modeli symulacyjnych do badania wybranych rozwiązań. Przygotowanie tekstu pracy dyplomowej.</t>
  </si>
  <si>
    <t>Badanie przekaźnika kierunkowego</t>
  </si>
  <si>
    <t>Investigation of directional element</t>
  </si>
  <si>
    <t>W ramach pracy należy opracować  wybrane algorytmy kierunkowe  w programie Matlab/Simulink. Przygotowane algorytmy należy przetestować na sygnałach zwarciowych uzyskanych z symulacji w programie Simulink. Sformułowanie wniosków i edycja pracy.</t>
  </si>
  <si>
    <t>Solak Krzysztof Dr inż.</t>
  </si>
  <si>
    <t>Badanie zabezpieczeń silników wysokiego napięcia</t>
  </si>
  <si>
    <t xml:space="preserve">Investigation of HV induction motor protection </t>
  </si>
  <si>
    <t>W ramach pracy należy opracować  zabezpieczenie silników wysokiego napięcia  w programie Matlab/Simulink. Przygotowane zabezpieczenie należy przetestować dla różnych sytuacji zakłóceniowych w programie Simulink. Sformułowanie wniosków i edycja pracy.</t>
  </si>
  <si>
    <t>Badanie algorytmów do klasyfikacji zwarć</t>
  </si>
  <si>
    <t>Investigation of faults classification algorithm</t>
  </si>
  <si>
    <t>W ramach pracy należy opracować wybrane algorytmy klasyfikacji zwarć w programie Matlab/Simulink. Przygotowane algorytmy należy przetestować dla różnych sytuacji zakłóceniowych w programie Simulink. Sformułowanie wniosków i edycja pracy.</t>
  </si>
  <si>
    <t>Badanie zabezpieczeń nadprądowych z charakterystyką zależną</t>
  </si>
  <si>
    <t xml:space="preserve">Investigation of inverse time overcurrent  protection </t>
  </si>
  <si>
    <t>W ramach pracy należy opracować  zabezpieczenie nadprądowe z charakterystyką zależną  w programie Matlab/Simulink. Przygotowane zabezpieczenie należy przetestować dla różnych sytuacji zakłóceniowych w programie Simulink. Sformułowanie wniosków i edycja pracy.</t>
  </si>
  <si>
    <t>Modelowanie elektrowni wiatrowej z silnikiem dwustronnie zasilanym</t>
  </si>
  <si>
    <t>Modelling of a wind turbine with doubly fed induction generator</t>
  </si>
  <si>
    <t>W ramach pracy należy opracować  model elektrowni wiatrowej z silnikiem dwustronnie zasilanym  w programie Matlab/Simulink. Przygotowany model należy przetestować dla różnych sytuacji zakłóceniowych w programie Simulink. Sformułowanie wniosków i edycja pracy.</t>
  </si>
  <si>
    <t>Zabezpieczenia elektrowni fotowoltaicznych</t>
  </si>
  <si>
    <t>Protections of photovoltaic systems</t>
  </si>
  <si>
    <t>W ramach pracy należy opracować  model elektrowni fotowoltaicznej  w programie Matlab/Simulink. Przygotowany model należy przetestować dla różnych sytuacji zakłóceniowych w programie Simulink. Należy również przygotować rekomendacje odnośnie zabezpieczeń (nastawy itp.). Sformułowanie wniosków i edycja pracy.</t>
  </si>
  <si>
    <t>Sterowanie małą elektrownią szczytowo-pompową z wykorzystaniem sterownika PLC</t>
  </si>
  <si>
    <t>Control of a small pumped storage power plant using a PLC controller</t>
  </si>
  <si>
    <t>Celem pracy jest zapoznanie z problematyką elektrowni szczytowo-pompowych  oraz programowalnych sterowników logicznych PLC. Należy opisać możliwość wykorzystania sterownika PLC do automatyzacji sterowania taką elektrownią. Zaproponować jakie parametry /czynności może nadzorować sterownik PLC i jakie układy wejścia/wyjścia są mu do tego potrzebne. Opracować algorytmy blokowe sterowania. Wybrane czynności sterowania przedstawić w postaci przykładowych programów i wizualizacji.</t>
  </si>
  <si>
    <t>Autostrojenie regulatora PID z wykorzystaniem sterownika PLC</t>
  </si>
  <si>
    <t>Auto-tuning of the PID controller using a PLC controller</t>
  </si>
  <si>
    <t xml:space="preserve">Celem pracy jest zapoznanie się z  regulatorami PID stosowanymi w układach regulacji automatycznej. W pracy zostaną opisane i praktycznie sprawdzone tradycyjne metody doboru nastaw regulatora oraz tzw. autostrojenie. W tym celu zostanie wykorzystany sterownik PLC. </t>
  </si>
  <si>
    <t>Modelowanie systemu rekuperacji stosowanego w dyspozytorni elektrowni z wykorzystaniem sterownika PLC</t>
  </si>
  <si>
    <t>Modeling of the recuperation system used in the power plant control room using a PLC controller</t>
  </si>
  <si>
    <t>Celem pracy jest zapoznanie z problematyką rekuperacji w pomieszczeniach fabrycznych. Należy opisać możliwość wykorzystania sterownika PLC do optymalizacji pracy systemu rekuperacji stosowanego w dyspozytorni elektrowni. Zaproponować jakie parametry /czynności może nadzorować sterownik PLC i jakie układy wejścia/wyjścia są mu do tego potrzebne. Wybrane czynności sterowania przedstawić w postaci przykładowych programów i wizualizacji.</t>
  </si>
  <si>
    <t>Weryfikacja modelu topologii systemu elektroenergetycznego w przypadku niekompletnego zbioru danych pomiarowych</t>
  </si>
  <si>
    <t>Power system topology verification in the case of an incomplete set of measurement data</t>
  </si>
  <si>
    <t>Krytyczny przegląd istniejących metod weryfikacji modelu topologii systemu
elektroenergetycznego. Analiza właściwości metody weryfikacji modelu topologii systemu
elektroenergetycznego wykorzystującej zredukowane wskaźniki niezbilansowania, która może być wykorzystana, gdy zbiór danych pomiarowych nie jest kompletny. Przeprowadzenie weryfikacji modelu topologii systemu testowego za pomocą analizowanej metody.</t>
  </si>
  <si>
    <t>Wilkosz Kazimierz Prof. dr hab. inż.</t>
  </si>
  <si>
    <t>Weryfikacja danych pomiarowych z systemu elektroenergetycznego</t>
  </si>
  <si>
    <t>Verification of measurement data from a power system</t>
  </si>
  <si>
    <t>Krytyczny przegląd istniejących metod weryfikacji danych pomiarowych z systemu
elektroenergetycznego. Przeprowadzenie weryfikacji danych pomiarowych z systemu testowego za pomocą wybranej metody. Analiza właściwości wybranej metody.</t>
  </si>
  <si>
    <t>Automatyka samoczynnego załączania oświetlenia wspomaganego rezerwą zasilania z wykorzystaniem sterownika mikroprocesorowego</t>
  </si>
  <si>
    <t>Automatic switching on lighting supported by a power reserve using a microprocessor controller</t>
  </si>
  <si>
    <t>Celem pracy jest analiza układu automatyki do samoczynnego załączania oświetlenia wspomaganego rezerwą zasilania wykonanego z wyeksploatowanych akumulatorów pojazdów elektrycznych, ładowanych za pomocą ogniw fotowoltaicznych oraz wykorzystania sterownika programowalnego do realizacji sterowania w tym układzie.</t>
  </si>
  <si>
    <t>Wiśniewski Grzegorz Dr inż.</t>
  </si>
  <si>
    <t>Moduł IoT zintegrowany z systemem zasilania, jako element dostosowujący zużycie energii do taryfy operatora</t>
  </si>
  <si>
    <t>The IoT module integrated with the power system as an element adjusting the energy consumption to the operator's tariff</t>
  </si>
  <si>
    <t>Celem pracy jest koncepcyjne i/lub fizyczne wykonanie modelu sterownika mogącego spełnić wymagania IoT współpracującego z SE. Zakres pracy obejmuje analizę literaturową zagadnień związanych z IoT, opracowanie takiego modułu oraz wskazanie możliwości współpracy z sieciami Smart Grid</t>
  </si>
  <si>
    <t>Moduł mechanicznej modulacji wiązki światła zintegrowany z sterownikiem mikroprocesorowym – stanowisko laboratoryjne</t>
  </si>
  <si>
    <t>Module of mechanical modulation of light beam integrated with a microprocessor controller - laboratory stand</t>
  </si>
  <si>
    <t>Celem pracy jest fizyczne wykonanie modelu sterownika mogącego spełnić wymagania choppera do modulacji światła będącego częścią stanowiska laboratoryjnego. Zakres pracy obejmuje analizę literaturową zagadnień związanych modulacją światła, opracowanie takiego modułu oraz jego fizyczny montaż w stanowisku</t>
  </si>
  <si>
    <t>Porównanie metod estymacji częstotliwości w systemach elektroenergetycznych</t>
  </si>
  <si>
    <t>Comparison of frequency estimation methods in power system</t>
  </si>
  <si>
    <t>Celem pracy jest porównanie wybranych metod estymacji częstotliwości w systemach elektroenergetycznych. W ramach pracy należy wykonać przegląd literatury dotyczącej dostępnych metod i wykonać implementację w środowisku Matlab. Metody należy porównać pod względem szybkości działania, dokładności i wymaganych zasobów obliczeniowych.</t>
  </si>
  <si>
    <t>Regulski Paweł Dr inż.</t>
  </si>
  <si>
    <t>Badanie działania zabezpieczenia odległościowego w różnych warunkach pracy zabezpieczanej linii</t>
  </si>
  <si>
    <t>Analysis of distance relay operation under different operating conditions of the protected line</t>
  </si>
  <si>
    <t>Celem pracy jest analiza działania zabezpieczenia odległościowego w różnych warunkach pracy zabezpieczanej linii, takich jak przepływ przedzwarciowy w różnych kierunkach. W ramach pracy należy wykonać model fragmentu sieci elektroenergetycznej oraz zaimplementować podstawowe zabezpieczenie odległościowe w środowisku Matlab. Zaobserwowane wyniki należy następnie zinterpretować.</t>
  </si>
  <si>
    <t>Analiza rozwiązań stosowanych w stacjach ładowania pojazdów elektrycznych</t>
  </si>
  <si>
    <t>Analysis of solutions used in electric vehicle charging stations</t>
  </si>
  <si>
    <t xml:space="preserve">W pracy należy dokonać porównania parametrów technicznych stosowanych w systemach ładowania pojazdów elektrycznych. Należy zwrócić uwagę na stosowaną technologię, czas ładowania typowych pojazdów, poziom mocy zapotrzebowanej stacji ładowania oraz rozpowszechnienie określonych rozwiązań w Polsce i na świecie. </t>
  </si>
  <si>
    <t>Konieczny Janusz Dr inż.</t>
  </si>
  <si>
    <t>Modelowanie ciągu czasowego generacji fotowoltaicznej</t>
  </si>
  <si>
    <t>Time series model ling of PV generation</t>
  </si>
  <si>
    <t>Charakterystyka promieniowania słonecznego i jego podstawowych parametrów. Zapoznanie się ze sposobami modelowania ciągów czasowych i identyfikacji ich parametrów. Opracowanie programu (środowisko Matlab) do identyfikacji parametrów modelu ciągu czasowego generacji fotowoltaicznej. Przeprowadzenie identyfikacji parametrów ciągu dla danych dostępnych z wydziałowego systemu fotowoltaicznego. Analiza uzyskanych wyników. Wnioski</t>
  </si>
  <si>
    <t>Nalepa Radosław Dr inż.</t>
  </si>
  <si>
    <t>Cyfrowy regulator PID w środowisku LabVIEW-RT z wizualizacją procesu sterowania</t>
  </si>
  <si>
    <t>Digital PID controller in LabVIEW-RT with visualization of the control process</t>
  </si>
  <si>
    <t>Celem pracy jest zapoznanie się i omówienie zasady pracy, doboru nastaw oraz praktycznych implementacji regulatorów PID. Ponadto, zadaniem dyplomanta będzie zaprojektowanie i realizacja cyfrowego regulatora PID w środowisku LabVIEW-RealTime, z użyciem karty pomiarowej. Proces regulacji powinien być wizualizowany w czasie rzeczywistym. Przeprowadzone badania na wybranych obiektach rzeczywistych powinny umożliwić potwierdzenie poprawności przyjętych założeń projektowych oraz sformułowanie wniosków. Końcowym etapem pracy będzie opracowanie instrukcji do ćwiczenia laboratoryjnego.</t>
  </si>
  <si>
    <t>Kontrola inercji w układach generacji rozproszonej z przekształtnikami energoelektronicznymi</t>
  </si>
  <si>
    <t>Inertion control in distributed generation system with electronic converters</t>
  </si>
  <si>
    <t>Zapoznanie się z problematyką obniżenia wartości inercji w systemach generacji rozproszonej i jej wpływu na stabilność tych systemów przy zakłóceniach zwarciowych. Analiza możliwości sterowania wartością inercji w układach generacji rozproszonej z przekształtnikami energoelektronicznymi. Zasady modelowania takich układów z możliwością zmiany wartości inercji za pomocą sterowania przekształtników energoelektronicznych. Utworzenie modeli symulacyjnych do badania właściwości układu kontroli wartości inercji. Przeprowadzenie eksperymentów symulacyjnych i przygotowanie tekstu pracy.</t>
  </si>
  <si>
    <t>Automatyka i Robotyka_mgr_ASE</t>
  </si>
  <si>
    <t>Analiza pracy zabezpieczeń elektroenergetycznych w układach zasilanych przez odnawialne źródła energii</t>
  </si>
  <si>
    <t>Operation analysis of protective relaying in renewable energy sources environment</t>
  </si>
  <si>
    <t>Celem pracy jest analiza pracy wybranych zabezpieczeń elektroenergetycznych w obecności odnawialnych źródeł energii dużej mocy. W pierwszym etapie pracy Student powinien dokonać przeglądu literatury traktującej o rozważanej tematyce. W etapie drugim, student powinien – wykorzystując program MATLAB – przygotować model fragmentu systemu elektroenergetycznego zawierający dowolne odnawialne źródło energii. Wykorzystując przygotowany model, Student powinien przeprowadzić dyskusję wpływu odnawialnych źródeł energii na efektywność działania różnych zabezpieczeń elektroenergetycznych.</t>
  </si>
  <si>
    <t>Analiza porównawcza możliwości wykorzystania środowisk MATLAB i LabVIEW do szybkiego prototypowania układów automatyki elektroenergetycznej w systemach HIL (hardware in the loop)</t>
  </si>
  <si>
    <t>Comparative analysis of the possibilities of using MATLAB and LabVIEW environments for rapid prototyping of power automation systems using hardware in the loop technique (HIL)</t>
  </si>
  <si>
    <t xml:space="preserve">Celem pracy jest przeprowadzenie analizy porównawczej środowisk programistycznych MATLAB/Simulink oraz LabVIEW pod kątem przydatności ich zastosowania do szybkiego prototypowania układów automatyki elektroenergetycznej w systemach czasu rzeczywistego (ang. HIL - hardware in the loop). Do zadań dyplomanta będzie należało m.in. określenie możliwości realizacji wybranych zadań oraz zapotrzebowania na moc obliczeniową niezbędną do ich realizacji. Analiza rezultatów badań przeprowadzonych w oparciu o sygnały wzorcowe z programowalnego generatora powinny umożliwić sformułowanie wniosków końcowych. </t>
  </si>
  <si>
    <t>Nieliniowy filtr Kalmana do estymacji amplitudy napięcia i prądu </t>
  </si>
  <si>
    <t>Nonlinear Kalman filter for voltage and current amplitude estimation</t>
  </si>
  <si>
    <t>Celem pracy jest rozważenie zastosowania nieliniowego filtru Kalmana do estymacji amplitudy napięcia i prądu. W ramach pracy należy wykonać przegląd literatury dotyczącej metod estymacji amplitudy, wybrać odpowiedni model sygnału i zaimplementować filtr Kalmana. Wyniki należy porównać do innych wybranych metod oraz ocenić wpływ zakłóceń sygnału na dokładność estymacji. Pracę należy wykonać w Matlabie.</t>
  </si>
  <si>
    <t>Projekt oświetlenia lodowiska</t>
  </si>
  <si>
    <t>Lighting design for the ice rink</t>
  </si>
  <si>
    <t>Celem pracy jest projekt oświetlenia obiektu sportowego, jakim jest lodowisko. W zakres pracy wchodzi omówienie aktów normatywnych, aktualnie stosowanych rozwiązań dotyczących oświetlenia lodowiska, przedstawienie ich wad i zalet. W rzeczywistym obiekcie sportowym należy zaprojektować oświetlenie.</t>
  </si>
  <si>
    <t>Bątkiewicz-Pantuła Marta Dr inż.</t>
  </si>
  <si>
    <t>Modernizacja oświetlenia w obiekcie gospodarki wodno-ściekowej</t>
  </si>
  <si>
    <t>Modernization of lighting in a water and sewage management facility</t>
  </si>
  <si>
    <t>Celem pracy jest modernizacja oświetlenia w obiekcie gospodarki wodno-ściekowej. W zakres pracy wchodzi omówienie aktów normatywnych, aktualnie stosowanych rozwiązań dotyczących oświetlenia, przedstawienie ich wad i zalet. W rzeczywistym obiekcie wodno-ściekowym należy zmodernizować instalację oświetleniową.</t>
  </si>
  <si>
    <t>Możliwości i zastosowania systemu automatyki domowej Synco living</t>
  </si>
  <si>
    <t>Possibilities and applications of the Synco living home automation system</t>
  </si>
  <si>
    <t>Celem pracy jest przeprowadzenie analizy funkcjonalności oraz możliwości aplikacyjnych systemu automatyki domowej Synco living firmy Siemens. W zakres pracy wchodzi ogólna charakterystyka systemu Synco living, zaplanowanie podstawowych i zaawansowanych funkcji sterowania w przykładowym obiekcie oraz dobór odpowiednich urządzeń systemowych niezbędnych do ich realizacji i zaprojektowanie instalacji. Planowane funkcje sterowania powinny umożliwiać optymalne wykorzystanie elementów systemu w celu przeprowadzenia oceny jego możliwości.</t>
  </si>
  <si>
    <t>Bielówka Małgorzata Dr inż.</t>
  </si>
  <si>
    <t xml:space="preserve">Projekt instalacji elektrycznej z zastosowaniem elementów automatyki domowej systemu My Home firmy Legrand </t>
  </si>
  <si>
    <t>Design of electrical installation with the use of Legrand's My Home automation system components</t>
  </si>
  <si>
    <t>Celem pracy jest wykonanie projektu instalacji elektrycznej w przykładowym obiekcie mieszkalnym. Instalacja elektryczna obiektu powinna być wyposażona w elementy automatyki domowej systemu My Home firmy Legrand. W zakresie pracy należy uwzględnić między innymi zaplanowanie funkcji sterowania, dobór odpowiednich urządzeń systemu automatyki domowej oraz opracowanie dokumentacji projektowej. Projekt powinien zostać opracowany w taki sposób, aby w jak największym stopniu wykorzystać możliwości oferowane przez dany system automatyki domowej.</t>
  </si>
  <si>
    <t>Projekt instalacji elektrycznej w nowoczesnym gospodarstwie hodowli bydła domowego</t>
  </si>
  <si>
    <t>Design of electrical installation in a modern farm of domestic cattle breeding</t>
  </si>
  <si>
    <t>Celem pracy jest opracowanie projektu instalacji elektrycznej w budynku hodowli bydła domowego należącym do nowoczesnego gospodarstwa rolnego. Instalacja elektryczna przykładowego obiektu powinna uwzględniać wyposażenie budynku w elementy automatyki usprawniające procesy produkcyjne, a także komfort przebywających w nim zwierząt. W zakresie pracy należy uwzględnić między innymi zaplanowanie instalacji oświetleniowej i instalacji zasilania poszczególnych urządzeń w obiekcie oraz opracowanie dokumentacji projektowej.</t>
  </si>
  <si>
    <t>Projekt systemu oświetlenia w wielkopowierzchniowym obiekcie handlowym</t>
  </si>
  <si>
    <t>Lighting system design in a large-area retail facility</t>
  </si>
  <si>
    <t>Celem pracy jest wykonanie projektu systemu oświetlenia dla wielkopowierzchniowego obiektu handlowego. W zakresie pracy należy uwzględnić między innymi przeprowadzenie ogólnej analizy wymagań zawartych w normach i przepisach dotyczących oświetlenia tego typu obiektów oraz zaprojektowanie systemu oświetlenia dla zadanego przykładu z wykorzystaniem wybranego programu komputerowego wspomagającego projektowanie oświetlenia.</t>
  </si>
  <si>
    <t>Zasady planowania oświetlenia awaryjnego na przykładzie obiektu użyteczności publicznej</t>
  </si>
  <si>
    <t>Requirements and rules for planning emergency lighting in public facilities</t>
  </si>
  <si>
    <t>Celem pracy jest wykonanie projektu oświetlenia awaryjnego w obiekcie użyteczności publicznej. W zakresie pracy należy uwzględnić między innymi ogólną analizę wymagań oraz zasad planowania oświetlenia awaryjnego zawartych w normach i przepisach dla tego typu obiektów oraz zaprojektowanie oświetlenia (program DIALux, DIALux evo) dla zadanego przykładu.</t>
  </si>
  <si>
    <t>Projekt sterowanej automatycznie instalacji oświetlenia parkingu samochodowego</t>
  </si>
  <si>
    <t>Design of automatically controlled lighting system of a car park</t>
  </si>
  <si>
    <t>Celem pracy jest wykonanie projektu oświetlenia oraz sterowanej automatycznie instalacji oświetleniowej parkingu samochodowego. W zakresie pracy należy uwzględnić między innymi przeprowadzenie analizy wymagań zawartych w normach dla tego typu obiektów oraz zaprojektowanie oświetlenia (np. program Dialux) i instalacji oświetleniowej dla zadanych przykładów parkingu zewnętrznego oraz wewnętrznego. W obu przypadkach należy również zaplanować różne funkcje sterowania oświetleniem oraz dobrać odpowiednie urządzenia umożliwiające ich realizację.</t>
  </si>
  <si>
    <t xml:space="preserve">Celem pracy jest wykonanie pomiarów rezystancji uziomów i rezystancji gruntu w zmiennych warunkach temperaturowych, czasowych oraz typu gruntu. Dodatkowo przeprowadzenie analizy otrzymanych wyników i przygotowanie protokołów oraz podsumowania z przeprowadzonych pomiarów. </t>
  </si>
  <si>
    <t>Budzisz Joanna Dr inż.</t>
  </si>
  <si>
    <t>Przygotowanie stanowiska do pomiaru napięć  i prądów  w sieci TN.</t>
  </si>
  <si>
    <t>Preparation of the laboartory stand for measurement voltage and current in the TN network.</t>
  </si>
  <si>
    <t xml:space="preserve">Celem pracy jest zaprojektowanie i wykonanie stanowiska do laboratorium Bezpieczeństwa Elektrycznego. Na stanowisku powinna być  możliwość wykonywania pomiarów napięć oraz prądów pojawiających się w sieciach TN w różnych warunkach jej użytkowania a także w stanach awaryjnych np. zwarciowych. </t>
  </si>
  <si>
    <t>Przygotowanie stanowiska do badania wyłączników różnicowoprądowych.</t>
  </si>
  <si>
    <t>Preparation of the test stand for testing RCD devices.</t>
  </si>
  <si>
    <t xml:space="preserve">Celem pracy jest zaprojektowanie i przygotowanie stanowiska do badania wyłączników różnicowoprądowych o różnych charakterystykach i w wykonaniu kilku firm. </t>
  </si>
  <si>
    <t>Audyt energetyczny dla odbiorcy przemysłowego.</t>
  </si>
  <si>
    <t>Energy audit for a pre-paid consumer</t>
  </si>
  <si>
    <t xml:space="preserve">Celem pracy jest analiza możliwości wykonania audytu dla konkretnego zakładu przemysłowego. Praca we współpracy z firmą db Energy. </t>
  </si>
  <si>
    <t xml:space="preserve"> Kompensacja mocy biernej jako rozwiązanie na optymalizację kosztów zużycia energii.</t>
  </si>
  <si>
    <t>Reactive power compensation as a solution for optimizing energy costs.</t>
  </si>
  <si>
    <t xml:space="preserve">Celem pracy jest  wykonanie analizy i pomiarów dotyczących zainstalowania urządzenia kompensującego w celu poprawy jakości energii elektrycznej. Praca opierać się będzie o wyniki uzyskane podczas pomiarów na rzeczywistym obiekcie zarówno przed jak i po zainstalowaniu urządzenia kompensującego.  </t>
  </si>
  <si>
    <t>Analiza bezpieczeństwa dostępu i transmisji informacji inteligentnych liczników energii elektrycznej</t>
  </si>
  <si>
    <t>Analysis of security access and information transmission of smart meters</t>
  </si>
  <si>
    <t xml:space="preserve">Celem pracy jest zapoznanie z problematyką bezpieczeństwa dostępu i wymiany informacji cyfrowych inteligentnych urządzeń pomiarowych. Należy poddać analizie obecnie stosowane rozwiązania autoryzacji i identyfikacji osób dokonujących parametryzacji urządzeń klasy AMI. Przeprowadzić analizę zasad komunikacji liczników energii elektrycznej i koncentratorów danych oraz działania mechanizmów sprzętowych i programowych zapewniających dostępność, poufność i integralność danych. </t>
  </si>
  <si>
    <t xml:space="preserve">Przegląd, analiza i ocena zasad projektowania instalacji elektrycznych w obiektach użyteczności publicznej </t>
  </si>
  <si>
    <t xml:space="preserve">Review, analysis and assessment of principles for  designing of electrical installations in public buildings </t>
  </si>
  <si>
    <t>Przegląd i analiza wymagań stawianym instalacjom elektrycznym w obiektach użyteczności publicznej.  Opracowanie i analiza zasad projektowania instalacji elektrycznej w obiektach użyteczności publicznej.   Ocena przepisów projektowania instalacji w obiektach użyteczności publicznej. Praktyczna weryfikacja projektowa opracowanych zasad. Opracowanie przykładowych wybranych elementów projektu budowlano- montażowego instalacji elektrycznej w obiektach użyteczności publicznej.</t>
  </si>
  <si>
    <t>Dołęga Waldemar Dr hab. inż.</t>
  </si>
  <si>
    <t>Przegląd, analiza i ocena zasad projektowania instalacji elektrycznych w obiektach rekreacyjnych.</t>
  </si>
  <si>
    <t>Review, analysis and assessment of principles for  designing of electrical installations in objects of recreation.</t>
  </si>
  <si>
    <t>Przegląd i analiza wymagań stawianym instalacjom elektrycznym w obiektach rekreacyjnych.  Opracowanie i analiza zasad projektowania instalacji elektrycznej w obiektach  rekreacyjnych.   Ocena przepisów projektowania instalacji w obiektach rekreacyjnych. Praktyczna weryfikacja projektowa opracowanych zasad. Opracowanie przykładowych wybranych elementów projektu budowlano- montażowego instalacji elektrycznej w obiekcie rekreacyjnym.</t>
  </si>
  <si>
    <t>Przegląd, analiza i ocena zasad projektowania instalacji elektrycznych w hotelach.</t>
  </si>
  <si>
    <t xml:space="preserve">Review, analysis and assessment  of principles for  designing of electrical installations in hotels. </t>
  </si>
  <si>
    <t>Przegląd i analiza wymagań stawianym instalacjom elektrycznym w hotelach.  Opracowanie i analiza zasad projektowania instalacji elektrycznej w hotelach.   Ocena przepisów projektowania instalacji w  hotelach. Praktyczna weryfikacja projektowa opracowanych zasad. Opracowanie przykładowych wybranych elementów projektu budowlano- montażowego instalacji elektrycznej w hotelu.</t>
  </si>
  <si>
    <t xml:space="preserve">Przegląd, analiza i ocena zasad projektowania instalacji prosumenckich </t>
  </si>
  <si>
    <t xml:space="preserve">Review, analysis and assessment  of principles for  designing of prosument installations  </t>
  </si>
  <si>
    <t>Przegląd i analiza wymagań stawianym instalacjom prosumenckim.  Opracowanie i analiza zasad projektowania instalacji prosumenckiej.  Ocena przepisów projektowania instalacji prosumenckich. Praktyczna weryfikacja projektowa opracowanych zasad. Opracowanie przykładowych wybranych elementów projektu budowlano- montażowego instalacji prosumenckiej.</t>
  </si>
  <si>
    <t>Przegląd, analiza i ocena zasad projektowania instalacji elektrycznych tymczasowych</t>
  </si>
  <si>
    <t>Review, analysis and assessment  of principles for  designing of temporary electrical installations</t>
  </si>
  <si>
    <t>Przegląd i analiza wymagań stawianym instalacjom elektrycznym tymczasowym.  Opracowanie i analiza zasad projektowania instalacji elektrycznej tymczasowej.  Ocena przepisów projektowania instalacji elektrycznej tymczasowej. Praktyczna weryfikacja projektowa opracowanych zasad. Opracowanie przykładowych wybranych elementów projektu budowlano- montażowego instalacji elektrycznej tymczasowej.</t>
  </si>
  <si>
    <t>Projektowanie instalacji elektrycznych z wykorzystaniem programu SIMARIS design firmy Siemens</t>
  </si>
  <si>
    <t>Designing electrical installations using SIMARIS design program by Siemens</t>
  </si>
  <si>
    <t>Celem pracy jest zapoznanie się z programem SIMARIS design firmy Siemens, wykorzystywanym w procesie projektowania instalacji elektrycznych niskiego napięcia. W pracy należy zamieścić analizę wad i zalet ww. oprogramowania na podstawie wybranego projektu rzeczywistego.</t>
  </si>
  <si>
    <t>Herlender Kazimierz Dr inż.</t>
  </si>
  <si>
    <t>Systemy oddymiania w obiektach użyteczności publicznej</t>
  </si>
  <si>
    <t>Smoke extraction systems in public facilities</t>
  </si>
  <si>
    <t>Celem pracy jest analiza aktualnie instalowanych systemów oddymiania w obiektach użyteczności publicznej, ich budowa oraz zasada działania. W pracy należy zamieścić szczegółowy opis przykładowego systemu oddymiania w wybranym obiekcie rzeczywistym.</t>
  </si>
  <si>
    <t>Zasady projektowania rozdzielnic niskiego napięcia z wykorzystaniem programu SBC SwitchBoard Configurator  firmy Eaton</t>
  </si>
  <si>
    <t>Designing low-voltage switchgear using SBC SwitchBoard Configurator  program by Eaton</t>
  </si>
  <si>
    <t>Celem pracy jest analiza możliwości programu SBC SwitchBoard Configurator  firmy Eaton wykorzystywanego do projektowania rozdzielnic elektrycznych niskiego napięcia w oparciu o przykładowe projekty rzeczywiste.</t>
  </si>
  <si>
    <t>Zastosowanie układów automatyki SPZ w stacjach elektroenergetycznych</t>
  </si>
  <si>
    <t>The use of SPZ automation systems in power stations</t>
  </si>
  <si>
    <t>Celem pracy jest przedstawienie wymagań oraz zasady działania układów automatyki Samoczynnego Ponownego Załączenia w stacjach elektroenergetycznych. W pracy należy zamieścić szczegółowy opis przykładowego rozwiązania SPZ w wybranym obiekcie rzeczywistym.</t>
  </si>
  <si>
    <t>Analiza porównawcza programów typu CAD do projektowania rozdzielnic niskiego napięcia -  xEnergy Configurator i SBC SwitchBoard Configurator  firmy Eaton</t>
  </si>
  <si>
    <t xml:space="preserve">Comparative analysis of CAD programs for the design of low voltage switchgears - xEnergy Configurator and SBC SwitchBoard Configurator by Eaton </t>
  </si>
  <si>
    <t>Celem pracy jest porównanie możliwości programów xEnergy Configurator i SBC SwitchBoard Configurator  firmy Eaton wykorzystywanych do projektowania rozdzielnic elektrycznych niskiego napięcia w oparciu o przykładowe projekty rzeczywiste.</t>
  </si>
  <si>
    <t>Systemy wczesnego wykrywania pożaru - bezpieczeństwo ludzi w obiektach użyteczności publicznej</t>
  </si>
  <si>
    <t>Early fire detection systems - human safety in public facilities</t>
  </si>
  <si>
    <t>Celem pracy jest analiza aktualnie instalowanych systemów wczesnego wykrywania pożaru w obiektach użyteczności publicznej, ich budowa oraz zasada działania. W pracy należy zamieścić szczegółowy opis przykładowego systemu wczesnego wykrywania pożaru w wybranym obiekcie rzeczywistym.</t>
  </si>
  <si>
    <t>Wykorzystanie systemu sterowania oświetleniem DALI do poprawy efektywności energetycznej w obiektach użyteczności publicznej</t>
  </si>
  <si>
    <t>Using the DALI lighting control system to improve energy efficiency in public facilities</t>
  </si>
  <si>
    <t>Celem pracy jest przedstawienie możliwości wykorzystania inteligentnego systemu sterowania oświetleniem DALI do poprawy efektywności energetycznej w obiektach użyteczności publicznej. W pracy należy zamieścić szczegółowy opis przykładowego systemu sterowania oświetleniem DALI w wybranym obiekcie rzeczywistym.</t>
  </si>
  <si>
    <t xml:space="preserve">Przestrzenne rozkłady pola elektrycznego i magnetycznego w otoczeniu linii napowietrznych </t>
  </si>
  <si>
    <t>Spatial distributions of electric and magnetic fields in the vicinity of overhead lines</t>
  </si>
  <si>
    <t xml:space="preserve">Celem pracy jest opracowanie programu komputerowego umożliwiającego rysowanie przestrzennych rozkładów pola elektrycznego i magnetycznego w otoczeniu linii napowietrznych. Celem jest również przeprowadzenie stosownych obliczeń i rozkładów pola  </t>
  </si>
  <si>
    <t>Jaworski Marek Dr inż.</t>
  </si>
  <si>
    <t xml:space="preserve">Średnia ekspozycja ludzi na pole magnetyczne o częstotliwości 50 Hz </t>
  </si>
  <si>
    <t>The average human exposure to the 50 Hz magnetic field</t>
  </si>
  <si>
    <t xml:space="preserve">Celem pracy jest oszacowanie wartości natężenia pola magnetycznego, na które narażeni są ludzie mieszkający w pobliżu linii napowietrznych lub stacji elektroenergetycznych. W tym celu należy przeprowadzić długookresowe pomiary składowej magnetycznej pola w pomieszczeniach, w których przebywają ludzie. </t>
  </si>
  <si>
    <t>Wpływ rodzaju i parametrów gruntu na jego rezystywność</t>
  </si>
  <si>
    <t>The influence of soil type and parameters on its resistivity</t>
  </si>
  <si>
    <t xml:space="preserve">Celem pracy jest pomiarowa analiza wpływu parametrów gruntu (wilgotności, gęstości) na jego rezystywność.  </t>
  </si>
  <si>
    <t>Ocena zasad i kryteriów projektowania zasilania odbiorców na terenach wiejskich.</t>
  </si>
  <si>
    <t>Evaluation of rules and criteria for designing customer supply in rural areas.</t>
  </si>
  <si>
    <t>Celem pracy jest analiza układów sieci rozdzielczych i stacji transformatorowych stosowanych na terenach wiejskich. W zakres pracy wchodzi analiza kryteriów i opracowanie wytycznych projektowania układów zasilania odbiorców wiejskich i ich praktyczna weryfikacja na wybranym przykładzie.</t>
  </si>
  <si>
    <t>Kobusiński Mirosław Mgr inż.</t>
  </si>
  <si>
    <t xml:space="preserve">Projekt Instalacji elektrycznej obiektu przemysłowego z wykorzystaniem szynoprzewodów. </t>
  </si>
  <si>
    <t>Project of electrical installation of an industrial facility using busbars.</t>
  </si>
  <si>
    <t xml:space="preserve">Celem pracy jest opracowanie projektu instalacji elektrycznej w wybranym obiekcie przemysłowym zrealizowanej za pomocą szynoprzewodów. W zakres pracy wchodzi analiza sposobów realizacji instalacji z wykorzystaniem różnego rodzaju szynoprzewodów, spotykanych rozwiązań, zasad doboru i weryfikacja zasad projektowania tego typu instalacji na przykładowym obiekcie przemysłowym.  </t>
  </si>
  <si>
    <t xml:space="preserve">Systemy automatycznego sterowania oświetleniem ulicznym. </t>
  </si>
  <si>
    <t>Systems for automatic control of street lighting.</t>
  </si>
  <si>
    <t>Celem pracy jest analiza rozwiązań technicznych i funkcjonalnych stosowanych w systemach sterowania automatycznego instalacji oświetlenia ulicznego np. firmy Rabbit. W zakres pracy wchodzi opracowanie zasad doboru sterowników i wykonanie modelu instalacji oświetlenia zewnętrznego z wykorzystaniem omawianych rozwiązań.</t>
  </si>
  <si>
    <t>Ocena zasad i kryteriów projektowania układów zasilania i instalacji odbiorczych w domach jednorodzinnych.</t>
  </si>
  <si>
    <t>Evaluation of rules and criteria for designing power systems and consumer installations in single-family houses.</t>
  </si>
  <si>
    <t>Celem pracy jest analiza i ocena zasad, kryteriów i norm dotyczących projektowania instalacji elektrycznych w domach jednorodzinnych oraz układów zasilania tego typu obiektów budowlanych potwierdzona weryfikacją praktyczną na przykładzie wybranego obiektu rzeczywistego.</t>
  </si>
  <si>
    <t>Projekt instalacji elektrycznej w wielostanowiskowym garażu podziemnym.</t>
  </si>
  <si>
    <t>Project of electrical installation in a multi-station underground garage.</t>
  </si>
  <si>
    <t>Celem pracy jest opracowanie projektu instalacji elektrycznej w wielostanowiskowym garażu podziemnym w domu wielorodzinnym lub biurowcu. W zakres pracy wchodzi analiza wymagań przepisów i norm dotyczących tego typu obiektów, ustalenie założeń wstępnych oraz opracowanie projektu instalacji elektrycznych w przykładowym garażu podziemnym wraz z niezbędną techniczną dokumentacją projektową.</t>
  </si>
  <si>
    <t>Analiza i ocena zasad projektowania oświetlenia awaryjnego obiektów przemysłowych.</t>
  </si>
  <si>
    <t>Analysis and evaluation of principles for designing emergency lighting of industrial facilities.</t>
  </si>
  <si>
    <t>Celem pracy jest przegląd i analiza wymagań przepisów i norm dotyczących oświetlenia awaryjnego w obiektach przemysłowych oraz zasad jego projektowania. W zakres pracy wchodzi także analiza rozwiązań technicznych przykładowych źródeł światła awaryjnego różnych producentów oraz weryfikacja projektowa opracowanych kryteriów i zasad  na przykładzie rzeczywistego obiektu przemysłowego z opracowaniem wybranych elementów projektu budowlano-wykonawczego.</t>
  </si>
  <si>
    <t>Stanowisko laboratoryjne do badania ochrony przeciwporażeniowej w sieci IT.</t>
  </si>
  <si>
    <t>Laboratory stand for testing the protection against electric shock in IT networks.</t>
  </si>
  <si>
    <t>Celem pracy jest opracowanie projektu technicznego i budowa stanowiska laboratoryjnego do badania zabezpieczeń przeciwporażeniowych w sieciach IT. W zakres pracy wchodzi analiza wymagań dotyczących skuteczności ochrony przeciwporażeniowej w sieciach IT przy wykorzystaniu różnych zabezpieczeń, opracowanie koncepcji i projektu technicznego stanowiska stanowiącego model sieci IT, budowa stanowiska i jego przetestowanie, a także opracowanie projektu instrukcji do ćwiczenia laboratoryjnego.</t>
  </si>
  <si>
    <t>Ocena kryteriów i zasad projektowania zasilania gwarantowanego odbiorców przemysłowych.</t>
  </si>
  <si>
    <t>Assessment of criteria and principles of designing guaranteed power supply for industrial customers.</t>
  </si>
  <si>
    <t>Celem pracy jest analiza kryteriów i zasad realizowania zasilania gwarantowanego obiektów przemysłowych. W zakres pracy wchodzi analiza wymagań dotyczących niezawodności zasilania awaryjnego, w tym gwarantowanego odbiorców przemysłowych, sposobów realizacji tego typu zasilania, kryteriów doboru źródeł zasilania gwarantowanego i ich technicznych parametrów, a następnie weryfikacja opracowanych zasad na przykładzie rzeczywistego obiektu przemysłowego.</t>
  </si>
  <si>
    <t>Modernizacja stanowiska laboratoryjnego do badania wyłączników niskiego napięcia.</t>
  </si>
  <si>
    <t>Modernization of the laboratory stand for testing low-voltage circuit breakers.</t>
  </si>
  <si>
    <t>Celem pracy jest przeprowadzenie modernizacji stanowiska laboratoryjnego w Laboratorium Urządzeń i Instalacji Elektrycznych do badania wyłączników niskiego napięcia. W zakres pracy wchodzi opracowanie koncepcji modernizacji stanowiska z wykorzystaniem nowoczesnego wyłącznika typu masterpact z elektronicznym członem zabezpieczeniowym w celu badania charakterystyki t-I, projektu technicznego przebudowy stanowiska wraz z dokumentacją techniczną, wykonanie przebudowy we współpracy z Działem Technicznym Katedry Energoelektryki oraz przetestowanie stanowiska.</t>
  </si>
  <si>
    <t>Ocena zasad i kryteriów projektowania instalacji w obiektach przemysłowych zagrożonych pożarem.</t>
  </si>
  <si>
    <t>Evaluation of the rules and criteria for the design of installations in industrial facilities at risk of fire.</t>
  </si>
  <si>
    <t xml:space="preserve">Celem pracy jest analiza zasad i kryteriów projektowania instalacji elektrycznych w obiektach przemysłowych zagrożonych pożarem. W zakres pracy wchodzi analiza wymagań przepisów i norm dotyczących  instalacji przeciwpożarowych oraz ocena wytycznych i wymagań dotyczących ich projektowania, wykonywania i oddawania do eksploatacyjnego typu instalacji,  a następnie ich ocena na przykładzie rzeczywistego obiektu przemysłowego. </t>
  </si>
  <si>
    <t>Projekt instalacji elektrycznej w salonie piękności.</t>
  </si>
  <si>
    <t>Project of the electrical installation in the beauty salon.</t>
  </si>
  <si>
    <t>Celem pracy jest opracowanie projektu instalacji elektrycznej w dużym salonie piękności obejmującym salon kosmetyczny, salon fryzjerski oraz gabinet solarium. W zakres pracy wchodzi analiza obowiązujących przepisów i norm, ustalenie założeń wstępnych, dobór niezbędnego wyposażenia elektrycznego, wykonanie projektu oświetlenia pomieszczeń, instalacji odbiorczych w zadanym obiekcie oraz opracowanie wybranych elementów projektu budowlano-wykonawczego.</t>
  </si>
  <si>
    <t>Instalacje uziemiające obiektów elektroenergetycznych w warunkach skrajnie niekorzystnych</t>
  </si>
  <si>
    <t>Earthing installations for power facilities in extremely adverse conditions</t>
  </si>
  <si>
    <t>Celem pracy jest analiza technicznych możliwości wykonania instalacji uziemiającej przy założeniu skrajnie niekorzystnych warunków, np. bardzo dużej rezystywności gruntu, dużej wartości prądów zwarciowych itp. Należy przeanalizować możliwe rozwiązania projektowe, ze zwróceniem uwagi na uzyskane rezultaty i ich koszty.</t>
  </si>
  <si>
    <t>Niezawodność zasilania obiektów użyteczności publicznej</t>
  </si>
  <si>
    <t>Power supply reliability of public facilities</t>
  </si>
  <si>
    <t>Celem pracy jest analiza wymagań stawianych zasilaniu obiektów użyteczności publicznej - począwszy od wymagań „standardowych”, a skończywszy na wymaganiach dotyczących najwyższej niezawodności zasilania. Należy uwzględnić sposób zasilania obiektu z sieci rozdzielczej, wykorzystanie lokalnych rezerwowych źródeł energii elektrycznej oraz sposób budowy instalacji odbiorczej. Praktyczną ilustrację przedstawionych wytycznych powinien stanowić projekt przykładowego obiektu.</t>
  </si>
  <si>
    <t>Koncepcja mikrosieci w budynku jednorodzinnym</t>
  </si>
  <si>
    <t>The concept of microgrids in a single-family building</t>
  </si>
  <si>
    <t>Celem pracy jest opracowanie koncepcji mikrosieci w budynku jednorodzinnym z uwzględnieniem OZE i samochodów elektrycznych</t>
  </si>
  <si>
    <t>Kott Marek Dr inż.</t>
  </si>
  <si>
    <t>Optymalizacja zużycia energii w budynkach użyteczności publicznej</t>
  </si>
  <si>
    <t>Optimization of energy consumption in a public buildings</t>
  </si>
  <si>
    <t>Celem pracy jest przeprowadzenie analiza i oceny gospodarki energią elektryczną w budynku użyteczności  publicznej oraz zaproponowanie sposobów optymalizacji zużycia energii</t>
  </si>
  <si>
    <t>Optymalizacja zużycia energii w budynkach jednorodzinnych</t>
  </si>
  <si>
    <t>Optimization of energy consumption in a single-family buildings</t>
  </si>
  <si>
    <t>Celem pracy jest przeprowadzenie analiza i oceny gospodarki energią elektryczną w budynku jednorodzinnym oraz zaproponowanie sposobów optymalizacji zużycia energii</t>
  </si>
  <si>
    <t>Sposoby poprawy efektywności energetycznej w przedsiębiorstwie przemysłowym.</t>
  </si>
  <si>
    <t>The Ways to improve energy efficiency in the company</t>
  </si>
  <si>
    <t>Celem pracy jest opisanie sposobów poprawy efektywności energetycznej w przedsiębiorstwie. Stworzenie katalogu dobrych praktyk mających wpływ na poprawę efektywności w przedsiębiorstwie przemysłowym.</t>
  </si>
  <si>
    <t>Sterowanie obciążeniami w mikrosieci elektroenergetycznej</t>
  </si>
  <si>
    <t>Loads control model in power microgrids</t>
  </si>
  <si>
    <t xml:space="preserve">Celem pracy jest opracowanie algorytmu sterowania obciążeniami w mikrosieci elektroenergetycznej  warunkach pracy wyspowej. </t>
  </si>
  <si>
    <t>Analiza wydajności systemu solarnego</t>
  </si>
  <si>
    <t>Solar system efficiency assessment</t>
  </si>
  <si>
    <t>Charakterystyka energii i energetyki słonecznej. Przeprowadzenie analizy sprawności i wydajności przykładowego systemu solarnego zainstalowanego w budynku jednorodzinnym w oparciu o metody zalecane przez aktualne normy. Dobór podstawowych elementów instalacji. Określenie nakładów inwestycyjnych i kosztów eksploatacyjnych. Analiza opłacalności ekonomicznej. Wnioski</t>
  </si>
  <si>
    <t>Optymalizacja parametrów układu mikro-kogeneracyjnego</t>
  </si>
  <si>
    <t>Optimization of CHP unit size</t>
  </si>
  <si>
    <t>Przegląd technologii mikro-kogeneracyjnych. Określenie profilu zapotrzebowania przykładowego budynku jednorodzinnego na energię elektryczną i ciepło. Dobór mocy układu kogeneracyjnego w oparciu o procedurę optymalizacyjną wykorzystującą dane dotyczące zapotrzebowania. Wnioski</t>
  </si>
  <si>
    <t>Technologia magazynowania energii z wykorzystaniem sprężonego powietrza</t>
  </si>
  <si>
    <t xml:space="preserve">CAES for energy storage </t>
  </si>
  <si>
    <t xml:space="preserve">Przegląd technologii magazynowania energii elektrycznej i ich analiza porównawcza. Przeprowadzenie podstawowych obliczeń technicznych i ekonomicznych związanych z magazynowaniem energii w oparciu o zasobniki sprężonego powietrza. Analiza uzyskanych wyników. Wnioski </t>
  </si>
  <si>
    <t xml:space="preserve">Optymalizacja rozpływów mocy czynnej w systemie elektroenergetycznym z wykorzystaniem modelu stałoprądowego </t>
  </si>
  <si>
    <t xml:space="preserve">Optimal power flow in power system with use of DC model </t>
  </si>
  <si>
    <t xml:space="preserve">Zastosowanie modelu stałoprądowego (DC) do obliczeń rozpływów mocy. Opracowanie modelu DC przykładowego systemu do obliczeń optymalnych rozpływów mocy.  (funkcja celu, ograniczenia) w oparciu o programowanie liniowe. Wykonanie obliczeń optymalizacyjnych dla przykładowego systemu elektroenergetycznego. Weryfikacja i analiza uzyskanych wyników. Wnioski </t>
  </si>
  <si>
    <t>Modelowanie komputerowe w planowaniu i projektowaniu generacji fotowoltaicznej</t>
  </si>
  <si>
    <t>Computer modeling for PV planning and design</t>
  </si>
  <si>
    <t>Ogólna charakterystyka generacji fotowoltaicznej w aspekcie technicznym, środowiskowym i ekonomicznym. Przegląd programów komputerowych wspomagających planowanie i projektowanie instalacji fotowoltaicznych. Opracowanie modeli przykładowej instalacji i porównanie wyników za pomocą wybranych, ogólnodostępnych narzędzi (np. RetScreen, System Advisor Model (SAM). Wnioski</t>
  </si>
  <si>
    <t xml:space="preserve">Modelowanie charakterystyki prądowo-napięciowej ogniwa fotowoltaicznego </t>
  </si>
  <si>
    <t xml:space="preserve">Modelling of current-voltage characteristic of PV cell </t>
  </si>
  <si>
    <t xml:space="preserve">Zapoznanie się z fizycznymi podstawami działania półprzewodnikowych ogniw fotowoltaicznych. Przegląd opisanych w literaturze przykładowych modeli obwodowych ogniw fotowoltaicznych. Opracowanie modeli komputerowych, przeprowadzenie obliczeń i analiza porównawcza uzyskanych wyników. Wnioski </t>
  </si>
  <si>
    <t>Przegląd sposobów uziemiania punktu neutralnego sieci rozdzielczych SN</t>
  </si>
  <si>
    <t>Overview of neutral point grounding methods in MV grids</t>
  </si>
  <si>
    <t xml:space="preserve">Celem pracy jest usystematyzowanie wiedzy na temat wyboru sposobu uziemienia punktu neutralnego sieci SN. Modelowanie transformatora uziemiającego w EMTP. </t>
  </si>
  <si>
    <t>Łukowicz Mirosław Dr hab. inż.</t>
  </si>
  <si>
    <t>Modelowanie i analiza wybranych topologii filtrów stosowanych w układach energoelektroniki</t>
  </si>
  <si>
    <t>Modeling and analysis of selected filter topologies used in power electronics circuits</t>
  </si>
  <si>
    <t>Cel pracy: Przebadanie na drodze symulacyjnej w środowisku Matlab-Simulink wybranych topologii filtrów stosowanych w układach energoelektronicznych.
Zakres pracy:  Analiza literatury; zapoznanie się ze strukturami i opisem matematycznym wybranych konfiguracji pasywnych filtrów;  opracowanie modeli symulacyjnych;  wykonanie badań symulacyjnych; redakcja pracy. Możliwa weryfikacja eksperymentalna wybranych układów.</t>
  </si>
  <si>
    <t>Komputerowo wspomagane projektowanie układów pomiaru prądów i napięć w układach energoelektroniki</t>
  </si>
  <si>
    <t>Computer-aided design of current and voltage measurements in power electronics circuits</t>
  </si>
  <si>
    <t>Cel pracy: Opracowanie środowiska komputerowego wspomagania projektowania układów pomiaru prądów i napięć we wskazanym układzie energoelektronicznym.  Realizacja pracy w środowisku Matlab/Simulink. 
Zakres pracy: Analiza literatury; zapoznanie się ze strukturami i opisami matematycznym wybranych metod pomiarowych;  zapoznanie się z wybraną strukturą układu energoelektronicznego; opracowanie modeli symulacyjnych wspierających projektowanie;  wykonanie badań symulacyjnych; redakcja pracy. Możliwa weryfikacja eksperymentalna wybranych rozwiązań.</t>
  </si>
  <si>
    <t>Instrukcje eksploatacji urządzeń elektroenergetycznych.</t>
  </si>
  <si>
    <t>Operation manual of electrical power equipment</t>
  </si>
  <si>
    <t>Celem pracy jest opracowanie instrukcji eksploatacji dla  wybranego urządzenia elektroenergetycznego , uwzględniającej zasady eksploatacji i  wymagania  systemu zarządzania jakością obowiązującego w  przedsiębiorstwie energetycznym..</t>
  </si>
  <si>
    <t>Dąbrowska-Kauf Grażyna Dr inż.</t>
  </si>
  <si>
    <t>Obrót  energią elektryczną na rynku bilansującym.</t>
  </si>
  <si>
    <t>Trade in electricity on balancing market.</t>
  </si>
  <si>
    <t xml:space="preserve">Celem pracy   jest analiza  zawieranych transakcji kupna - sprzedaży energii elektrycznej na rynku bilansującym. </t>
  </si>
  <si>
    <t>Projekt instalacji fotowoltaicznej w domu jednorodzinnym</t>
  </si>
  <si>
    <t xml:space="preserve">
Photovoltaic installation project in a detached house</t>
  </si>
  <si>
    <t xml:space="preserve"> Celem pracy jest zaprojektowanie instalacji fotowoltaicznej i ocena jej efektywności energetycznej.</t>
  </si>
  <si>
    <t>Metody statycznej estymacji stanu systemu elektroenergetycznego</t>
  </si>
  <si>
    <t xml:space="preserve">Static state estimation methods of power system </t>
  </si>
  <si>
    <t xml:space="preserve">Przegląd metod statycznej estymacji stanu systemu elektroenergetycznego. Przeprowadzenie obliczeń przy użyciu opracowanych przez dyplomanta programów. Analiza otrzymanych wyników.    
</t>
  </si>
  <si>
    <t>Okoń Tomasz Dr inż.</t>
  </si>
  <si>
    <t>Rola zasobników energii w mikrosieciach</t>
  </si>
  <si>
    <t>The role of energy storage in a microgrid</t>
  </si>
  <si>
    <t>Celem pracy jest analiza roli zasobników energii w mikrosieciach. Opracowanie modelu mikrosieci. Przeprowadzenie obliczeń. Analiza otrzymanych wyników.</t>
  </si>
  <si>
    <t>System badania poprawności pomiarów w stacji elektroenergetycznej dla potrzeb monitorowania</t>
  </si>
  <si>
    <t>A system of checking correctness of measurement data in a substation for monitoring purposes</t>
  </si>
  <si>
    <t>Charakterystyka systemów pomiarowych w stacji elektroenergetycznej oraz istniejących procedur badania poprawności pomiarów. Zaprojektowanie systemu praktycznej realizacji takiego badania.</t>
  </si>
  <si>
    <t>Wpływ zainstalowania równoległej baterii kondensatorów na przepustowość linii elektroenergetycznej</t>
  </si>
  <si>
    <t>Impact of installation of a shunt capacitor bank on capacity of a power line</t>
  </si>
  <si>
    <t>Obliczeniowe określenie wpływu pojemności równoległej baterii kondensatorów na przepustowość linii elektroenergetycznej. Określenie właściwości rozwiązania zakładającego stosowanie  równoległych baterii kondensatorów.</t>
  </si>
  <si>
    <t>Wpływ zainstalowania szeregowej baterii kondensatorów w linii elektroenergetycznej na napięcia w sieci elektroenergetycznej</t>
  </si>
  <si>
    <t>Impact of installation of a series capacitor bank in a power line on voltages in a power network</t>
  </si>
  <si>
    <t>Obliczeniowe określenie wpływu pojemności szeregowej baterii kondensatorów na napięcia w sieci elektroenergetycznej. Określenie właściwości rozwiązania zakładającego stosowanie  szeregowych baterii kondensatorów.</t>
  </si>
  <si>
    <t>Analiza wpływu przesunięć kątowych wyższych harmonicznych na pomiar prądów z wykorzystaniem cewki Rogowskiego</t>
  </si>
  <si>
    <t>Analysis of the influence of angular shifts of higher harmonics on the measurement of currents using the Rogowski coil</t>
  </si>
  <si>
    <t>Celem pracy jest wykonanie pomiarów prądów z wymuszonym odkształceniem z zastosowaniem cewki Rogowskiego i analizę otrzymanych wyników pod kątem poprawności tych pomiarów. Zakres pracy obejmuje analizę literaturową zagadnień związanych z pomiarami z zastosowaniem przetwornika, wykonanie pomiarów oraz analizę otrzymanych wyników.</t>
  </si>
  <si>
    <t>Bilans energetyczny w zakładzie przemysłowym</t>
  </si>
  <si>
    <t>Energetistic balance in industrial plant</t>
  </si>
  <si>
    <t xml:space="preserve"> Celem pracy jest opracowania bilansu energetycznego oraz dokonanie analizy zakupu i zużycia energii dla wybranego zakładu.</t>
  </si>
  <si>
    <t>Wnukowska Bogumiła Dr hab. inż.</t>
  </si>
  <si>
    <t xml:space="preserve">Ochrona przeciwporażeniowa w obwodach elektroenergetycznych wysokiego napięcia </t>
  </si>
  <si>
    <t>Protection against electric shocks in high voltage electrical power systems</t>
  </si>
  <si>
    <t>Ocena zagrożenia porażeniowego oraz przydatności praktycznej i skuteczności działania środków i metod ochrony przeciwporażeniowej w obwodach o napięciu powyżej 1 kV na podstawie analizy norm i literatury przedmiotowej.</t>
  </si>
  <si>
    <t>Wróblewski Zbigniew Prof. dr hab. inż.</t>
  </si>
  <si>
    <t>Ochrona przepięciowa linii napowietrznych średnich napięć z przewodami izolowanymi</t>
  </si>
  <si>
    <t>Overvoltage protection of medium voltage overhead lines with insulated wires</t>
  </si>
  <si>
    <t>Przedstawienie stanu obecnego i tendencji rozwojowych w zakresie stosowania przewodów izolowanych w liniach napowietrznych oraz analiza współczesnych systemów i urządzeń ochrony przepięciowej w liniach 6-35 kV z przewodami izolowanymi  i wymogów normalizacyjnych ich dotyczących.</t>
  </si>
  <si>
    <t>Stan obecny i kierunki rozwoju łączników elektroenergetycznych</t>
  </si>
  <si>
    <t>Present condition and trends in electrical power switchgear designing</t>
  </si>
  <si>
    <t>Analiza stanu obecnego i tendencji rozwojowych w zakresie łączników elektroenergetycznych, opracowanie komputerowej bazy danych dotyczącej parametrów technicznych (katalogowych) łączników i przeprowadzenie ich analizy porównawczej.</t>
  </si>
  <si>
    <t>Opracowanie stanowiska laboratoryjnego do demonstracji zjawisk towarzyszących nagrzewaniu pojemnościowemu wielkiej częstotliwości</t>
  </si>
  <si>
    <t>Development of test stand for to demonstrate the phenomena accompanying the capacitive heating</t>
  </si>
  <si>
    <t>Celem pracy jest opracowanie stanowiska laboratoryjnego do demonstracji zjawisk towarzyszących nagrzewaniu pojemnościowemu w.cz, przy wykorzystaniu modelu nagrzewnicy pojemnościowej w.cz.</t>
  </si>
  <si>
    <t>Szuba Marek Dr inż.</t>
  </si>
  <si>
    <t>Wielokryterialna analiza oddziaływania na środowisko wariantowych przebiegów trasy linii napowietrznych najwyższych napięć</t>
  </si>
  <si>
    <t>Multicriterial analysis of the influence on the environment for variant  routes of the high voltage overhead power lines</t>
  </si>
  <si>
    <t>Przedmiotem pracy jest zaproponowanie algorytmu umożliwiającego wielokryterialną analizę oddziaływania na środowisko wariantowych przebiegów trasy linii napowietrznych najwyższych napięć na potrzeby procedury oceny oddziaływania przedsięwzięcia na środowisko</t>
  </si>
  <si>
    <t xml:space="preserve">Ocena przydatności oprogramowania firmy Sonel do analizy pomiarów elektrycznych </t>
  </si>
  <si>
    <t>Evaluation of the usefulness of Sonel's software for the analysis of electrical measurements</t>
  </si>
  <si>
    <t>Celem pracy jest przegląd programów firmy Sonel do analizy pomiarów elektrycznych realizowanych przy pomocy mierników serii MPI , MRU, MIC, PQM oraz ocena ich przydatności do kalkulacji pomiarów i sporządzania protokołów z badań.</t>
  </si>
  <si>
    <t>Projekt oświetlenia lotniska</t>
  </si>
  <si>
    <t>Lighting design for the airport</t>
  </si>
  <si>
    <t>Celem pracy jest projekt oświetlenia lotniska. W zakres pracy wchodzi omówienie aktów normatywnych, aktualnie stosowanych rozwiązań dotyczących oświetlenia lotniska, przedstawienie ich wad i zalet. W rzeczywistym obiekcie jakim jest lotnisko należy zaprojektować oświetlenie.</t>
  </si>
  <si>
    <t>Projekt oświetlenia boiska piłkarskiego</t>
  </si>
  <si>
    <t>Lighting project for a football field</t>
  </si>
  <si>
    <t>Celem pracy jest projekt oświetlenia boiska piłkarskiego. W zakres pracy wchodzi omówienie aktów normatywnych, aktualnie stosowanych rozwiązań dotyczących oświetlenia boiska piłkarskiego, przedstawienie ich wad i zalet. W rzeczywistym obiekcie sportowym należy zaprojektować oświetlenie.</t>
  </si>
  <si>
    <t xml:space="preserve">Nowoczesne oświetlenie LED-owe. </t>
  </si>
  <si>
    <t>Modern LED lighting.</t>
  </si>
  <si>
    <t xml:space="preserve">Celem pracy jest analiza dostępnych na rynku polskim systemów oświetleniowych wykorzystujących oświetlenie LED-owe oraz sprawdzenie parametrów wybranych źródeł LED-owych i sprawdzenie ich z parametrami podanymi przez producentów. </t>
  </si>
  <si>
    <t xml:space="preserve">Analiza najczęściej popełnianych błędów podczas wykonywania podstawowych pomiarów elektrycznych w instalacjach niskiego napięcia. </t>
  </si>
  <si>
    <t>Analysis of the most common mistakes while performing basic electrical measurements in low voltage installations.</t>
  </si>
  <si>
    <t xml:space="preserve">Celem pracy jest przeanalizowanie protokołów  obecnie wykonywanych pomiarów w instalacjach niskiego napięcia i znalezienie zagrożeń i problemów wynikających z niepoprawnie wykonywania pomiarów. </t>
  </si>
  <si>
    <t>Zdalny pomiar, kontrola i monitoring w nowoczesnej rozdzielnicy.</t>
  </si>
  <si>
    <t>Remote measurement, control and monitoring in a modern switchgear.</t>
  </si>
  <si>
    <t>Celem pracy jest zaprojektowanie i wykonanie stanowiska do pomiaru, kontroli i monitoringu parametrów sieciowych opartego na oprzyrządowaniu Smartlink firmy Schneider Electric.</t>
  </si>
  <si>
    <t>Projekt nowoczesnej rozdzielnicy wykonany w programie XLPro firmy Legrand.</t>
  </si>
  <si>
    <t>Design of a modern switchgear made in the Legrand XLPro program.</t>
  </si>
  <si>
    <t xml:space="preserve">Celem pracy jest wykonanie projektu w programie XLPro firmy Legrand. Projekt będzie oparty o nowoczesne urządzenia do zdalnego sterowania oraz analizy parametrów sieciowych, zgodnie z obowiązującą normą PN-EN 51439. </t>
  </si>
  <si>
    <t>Projekt autoalarmu z funkcją rejestratora zdarzeń  wykorzystujący mikroprocesor Atmel</t>
  </si>
  <si>
    <t>Project of car alarm with events logger function based on Atmel microprocessor</t>
  </si>
  <si>
    <t>Celem pracy jest analiza wejść logicznych komercyjnych autoalarmów  oraz zaprojektowanie i wykonanie modelu zaawansowanego alarmu samochodowego z funkcją rejestracji zdarzeń. Należy zaproponować jakie parametry i/lub czynności może nadzorować mikrokontroler i jakie układy wejścia/wyjścia są mu do tego potrzebne. Należy poddać analizie nietypowe sytuacje oraz zaproponować identyfikację kierowcy z wykorzystaniem techniki radiowej.  Wybrane czynności sterowania przedstawić w postaci wizualizacji lub prostego modelu dydaktycznego.</t>
  </si>
  <si>
    <t>Wizualizacja procesu technologicznego małej elektrowni szczytowo-pompowej z wykorzystaniem sterownika PLC i sieci sensorowej.</t>
  </si>
  <si>
    <t>Visualization of the technological process a small pumped-storage power plant using PLCs  and sensor network.</t>
  </si>
  <si>
    <t xml:space="preserve">Celem pracy jest opracowanie wizualizacji procesu technologicznego funkcjonowania elektrowni szczytowo-pompowej. Praca zakłada wykorzystanie sterownika dowolnego producenta, ogólnie dostępnego darmowego oprogramowania i wykonanie symulatora w postaci wizualizacji. Wymagana jest znajomość programowania sterowników PLC i programowania obiektowego (Java, C++).  </t>
  </si>
  <si>
    <t>Zasady projektowania instalacji oświetleniowych</t>
  </si>
  <si>
    <t>Rules for the design of lighting installations</t>
  </si>
  <si>
    <t>Celem pracy jest przedstawienie zasad projektowania instalacji oświetleniowych w oparciu o aktualne przepisy i normy oraz ich weryfikacja dla wybranych przykładów rzeczywistych.</t>
  </si>
  <si>
    <t>Zasady projektowania instalacji elektrycznej w łodziach solarnych zasilanych z paneli fotowoltaicznych</t>
  </si>
  <si>
    <t>Rules for the design of electrical installations in solar boats powered from photovoltaic panels</t>
  </si>
  <si>
    <t>Celem pracy jest przedstawienie zasad projektowania instalacji elektrycznej w łodziach solarnych zasilanych z paneli fotowoltaicznych w oparciu o aktualne przepisy i normy oraz ich weryfikacja dla wybranego przykładu rzeczywistego.</t>
  </si>
  <si>
    <t>Analiza stanu oświetlenia wybranych ulic miejskich</t>
  </si>
  <si>
    <t>Analysis of the lighting condition of selected city streets</t>
  </si>
  <si>
    <t xml:space="preserve">Celem pracy jest przeprowadzenie analizy oświetlenia  wybranych ulic miejskich w oparciu o bezpośrednie pomiary luminancji oraz natężenia oświetlenia według określonej procedury podanej w normie PN-EN 13201:2016. </t>
  </si>
  <si>
    <t>Wpływ współczynnika emisyjności materiałów na dokładność pomiaru temperatury kamerami termowizyjnymi</t>
  </si>
  <si>
    <t>The influence of the emissivity coefficient on the accuracy of temperature measurement using thermovision cameras</t>
  </si>
  <si>
    <t xml:space="preserve">Celem pracy jest określenie przydatności kamer termowizyjnych do pomiarów temperatury obiektów o różnych współczynnikach emisyjności. Celem jest zbadanie wpływu wartości tego współczynnika na dokładność pomiaru temperatury kamerą termowizyjną. </t>
  </si>
  <si>
    <t>Nowoczesna instalacja elektryczna w zakładzie stolarskim z elementami automatyki.</t>
  </si>
  <si>
    <t xml:space="preserve">Modern electrical installation in a carpentry workshop with elements of automation </t>
  </si>
  <si>
    <t xml:space="preserve">Celem pracy jest opracowanie projektu nowoczesnej instalacji elektrycznej w przykładowym zakładzie stolarskim z wykorzystaniem  funkcji sterowania automatycznego. W zakres pracy wchodzi analiza specyficznych wymagań stawianych instalacjom elektrycznym w zakładach obróbki drewna,  analiza instalacji w rzeczywistym zakładzie stolarskim pod kątem możliwości zastosowania sterowania automatycznego wybranych urządzeń odbiorczych lub procesu technologicznego, opracowanie projektu budowlanego instalacji elektrycznej z zaplanowanymi funkcjami automatyki.
</t>
  </si>
  <si>
    <t>Możliwości prostej i ekonomicznej automatyzacji instalacji elektrycznej na przykładzie domu jednorodzinnego.</t>
  </si>
  <si>
    <t>Possibility of simple and economical automation of electrical installations on the example of a single-family home.</t>
  </si>
  <si>
    <t>Celem pracy jest analiza podstawowych potrzeb użytkownika konwencjonalnej instalacji elektrycznej w domu jednorodzinnym ze szczególnym uwzględnieniem możliwości realizacji podstawowych funkcji automatycznego sterowania przy uwzględnieniu aspektu ekonomicznego, bez wykorzystywania dedykowanych, kosztownych systemów instalacji inteligentnych. W zakres pracy wchodzi opracowanie projektu prostej instalacji realizującej podstawowe funkcje sterowania w przykładowym domu jednorodzinnym.</t>
  </si>
  <si>
    <t>Model automatycznej regulacji ciśnienia powietrza w zbiorniku z wykorzystaniem PLC.</t>
  </si>
  <si>
    <t>Model of automatic regulation of air pressure in the tank using PLC.</t>
  </si>
  <si>
    <t xml:space="preserve">Celem pracy opracowanie projektu i wykonanie modelu fizycznego układu automatycznej regulacji ciśnienia w zbiorniku ciśnieniowym. W zakres pracy wchodzi ustalenie założeń funkcjonalnych, opracowanie koncepcji układu, wykonanie projektu technicznego i wykonanie modelu układu regulacji w oparciu o wybrany przekaźnik PLC, a następnie przetestowanie zbudowanego układu.  </t>
  </si>
  <si>
    <t>Oświetlenie dużej hali fabrycznej z wykorzystaniem technologii LED.</t>
  </si>
  <si>
    <t>LED lighting of a large factory hall.</t>
  </si>
  <si>
    <t>Celem pracy jest opracowanie projektu oświetlenia podstawowego i awaryjnego wybranej dużej hali fabrycznej z wykorzystaniem opraw LED. W zakres pracy wchodzi poza tym analiza wymagań stawianych oświetleniu obiektów przemysłowych w zakresie oświetlenia miejsc pracy i oświetlenia awaryjnego, analiza rozwiązań technicznych i parametrów przykładowych  opraw przemysłowych z LED-owymi źródłami światła oraz opracowanie dokumentacji technicznej projektu oświetlenia i instalacji oświetleniowej.</t>
  </si>
  <si>
    <t>Analiza rozwiązań stosowanych w oświetleniu ulicznym</t>
  </si>
  <si>
    <t>Analysis of solutions used in street lighting</t>
  </si>
  <si>
    <t>Celem pracy jest analiza porównawcza rozwiązań stosowanych w oświetleniu ulicznym. Praca powinna zawierać porównanie źródeł światła i opraw oświetleniowych ze zwróceniem uwagi na właściwości świetlne źródeł wraz z dostępnymi systemami sterowania i korzyści z nich wynikające. Należy wykonać projekt oświetlenia wybranego odcinka ulicy dla nowoczesnych źródeł światła LED oraz dla wyładowczych źródeł światła.</t>
  </si>
  <si>
    <t xml:space="preserve">Projekt układu zasilania autonomicznej instalacji elektrycznej </t>
  </si>
  <si>
    <t>Project of power supply of an autonomous electrical installation</t>
  </si>
  <si>
    <t>Celem pracy jest analiza możliwości realizacji w pełni autonomicznych instalacji elektrycznych. Należy wytypować obiekty budowlane spełniające założenia pracy autonomicznej oraz możliwe do wykorzystania autonomiczne źródła energii. Dla wybranego obiektu należy wykonać projekt tego typu zasilania.</t>
  </si>
  <si>
    <t>Zasilanie systemów przeciwpożarowych</t>
  </si>
  <si>
    <t>Electric supply of fire protection systems</t>
  </si>
  <si>
    <t xml:space="preserve">Celem pracy jest analiza wytycznych dotyczących instalacji elektrycznych służących do zasilania urządzeń w systemach przeciwpożarowych, z uwzględnieniem doboru i montażu wyposażenia elektrycznego. Uzupełnieniem pracy będzie projekt instalacji w wybranym obiekcie budowlanym. </t>
  </si>
  <si>
    <t xml:space="preserve">Aspekty prawne  dotyczące przyłączania odbiorców do sieci elektroenergetycznej </t>
  </si>
  <si>
    <t xml:space="preserve">Legal aspects of customers electricity  connecting   to the grid </t>
  </si>
  <si>
    <t xml:space="preserve">Celem pracy jest analiza obowiązujących aktów prawnych związanych z przyłączeniem odbiorców energii elektrycznej do sieci energetycznej w aspekcie ich praktycznej przydatności. . </t>
  </si>
  <si>
    <t>Audyt energetyczny instalacji oświetleniowej w zakładzie przemysłowym</t>
  </si>
  <si>
    <t>Energy audit of electric lighting system in industrial plant</t>
  </si>
  <si>
    <t>Celem pracy jest wykonanie audytu energetycznego instalacji oświetleniowej w wybranym zakładzie przemysłowym.</t>
  </si>
  <si>
    <t>Projekt energooszczędnego oświetlenia drogowego z wykorzystaniem LED.</t>
  </si>
  <si>
    <t>Design of energy-efficient street lighting by using LED</t>
  </si>
  <si>
    <t>Celem projektu jest zaprojektowanie oświetlenia ulicznego z wykorzystaniem energooszczędnych źródeł światła LED</t>
  </si>
  <si>
    <t>Termowizja jako metoda diagnostyki technicznej urządzeń elektroenergetycznych</t>
  </si>
  <si>
    <t>Thermovision  as a method of technical diagnostics of electrical equipment</t>
  </si>
  <si>
    <t xml:space="preserve">Celem pracy jest ocena możliwości wykorzystania diagnostyki termowizyjnej do oceny stanów technicznych urządzeń elektroenergetycznych. </t>
  </si>
  <si>
    <t>Użytkowanie odbiorników energii elektrycznej w aspekcie jakości energii.</t>
  </si>
  <si>
    <t xml:space="preserve">Power quality approach to operation of electrical loads </t>
  </si>
  <si>
    <t>Celem pracy jest analiza wpływu parametrów jakości energii elektrycznej na pracę urządzeń odbiorczych oraz zaproponowanie rozwiązań minimalizujących straty spowodowane złą jakością energii.</t>
  </si>
  <si>
    <t>Wpływ odchyleń napięcia na użytkowanie odbiorników energii elektrycznej.</t>
  </si>
  <si>
    <t>Influence of voltage deviations on electrical equipment</t>
  </si>
  <si>
    <t>Celem pracy jest ocena wpływu odchyleń napięcia na pracę różnych odbiorników energii i zaproponowanie rozwiązań zapobiegających tym odchyleniom.</t>
  </si>
  <si>
    <t>Zarządzanie energią elektryczną w zakładzie przemysłowym</t>
  </si>
  <si>
    <t>Management of electric energy in  industrial company</t>
  </si>
  <si>
    <t xml:space="preserve">Celem pracy jest sformułowanie zasad  związanych z zarządzaniem energią elektryczną w zakładzie przemysłowym w aspekcie oszczędności  zużycia energii elektrycznej. </t>
  </si>
  <si>
    <t>Zarządzanie marketingowe w przedsiębiorstwie energetycznym</t>
  </si>
  <si>
    <t>Marketing management in an energy service provider</t>
  </si>
  <si>
    <t xml:space="preserve">Celem pracy jest przeprowadzenie analizy SWOT dla wybranego przedsiębiorstwa energetycznego w obszarze działalności marketingowej i  opracowanie na tej podstawie strategii marketingowej. </t>
  </si>
  <si>
    <t xml:space="preserve">
Niezawodność zasilania zakładów produkcyjnych </t>
  </si>
  <si>
    <t xml:space="preserve">  Power supply of productive plants </t>
  </si>
  <si>
    <t xml:space="preserve">Celem pracy jest ocena czynników zewnętrznych i wewnętrznych mających wpływ na niezawodność zasilania szczególnie ważnych odbiorców przemysłowych, zbadanie przyczyn uszkodzeń i środków zaradczych dla wybranego przykładu. </t>
  </si>
  <si>
    <t>Analiza zapotrzebowania energii w zakładzie produkcyjnym</t>
  </si>
  <si>
    <t xml:space="preserve">  Analysis of energy demand in production  plant</t>
  </si>
  <si>
    <t>Celem pracy jest próba opracowania wielkości potrzeb energetycznych, ich racjonalnego wykorzystania oraz określenie czynników kształtujących poziom zużycia energii  dla wybranego zakładu.</t>
  </si>
  <si>
    <t>Efektywność gospodarki energetycznej w zakładzie produkcyjnym</t>
  </si>
  <si>
    <t>Efficiency of energy management in the productive plant</t>
  </si>
  <si>
    <t>Celem pracy jest ocena zapewnienia dostaw energii do procesu produkcyjnego i określenie czynników wpływających na poprawę efektywności energetycznej w  wybranym zakładzie.</t>
  </si>
  <si>
    <t>Możliwości wykorzystania  izotropowej sondy cewkowej współpracującej z multimetrem cyfrowym, jako miernika natężenia pola magnetycznego</t>
  </si>
  <si>
    <t>Celem pracy jest przebadanie izotropowej sondy cewkowej współpracującej z multimetrem cyfrowym pod kątem możliwości wykorzystania takiego zestawu, jako miernika natężenia pola magnetycznego</t>
  </si>
  <si>
    <t>Opracowanie koncepcji stanowiska laboratoryjnego do badania charakterystyki częstotliwościowej mierników pola magnetycznego</t>
  </si>
  <si>
    <t>Development of the laboratory stand concept for testing the frequency response of magnetic field meters</t>
  </si>
  <si>
    <t>Celem pracy jest zaprojektowanie oraz wykonanie stanowiska do badania charakterystyki częstotliwościowej wskazanych mierników natężenia pola magnetycznego. W zakres pracy wchodzi przebadanie wskazanych mierników natężenia pola magnetycznego i wyznaczenie ich charakterystyki częstotliwościowej.</t>
  </si>
  <si>
    <t>Opracowanie stanowiska laboratoryjnego do demonstracji zjawisk towarzyszących nagrzewaniu indukcyjnemu wielkiej częstotliwości</t>
  </si>
  <si>
    <t>Development of a laboratory exercise for demonstration of phenomena associated with high frequency induction heating</t>
  </si>
  <si>
    <t>Celem pracy jest opracowanie stanowiska laboratoryjnego do demonstracji zjawisk towarzyszących nagrzewaniu indukcyjnemu w.cz, przy wykorzystaniu nagrzewnicy indukcyjnej pracującej przy częstotliwości 250 kHz</t>
  </si>
  <si>
    <t>Wzorcowanie mierników natężenia pola magnetycznego o częstotliwości 50 Hz</t>
  </si>
  <si>
    <t>Calibration of the magnetic field meter of the frequency 50 Hz</t>
  </si>
  <si>
    <t>Celem pracy jest opracowanie procedury wzorcowania mierników natężenia pola magnetycznego o częstotliwości 50 Hz. Zakres pracy obejmuje analizę układu pracy wskazanego miernika pola magnetycznego, przeprowadzenie jego modyfikacji oraz wzorcowania.</t>
  </si>
  <si>
    <t>Laboratoryjny układ automatycznego pomiaru temperatury przewodów szynowych.</t>
  </si>
  <si>
    <t>Laboratory system for automatic measurement of busbar temperature.</t>
  </si>
  <si>
    <t>Celem pracy jest opracowanie projektu rozbudowy stanowiska laboratoryjnego do badania nagrzewania się przewodów szynowych o układ automatycznego pomiaru i rejestracji temperatury. W zakres pracy powinna wejść analiza istniejącego stanowiska, sposobów automatycznego pomiaru temperatury, opracowanie koncepcji przebudowy stanowiska, projektu technicznego i w miarę możliwości budowa stanowiska i jego przetestowanie.</t>
  </si>
  <si>
    <t>Wpływ sprzężenia magnetycznego torów na pracę zabezpieczenia odległościowego linii dwutorowej</t>
  </si>
  <si>
    <t>Influence of magnetic coupling between the line circuits upon operation of distance protection of double-circuit line</t>
  </si>
  <si>
    <t>Analysis of configurations of double-circuit power lines. Modelling of the transmission network with a double-circuit line using the ATP-EMTP software. Reflecting the first zone distance protection in Matlab. Evaluation of influence of magnetic coupling between the line circuits upon operation of distance protection.</t>
  </si>
  <si>
    <t>Wpływ sprzężenia magnetycznego torów na lokalizację zwarć w linii dwutorowej</t>
  </si>
  <si>
    <t>Influence of magnetic coupling between the line circuits upon fault location on double-circuit line</t>
  </si>
  <si>
    <t>Investigation of the one-end fault location algorithm as applied to a double-circuit power transmission line. The ATP-EMTP simulation and the Matlab softwares have to be applied in the investigations.</t>
  </si>
  <si>
    <t>Komputerowo wspomagane projektowanie wybranych struktur wielopoziomowych przekształtników napięcia w środowisku Matlab-Simulink</t>
  </si>
  <si>
    <t>Computer-aided design of multi-level voltage source converters in Matlab-Simulink environment</t>
  </si>
  <si>
    <t>Badanie cyfrowych algorytmów stosowanych w zabezpieczeniach odległościowych linii przesyłowych</t>
  </si>
  <si>
    <t>Analysis of digital algorithms applied for distance protection in transmission lines</t>
  </si>
  <si>
    <t>- overview of distance protection principle;
- overview of digital algorithms applied for distance protection;
- analysis of phasor estimation methods with increasing data window length;- verification of impedance estimation methods with increasing window length after the fault inception detection;
- preparation of the computer program for simulation of the considered method;
- performing tests of the relay model;
- edition of the thesis text, conclusions.</t>
  </si>
  <si>
    <t>Zabezpieczenie odległościowe z wsparciem SSN</t>
  </si>
  <si>
    <t>ANN supported distance protection</t>
  </si>
  <si>
    <t>Literature analysis of ANN usage in the power system protection area. Implementation of basic ANN into a standard distance protection for improved determination of operating conditions (fault/no-fault situation).</t>
  </si>
  <si>
    <t>Staszewski Łukasz Dr inż.</t>
  </si>
  <si>
    <t>Analiza zjawiska oraz blokowanie zadziałania zabezpieczenia odległościowego w trakcie wkraczania trajektorii impedancji obciążenia w trzecią strefę</t>
  </si>
  <si>
    <t>Load encroachment problem analysis and solution for third zone of distance protection</t>
  </si>
  <si>
    <t>Load encroachment problem literature analysis. Model analysis in Matlab Simulink software for problem investigation. Preparation of a thermal mathematical model of overhead conductor using Matlab software. Proposition of DLR utility for load encroachment problem solution.</t>
  </si>
  <si>
    <t>Zastosowanie SSN w obszarze systemów elektroenergetycznych</t>
  </si>
  <si>
    <t>ANN in the area of power systems</t>
  </si>
  <si>
    <t xml:space="preserve">Literature analysis of ANN application in the area of power system protection. Indication of most common usage purposes and implementation of exemplary, basic ANN for power system purpose. </t>
  </si>
  <si>
    <t>Wyznaczanie zbioru wyłączeń krytycznych w systemie elektroenergetycznym</t>
  </si>
  <si>
    <t xml:space="preserve"> Determining a set of contingencies in a power system</t>
  </si>
  <si>
    <t>Review of the methods for contingency screening. Developing a program for a chosen method.  Analysis of features of the considered method.</t>
  </si>
  <si>
    <t>Inteligentne przetwarzanie danych pomiarowych w stacji elektroenergetycznej - kontrola poprawności danych pomiarowych z wykorzystaniem sztucznych sieci neuronowych</t>
  </si>
  <si>
    <t>Intelligent measurement data processing in a substation – checking of correctness of measurement data with the use of artificial neural networks</t>
  </si>
  <si>
    <t xml:space="preserve">Analysis of utilization of artificial neural networks for checking of correctness of measurement data for power-system monitoring. Investigation of features of a selected procedure for checking of correctness of measurement data with the use of artificial neural networks. </t>
  </si>
  <si>
    <t>Estymacja parametrów złożonego modelu obciążenia przy użyciu metod sztucznej inteligencji </t>
  </si>
  <si>
    <t>Estimation of composite load model parameters using artificial intelligence techniques</t>
  </si>
  <si>
    <t>The aim of this project is to apply a selected artificial intelligence technique for estimation of composite load model parameters. The work should consist of a literature review of the state of the art methods already applied to the problem, modelling of the composite load (induction motor and static load) and finally numerical results. The project is to be executed in Matlab with the use of appropriate Toolboxes.</t>
  </si>
  <si>
    <t>Nieliniowy filtr Kalmana do estymacji częstotliwości napięcia </t>
  </si>
  <si>
    <t>Nonlinear Kalman filter for voltage frequency estimation</t>
  </si>
  <si>
    <t>The aim of the project is the application of nonlinear Kalman filter for voltage frequency estimation. The work should consist of a literature review of existing methods, selection of an appropriate signal model and Kalman filter implementation. The results should be compared against other methods and the sensitivity of Kalman filter to signal noise and distortion should be investigated. The project is to be executed in Matlab.</t>
  </si>
  <si>
    <t xml:space="preserve">Zasady projektowania nowych stacji ładowania pojazdów elektrycznych </t>
  </si>
  <si>
    <t>Principles of designing new charging stations for electric vehicles</t>
  </si>
  <si>
    <t>Celem pracy jest opisanie zasad projektowania stacji ładowania pojazdów elektrycznych. W zakres pracy wchodzi omówienie aktów normatywnych dotyczących bezpieczeństwa, aktualnie stosowanych rozwiązań, przedstawienie ich wad i zalet. W mirę możliwości należy zaprojektować stację ładowania samochodów elektrycznych.</t>
  </si>
  <si>
    <t>Wpływ eksploatacji osprzętu automatyki przemysłowej na parametry jakości energii elektrycznej</t>
  </si>
  <si>
    <t>Impact of exploitation of industrial automation equipment on the parameters of power quality</t>
  </si>
  <si>
    <t>Celem pracy jest opisanie zasad eksploatacji osprzętu automatyki przemysłowej. W zakres pracy wchodzi omówienie aktów normatywnych, aktualnie stosowanych rozwiązań, przedstawienie ich wad i zalet. Na przykładzie rzeczywistego osprzętu należy zaprezentować wpływ eksploatacji urządzeń.</t>
  </si>
  <si>
    <t>Porównanie zasad projektowania szafy sterowniczej w strefach zagrożonych wybuchem i po za strefą</t>
  </si>
  <si>
    <t>Comparison of design principles of the control cabinet in potentially explosive areas and beyond that aeras</t>
  </si>
  <si>
    <t>Celem pracy jest opisanie zasad projektowania szafy sterowniczej dla wybranej lokalizacji jaką jest układ mieszalników i disolwerów w strefach zagrożenia wybuchem i po za strefą. W zakres pracy wchodzi omówienie aktów normatywnych, aktualnie stosowanych rozwiązań, przedstawienie ich wad i zalet. W rzeczywistym obiekcie należy zaprojektować szafę sterowniczą dla wybranej strefy.</t>
  </si>
  <si>
    <t xml:space="preserve">Instalacje elektryczne z autonomicznym układem sterowania </t>
  </si>
  <si>
    <t xml:space="preserve"> Electrical installations with autonomous control system</t>
  </si>
  <si>
    <t>Celem pracy jest opisanie zasad projektowania autonomicznego układu sterowania. W zakres pracy wchodzi omówienie aktów normatywnych, aktualnie stosowanych rozwiązań, przedstawienie ich wad i zalet. W rzeczywistym obiekcie należy zmodernizować istniejącą instalację elektryczną na bezobsługową.</t>
  </si>
  <si>
    <t xml:space="preserve">Analiza szczególnych wymagań przy projektowaniu komory mroźniczej </t>
  </si>
  <si>
    <t>Analysis of specific requirements in the design of a freezing chamber</t>
  </si>
  <si>
    <t>Celem pracy jest opisanie zasad projektowania komory mroźniczej. W zakres pracy wchodzi omówienie aktów normatywnych, aktualnie stosowanych rozwiązań, przedstawienie ich wad i zalet. W rzeczywistym obiekcie należy zaprojektować komorę mroźniczą.</t>
  </si>
  <si>
    <t>Zasady projektowania oświetlenia przejść dla pieszych</t>
  </si>
  <si>
    <t>Principles for designing lighting of pedestrian crossings</t>
  </si>
  <si>
    <t>Celem pracy jest omówienie zasad projektowania oświetlenia przejść dla pieszych. W zakres pracy wchodzi omówienie aktów normatywnych, aktualnie stosowanych rozwiązań dotyczących oświetlenia przejść dla pieszych, przedstawienie ich wad i zalet. Dla rzeczywistego przejścia dla pieszych należy zaprojektować oświetlenie.</t>
  </si>
  <si>
    <t>Analiza wymagań stawianym parametrom jakości energii elektrycznej</t>
  </si>
  <si>
    <t>Analysis of the requirements posed for the power quality parameters</t>
  </si>
  <si>
    <t xml:space="preserve">Celem pracy jest omówienie wymagań stawianym parametrom jakości energii elektrycznej ze względu na aktualizację dokumentów normatywnych. W zakres pracy wchodzi omówienie parametrów wykorzystywanych do oceny jakości energii elektrycznej oraz odpowiednich aktów normatywnych. Na przykładzie wyników pomiarów należy dokonać porównania nowelizacji przepisów pod względem oceny parametrów jakości energii elektrycznej. </t>
  </si>
  <si>
    <t>Minimalizacja udarowych prądów magnesowania transformatora elektroenergetycznego</t>
  </si>
  <si>
    <t>Mitigation of power transformer magnetizing inrush currents</t>
  </si>
  <si>
    <t>Celem pracy jest testowanie różnych metod wykorzystywanych do łagodzenia udarowego magnesowania transformatora podczas jego załączenia. W pierwszym etapie pracy student powinien dokonać przeglądu oraz krytycznej oceny różnych metod minimalizacji udarowych prądów magnesowania. W etapie drugim, student powinien – wykorzystując program ATP/EMTP (lub MATLAB) – przygotować model fragmentu systemu elektroenergetycznego zawierający transformator. Następnie, w tak przygotowanym modelu, powinien dokonać analizy skuteczności działania wybranych metod minimalizacji udarowych prądów magnesowania.</t>
  </si>
  <si>
    <t>Zasady i kryteria projektowania instalacji oświetleniowych w obiektach służby zdrowia</t>
  </si>
  <si>
    <t>Requirements and design criteria for lighting installations in health care facilities</t>
  </si>
  <si>
    <t>Celem pracy jest przeprowadzenie szerokiej analizy wymagań zawartych w przepisach i normach dotyczących planowania instalacji oświetleniowych w obiektach służby zdrowia. W zakresie pracy należy uwzględnić między innymi analizę takich zagadnień jak wymagania związane z zasilaniem elektrycznym instalacji oświetleniowej w tego typu obiektach, analizę najczęściej stosowanych rodzajów źródeł światła i konstrukcji opraw oświetleniowych oraz wymagań stawianych parametrom oświetlenia w zależności od rodzaju pomieszczenia i wykonywanych w nim zadań. W miarę możliwości uzupełnienie pracy powinna stanowić weryfikacja projektowa na przykładzie wybranego obiektu.</t>
  </si>
  <si>
    <t>Układy zasilania obiektów o różnym stopniu niezawodności</t>
  </si>
  <si>
    <t>Power supply systems for buildings with varying levels of reliability</t>
  </si>
  <si>
    <t>Celem pracy jest przeprowadzenie analizy dotyczącej układów zasilania obiektów o różnym stopniu niezawodności. W zakresie pracy należy uwzględnić między innymi analizę obowiązujących wytycznych zawartych w odpowiednich normach i przepisach, a także analizę stosowanych układów zasilania o różnym stopniu niezawodności w zależności od typu i wymagań zasilanego obiektu. Dodatkowo należy zaproponować rozwiązanie tego typu układu zasilania dla zadanego przykładu.</t>
  </si>
  <si>
    <t>Zasady projektowania instalacji oświetlenia ulicznego</t>
  </si>
  <si>
    <t>Design criteria for street lighting electrical installations</t>
  </si>
  <si>
    <t>Celem pracy jest przeprowadzenie analizy zasad i kryteriów projektowania instalacji elektrycznej obwodów oświetlenia ulicznego. W zakresie pracy należy uwzględnić między innymi analizę wymagań zawartych w aktualnych przepisach i normach dotyczących instalacji elektrycznych oraz przedstawienie przykładowych rozwiązań dotyczących układów zasilania i sterowania stosowanych w tego typu instalacjach. Uzupełnienie pracy powinna stanowić weryfikacja projektowa zasad planowania instalacji elektrycznej oświetlania ulicznego przeprowadzona dla zadanego przykładu.</t>
  </si>
  <si>
    <t>Analiza wytycznych planowania instalacji elektrycznych w obszarach zagrożonych wybuchem</t>
  </si>
  <si>
    <t>Analysis of planning guidelines for electrical installations in potentially explosive areas</t>
  </si>
  <si>
    <t>Celem pracy jest przeprowadzenie analizy zasad i kryteriów projektowania instalacji elektrycznych w obszarach zagrożonych wybuchem. W zakresie pracy należy uwzględnić między innymi analizę wymagań zawartych w aktualnych przepisach i normach dotyczących instalacji elektrycznych w tego typu obszarach oraz przedstawienie szczegółowych wytycznych dotyczących poszczególnych elementów instalacji (np. oprzewodowania, osprzętu, opraw oświetleniowych). Uzupełnienie pracy powinna stanowić weryfikacja projektowa zasad planowania instalacji elektrycznej w tego typu obszarach przeprowadzona dla zadanego przykładu.</t>
  </si>
  <si>
    <t>Analiza programów XL Pro Calcul oraz XL Pro firmy Legrand wspomagających projektowanie instalacji elektrycznych niskiego napięcia</t>
  </si>
  <si>
    <t>Analysis of Legrand XL Pro Calcul and XL Pro programs supporting the design of low voltage electrical installations</t>
  </si>
  <si>
    <t>Celem pracy jest przeprowadzenie oceny możliwości i funkcjonalności programów XL Pro Calcul oraz XL Pro firmy Legrand. W zakresie pracy należy uwzględnić między innymi analizę możliwości związanych z wykonywaniem obliczeń parametrów technicznych i doborem wszystkich elementów instalacji elektrycznej niskiego napięcia oraz weryfikację projektową przeprowadzona na wybranym przykładzie.</t>
  </si>
  <si>
    <t>Efektywne zarządzanie oświetleniem w obiektach użyteczności publicznej</t>
  </si>
  <si>
    <t>Effective lighting management in public facilities</t>
  </si>
  <si>
    <t>Celem pracy jest przeprowadzenie analizy sposobów realizacji efektywnego zarządzania oświetleniem w obiektach użyteczności publicznej. W zakresie pracy należy uwzględnić między innymi analizę zagadnień związanych z optymalizacją użytkowania instalacji oświetleniowej w tego typu obiektach poprzez wprowadzenie różnego rodzaju automatyki budynkowej umożliwiającej obniżenie kosztów eksploatacji oraz zwiększenie komfortu osób przebywających w pomieszczeniach obiektów (np. wykorzystanie światła dziennego, sterowanie barwą światła sztucznego). Uzupełnienie pracy powinna stanowić weryfikacja projektowa na przykładzie wybranego obiektu.</t>
  </si>
  <si>
    <t>System UPS jako dodatkowe rozwiązanie zasilania rezerwowego stosowanego w energetyce.</t>
  </si>
  <si>
    <t>The UPS system as an additional solution for the reserve power used in the power industry.</t>
  </si>
  <si>
    <t xml:space="preserve">Celem pracy jest przedstawienie i analiza kwestionariuszy dotyczących możliwych rozwiązań zastosowania systemu UPS as a reserve firmy EATON w celu poprawy zasilania rezerwowego w energetyce. </t>
  </si>
  <si>
    <t xml:space="preserve">Model cyfrowy łącznika próżniowego </t>
  </si>
  <si>
    <t>Digital model of vacuum switch</t>
  </si>
  <si>
    <t>Wykonanie modelu łącznika próżniowego w programie MATLAB w celu wykonania analizy zjawisk podczas załączenia obwodów pojemnościowych.</t>
  </si>
  <si>
    <t>Analiza możliwości wykorzystania zdalnych systemów do pomiarów, kontroli i monitoringu parametrów elektrycznych  w nowoczesnej rozdzielnicy.</t>
  </si>
  <si>
    <t>Analysis of the possibility of using remote systems for measurement, control and monitoring of electrical parameters in a modern switchgear.</t>
  </si>
  <si>
    <t xml:space="preserve">Celem pracy jest analiza systemów zdalnych wykorzystywanych obecnie w nowoczesnych rozdzielnicach oraz wykonanie pomiarów skupiając się na systemie Smartlink firmy Schneider Electric. </t>
  </si>
  <si>
    <t xml:space="preserve">Analiza wybranych systemów  SCADA w instalacjach prosumenckich </t>
  </si>
  <si>
    <t>Analysis of  selected  SCADA systems in Prosument installations</t>
  </si>
  <si>
    <t>Zapoznanie się ze stosowanymi w instalacjach prosumenckich systemami SCADA. Analiza wybranych  systemów pod  kątem: stawianych zadań, struktury, zakresu stosowania, procedur stosowania i doświadczeń eksploatacyjnych. Ocena wad,  zalet  i możliwości wykorzystania analizowanych systemów SCADA. Opracowanie zestawu kryteriów jakie powinny spełniać   systemy SCADA w instalacjach prosumenckich. Ocena wybranych systemów pod kątem opracowanych kryteriów.</t>
  </si>
  <si>
    <t>Wykorzystanie systemów  sterowania i nadzoru w Smart Grids</t>
  </si>
  <si>
    <t>Use of  monitoring and control systems in Smart Grids</t>
  </si>
  <si>
    <t>Zapoznanie się ze stosowanymi  systemami sterowania i nadzoru. Zapoznanie się z problematyką Smart Grids. Analiza wybranych  systemów w aspekcie Smart Grids. Ocena wad,  zalet  i możliwości wykorzystania analizowanych systemów sterowania i nadzoru w Smart Grids. Opracowanie zestawu kryteriów jakie powinny spełniać   systemy  sterowania i nadzoru wykorzystywane w Smart Grids. Ocena wybranych systemów pod kątem opracowanych kryteriów.</t>
  </si>
  <si>
    <t>Analiza nowoczesnych systemów  sterowania i nadzoru w stacjach elektroenergetycznych</t>
  </si>
  <si>
    <t>Analysis of  modern  monitoring and control systems in power substations</t>
  </si>
  <si>
    <t>Zapoznanie się ze stosowanymi w stacjach elektroenergetycznych  nowoczesnymi  systemami sterowania i nadzoru. Analiza nowoczesnych  systemów pod  kątem: stawianych zadań, struktury, zakresu stosowania, procedur stosowania i doświadczeń eksploatacyjnych. Ocena wad,  zalet  i możliwości wykorzystania analizowanych systemów sterowania i nadzoru stacji elektroenergetycznej. Opracowanie zestawu kryteriów jakie powinny spełniać  nowoczesne  systemy  sterowania i nadzoru w stacjach elektroenergetycznych. Ocena wybranych nowoczesnych systemów pod kątem opracowanych kryteriów.</t>
  </si>
  <si>
    <t>Ocena zasad i kryteriów doboru wybranych aparatów i urządzeń w stacjach elektroenergetycznych</t>
  </si>
  <si>
    <t xml:space="preserve">Assessment of principles and criterions of established main circuits devices station selection      </t>
  </si>
  <si>
    <t>Przegląd wybranych aparatów i urządzeń stosowanych w stacjach elektroenergetycznych. Analiza wymagań stawianych wybranym aparatom i urządzeniom w polach rozdzielczych. Opracowanie i analiza zasad i kryteriów doboru dla wybranych , poszczególnych grup aparatów i urządzeń. Ocena kryteriów doboru aparatów i urządzeń w stacjach elektroenergetycznych. Praktyczna weryfikacja projektowa opracowanych zasad i kryteriów doboru  dla wybranych aparatów i urządzeń.</t>
  </si>
  <si>
    <t xml:space="preserve">Analiza wybranych układów  automatyki i sterowania  w stacji elektroenergetycznej </t>
  </si>
  <si>
    <t xml:space="preserve">Analysis of automatic switching and control  systems  in  power substantion           </t>
  </si>
  <si>
    <t>Zapoznanie się ze stosowanymi w stacjach elektroenergetycznych  układami automatyki i sterowania.  Analiza wybranych urządzeń i  układów automatyki i sterowania  pod  kątem: stawianych zadań, struktury, zakresu stosowania, procedur stosowania i doświadczeń eksploatacyjnych. Ocena wad,  zalet  i możliwości wykorzystania analizowanych urządzeń i układów automatyki i sterowania w stacji elektroenergetycznej.  Opracowanie kryteriów jakie, powinny spełniać urządzenia i   układy automatyki i sterowania w stacjach elektroenergetycznych. Ocena wybranych urządzeń i układów  pod kątem opracowanych kryteriów.</t>
  </si>
  <si>
    <t>Przegląd i analiza nowoczesnych rozwiązań wykorzystania odnawialnych źródeł energii do produkcji energii elektrycznej w gospodarstwach domowych</t>
  </si>
  <si>
    <t>Review and analysis of modern solutions of renewable energy sources utilization for electricity production in households</t>
  </si>
  <si>
    <t>Przegląd nowoczesnych rozwiązań wykorzystania odnawialnych źródeł energii w gospodarstwach domowych do produkcji energii elektrycznej. Analiza rozwiązań autonomicznych domowych systemów ogniw fotowoltaicznych służących do wytwarzania energii elektrycznej. Analiza rozwiązań przydomowych małych elektrowni wiatrowych. Ocena nowoczesnych rozwiązań wykorzystania odnawialnych źródeł energii do produkcji energii elektrycznej w gospodarstwach domowych w aspekcie technicznym i ekonomicznym. Opracowanie propozycji najlepszych rozwiązań wykorzystania odnawialnych źródeł energii do produkcji energii elektrycznej w gospodarstwie  domowym. Analiza ekonomiczna zaproponowanych rozwiązań</t>
  </si>
  <si>
    <t>Przegląd i analiza nowoczesnych rozwiązań wykorzystania odnawialnych źródeł energii do ogrzewania w gospodarstwach domowych</t>
  </si>
  <si>
    <t>Review and analysis of modern solutions of renewable energy sources utilization for heating in households</t>
  </si>
  <si>
    <t xml:space="preserve">Przegląd nowoczesnych rozwiązań wykorzystania odnawialnych źródeł energii do ogrzewania w gospodarstwach domowych. Analiza rozwiązań kolektorów słonecznych służących do podgrzewania ciepłej wody lub pozwalających na ogrzewanie mieszkań jako źródło wspomagające. Analiza rozwiązań instalacji z kotłami do spalania biomasy. Analiza rozwiązań z pompami ciepła. Ocena nowoczesnych rozwiązań wykorzystania odnawialnych źródeł energii do ogrzewania w gospodarstwach domowych w aspekcie technicznym i ekonomicznym. Opracowanie propozycji najlepszych rozwiązań wykorzystania odnawialnych źródeł energii do ogrzewania  w gospodarstwie  domowym. Analiza ekonomiczna zaproponowanych rozwiązań. </t>
  </si>
  <si>
    <t>Analiza warunków współpracy reklozerów i sekcjonalizerów w sieciach średniego napięcia</t>
  </si>
  <si>
    <t>Analysis of coordination and cooperation of reclosers and sectionalizers working in medium voltage networks</t>
  </si>
  <si>
    <t xml:space="preserve">Celem pracy jest zapoznanie studenta ze sposobami realizacji automatyzacji sieci średniego napięcia, zwiększającej niezawodność jej pracy. Zakres pracy obejmuje opis rozwiązań technologicznych reklozerów i sekcjonalizerów aktualnie stosowanych w sieciach SN oraz krytyczną analizę funkcjonalności reklozerów i sekcjonalizerów dostępnych na rynku. Zadaniem studenta będzie opracowanie rozwiązań i algorytmów, dla wybranej sieci SN, mających na celu zmniejszenie czasów trwania przerw w dostawie energii elektrycznej do odbiorców. </t>
  </si>
  <si>
    <t>Analiza możliwości wykorzystania rzeczywistych przebiegów sygnałów elektrycznych do badania zabezpieczeń</t>
  </si>
  <si>
    <t>Analysis of the possibilities of using the real waveforms of electrical signals for relays testing</t>
  </si>
  <si>
    <t>Celem pracy jest zapoznanie studenta z nowoczesnymi, cyfrowymi zabezpieczeniami elektroenergetycznymi. Zakres pracy obejmuje analizę możliwości pozyskiwania danych dotyczących rzeczywistych przebiegów prądów i napięć występujących podczas wybranych zakłóceń w sieciach elektroenergetycznych z rejestratorów stacyjnych/zabezpieczeń . Zakres pracy obejmuje również wykonanie badań wybranych zabezpieczeń z wykorzystaniem plików COMTRADE.</t>
  </si>
  <si>
    <t>Analiza pracy współbieżnej zabezpieczeń odległościowych</t>
  </si>
  <si>
    <t>Analysis of the work of distance protection equipped with pilot connection</t>
  </si>
  <si>
    <t>Celem pracy jest zapoznanie studenta z układami współpracy zabezpieczeń odległościowych w liniach WN i NN. Zakres pracy obejmuje analizę możliwości współpracy zabezpieczeń odległościowych z wykorzystaniem różnych mediów i protokołów transmisji danych. W zakres pracy wchodzi również wykonanie badań laboratoryjnych pracy współbieżnej takich zabezpieczeń.</t>
  </si>
  <si>
    <t>Analiza protokołu IEC61850 pod kątem bezpieczeństwa informatycznego</t>
  </si>
  <si>
    <t>Analysis of the IEC61850 protocol for IT security</t>
  </si>
  <si>
    <t>Celem pracy jest zapoznanie studenta z protokołem IEC61850, wykorzystywanym w automatyce elektroenergetycznej. Zakres pracy obejmuje analizę protokołu pod kątem cyberbezpieczeństwa. W zakres pracy wchodzi również wykonanie badań laboratoryjnych odporności protokołu na różne zakłócenia, ataki typu DoS itp.</t>
  </si>
  <si>
    <t>Analiza zjawisk zachodzących podczas zwarć doziemnych w sieciach średniego napięcia</t>
  </si>
  <si>
    <t>Analysis of phenomena occurring during ground faults in medium voltage networks</t>
  </si>
  <si>
    <t xml:space="preserve">Celem pracy jest zapoznanie studenta z kryteriami zabezpieczeniowymi wykorzystywanymi do detekcji zwarć z ziemią w sieciach średniego napięcia. Zakres pracy obejmuje wykonanie symulacji komputerowych wybranych scenariuszy zwarć z ziemią, dla różnych układów pracy punktu neutralnego transformatora. Na tej podstawie należy określić optymalne kryteria zabezpieczeniowe oraz wartości rozruchowe i nastawy zabezpieczeń. </t>
  </si>
  <si>
    <t>Analiza możliwości współpracy zabezpieczeń elektroenergetycznych z nowoczesnymi przetwornikami wielkości fizycznych</t>
  </si>
  <si>
    <t>Analysis of the possibilities of cooperation of power protections with modern sensors of physical quantities</t>
  </si>
  <si>
    <t xml:space="preserve">Celem pracy jest zapoznanie studenta z budową i zasadą działania nowoczesnych przetworników prądu i napięcia oraz innych sensorów wielkości fizycznych wykorzystywanych w aparaturze kontrolno-pomiarowej. Zakres pracy obejmuje analizę technologii wykonania nowoczesnych przetworników sygnałów elektrycznych, analizę sposobu przesyłania danych (w tym cyfrowy przesył informacji) oraz wykonanie badań laboratoryjnych (właściwości metrologicznych) wybranych przetworników. </t>
  </si>
  <si>
    <t>Wpływ stanów przejściowych pojemnościowych przekładników napięciowych na działanie zabezpieczeń odległościowych linii elektroenergetycznej</t>
  </si>
  <si>
    <t>Influence of capacitive voltage transformers transients on operation of power line distance protection</t>
  </si>
  <si>
    <t>Analiza jakościowa i ilościowa wpływu stanów przejściowych pojemnościowych przekładników napięciowych na działanie zabezpieczeń odległościowych linii elektroenergetycznych. Analizę należy przeprowadzić w środowisku programu Matlab, z użyciem sygnałów z symulacji zwarć w linii elektroenergetycznej  za pomocą programu ATPDraw.</t>
  </si>
  <si>
    <t>Zjawiska ferrorezonansowe w pojemnościowych przekładnikach napięciowych</t>
  </si>
  <si>
    <t>Ferroresonance phenomena in capacitive voltage transformers</t>
  </si>
  <si>
    <t>Ogólna charakterystyka zastosowań pojemnościowych przekładników napięciowych w sieciach najwyższych napięć. Analityczna oraz symulacyjna analiza zjawiska ferrorezonansu w przekładniku. Do modelowania należy użyć programu ATP-EMTP lub Matlab.</t>
  </si>
  <si>
    <t>Projektowanie i budowa stacji elektroenergetycznych najwyższych napięć w aspekcie zagadnień ochrony środowiska</t>
  </si>
  <si>
    <t>Design and construction of high voltage power stations in the aspect of environmental issues</t>
  </si>
  <si>
    <t>Celem pracy jest ocena oddziaływania na środowisko czynników towarzyszących procesowi budowy stacji elektroenergetycznych najwyższych napięć. Szczególnej analizie należy poddać oddziaływania akustyczne i elektromagnetyczne, których źródłem są urządzenia stacyjne.</t>
  </si>
  <si>
    <t>Systemy monitoringu oświetlenia awaryjnego</t>
  </si>
  <si>
    <t>Monitoring systems for emergency lighting</t>
  </si>
  <si>
    <t xml:space="preserve">Celem pracy jest przegląd systemów do monitoringu oświetlenia awaryjnego oraz analiza celowości i opłacalności stosowania takich systemów w budynkach użyteczności publicznej. </t>
  </si>
  <si>
    <t xml:space="preserve">Systemy sygnalizacji
 i ochrony przeciwpożarowej w obiektach przemysłowych
</t>
  </si>
  <si>
    <t>Signaling and fire protection systems in industrial facilities</t>
  </si>
  <si>
    <t xml:space="preserve">Celem pracy jest zapoznanie z systemami sygnalizacji i ochrony przeciwpożarowej stosowanymi obecnie w obiektach przemysłowych. Zakres pracy uwzględnia również nowoczesne techniki detekcji i eliminacji pożaru oraz analizę rozwiązań zapewniających bezprzerwowe zasilanie urządzeń ppoż. podczas pożaru.  </t>
  </si>
  <si>
    <t xml:space="preserve">Wpływ opraw oświetleniowych ze źródłami LED na sieć zasilającą </t>
  </si>
  <si>
    <t>Impact of luminaires with LED sources on the power supply network</t>
  </si>
  <si>
    <t>Celem pracy jest analiza wpływu opraw oświetleniowych ze źródłami LED na sieć zasilającą. Należy poruszyć zagadnienia związane z kompensacją mocy biernej i pojemnościowej przy zasilaniu opraw Ledowych.</t>
  </si>
  <si>
    <t>Zdalne monitorowanie zużycia energii jako wsparcie efektywności energetycznej</t>
  </si>
  <si>
    <t>Remote monitoring of energy consumption as support for energy efficiency</t>
  </si>
  <si>
    <t>Celem pracy jest przegląd dostępnych na rynku systemów zdalnego monitorowania zużycia energii oraz analiza ich przydatności do poprawy efektywności energetycznej przedsiębiorstw.</t>
  </si>
  <si>
    <t>Analiza sposobów zasilania w miejscach zagrożonych częstymi przerwami w dostawie energii elektrycznej</t>
  </si>
  <si>
    <t>Analysis of the needs of the power supply for devices in areas with potentially frequent interruptions in the supply of electricity</t>
  </si>
  <si>
    <t>Celem pracy jest analiza problemów związanych z długotrwałymi lub częstymi przerwami w zasilaniu. Należy przedstawić sposoby awaryjnego podtrzymania zasilania, sposoby doboru elementów sytemu zasilania awaryjnego oraz wpływ zmiany układu zasilania na ochronę przeciwporażeniową. Praktyczną ilustrację przedstawionych wytycznych powinien stanowić projekt koncepcyjny dla przykładowego obiektu.</t>
  </si>
  <si>
    <t>Nowoczesne rozwiązania techniczne w projektowaniu i budowie układów uziomowych</t>
  </si>
  <si>
    <t>Modern technology in the design and construction of grounding systems</t>
  </si>
  <si>
    <t>Celem pracy jest dokonanie przeglądu nowoczesnych rozwiązań wykorzystywanych w budowie uziomów i układów uziomowych. Należy zwrócić uwagę na stosowane materiały, sposoby wykonania, koszty oraz trwałość eksploatacyjną analizowanych rozwiązań, a także na ich przydatność w różnych obiektach.</t>
  </si>
  <si>
    <t>Prace pod napięciem w elektroenergetyce</t>
  </si>
  <si>
    <t>Live working in electric power objects</t>
  </si>
  <si>
    <t>Celem pracy jest przedstawienie i porównanie technik prac pod napięciem stosowanych w obiektach elektroenergetycznych. Należy określić rodzaje prac wykonywanych poszczególnymi technikami, scharakteryzować używany do tego sprzęt, a także opisać zasady organizacji tych prac oraz obowiązki osób funkcyjnych i członków zespołu wykonującego pracę.</t>
  </si>
  <si>
    <t>Zasilanie elektryczne budynków wysokościowych</t>
  </si>
  <si>
    <t>The power supply for high-rise buildings</t>
  </si>
  <si>
    <t>Innowacje w sektorze elektroenergetycznym</t>
  </si>
  <si>
    <t>The Innovation in the power sector</t>
  </si>
  <si>
    <t>Celem pracy jest ocena działań innowacyjnych w energetyce (kraj, wybrany region) w aspekcie priorytetów rozwojowych, barier ograniczających wprowadzenie koniecznych zmian, restrukturyzacji infrastruktury energetycznej, finansowania przedsięwzięć oraz źródeł pozyskiwania funduszy.</t>
  </si>
  <si>
    <t>Analiza wpływu rozwoju elektromobilności na sektor energetyczny kraju
w sektorze gospodarstw domowych.</t>
  </si>
  <si>
    <t>The analysis of the impact of the development of electromobility on country power sector.</t>
  </si>
  <si>
    <t>Celem pracy jest przeprowadzenie analizy możliwości rozwoju elektromobilność w warunkach krajowych. określenie wpływu rozwoju  elektromobilności na sektor energetyczny.</t>
  </si>
  <si>
    <t>Rozpływy mocy w elektroenergetycznej sieci dystrybucyjnej z przyłączonymi źródłami odnawialnymi</t>
  </si>
  <si>
    <t>Distribution power system load flow with connected RES</t>
  </si>
  <si>
    <t>Zasady przeprowadzania obliczeń rozpływów mocy w systemie elektroenergetycznym. Charakterystyka odnawialnych źródeł energii pod kątem ich współpracy z systemem elektroenergetycznym. Zapoznanie się z programem Open DSS. Opracowanie w programie OpenDSS modelu do obliczeń rozpływów w sieci dystrybucyjnej współpracującej z generacją rozproszoną opartą o OZE. Wykonanie obliczeń dla wybranych warunków pracy sieci. Analiza uzyskanych wyników. Wnioski</t>
  </si>
  <si>
    <t>Optymalna lokalizacja źródeł rozproszonych w systemie elektroenergetycznym</t>
  </si>
  <si>
    <t>Optimal placement of distributed generation in power system</t>
  </si>
  <si>
    <t>Charakterystyka rozproszonych źródeł energii elektrycznej. Zasady współpracy źródeł rozproszonych z siecią elektroenergetyczną. Sformułowanie zadania optymalizacyjnego lokalizacji źródeł rozproszonych Opracowanie modelu systemu dystrybucyjnego do obliczeń optymalizacyjnych. Wybór metody rozwiązania. Przeprowadzenie obliczeń optymalizacyjnych i analiza uzyskanych wyników. Wnioski</t>
  </si>
  <si>
    <t xml:space="preserve">Modele i funkcjonowanie rynków mocy </t>
  </si>
  <si>
    <t>Capacity market models and efficiency</t>
  </si>
  <si>
    <t>Pojęcie rynku mocy. Uwarunkowania prawne funkcjonowania rynku mocy w Polsce. Przegląd i ocena  modeli rynków mocy stosowanych w innych krajach. Opracowanie, na podstawie dostępnych danych, analizy funkcjonowania krajowego rynku mocy. Podsumowanie uzyskanych rezultatów. Wnioski</t>
  </si>
  <si>
    <t xml:space="preserve">Badanie stabilności napięciowej przesyłowego systemu elektroenergetycznego </t>
  </si>
  <si>
    <t>Voltage statbility anaysis of transmission power system</t>
  </si>
  <si>
    <t>Charakterystyka problemu stabilności napięciowej w przesyłowych systemach elektroenergetycznych. Zapoznanie się z metodami analizy stabilności napięciowej  oparte na wynikach obliczeń rozpływów mocy. Opracowanie modelu przykładowego systemu elektroenergetycznego do obliczeń rozpływów mocy. Przeprowadzenie analizy stabilności napięciowej poznanymi metodami. Analiza uzyskanych wyników. Wnioski</t>
  </si>
  <si>
    <t>Badanie przepięć ziemnozwarciowych w sieciach rozdzielczych o różnym sposobie uziemienia punktu neutralnego.</t>
  </si>
  <si>
    <t>Survey of ground fault surges in distribution networks with different way of neutral grounding</t>
  </si>
  <si>
    <t>Celem pracy jest zamodelowanie wybranej sieci SN w programie EMTP. Badanie poziomu przepięć ziemnozwarciowych przy różnie uziemionym punkcie neutralnym. Badanie możliwości zastosowania alternatywnego sposobu uziemienia punktu neutralnego sieci pod kątem redukcji przepięć ziemnozwarciowych.</t>
  </si>
  <si>
    <t>Zastosowanie wieloczęstotliwościowego kryterium admitancyjnego do wykrywania zwarć wysoko rezystancyjnych w sieciach rozdzielczych SN</t>
  </si>
  <si>
    <t>Application of multifrequency admittance criterion for detection of high impedance faults in MV distribution networks</t>
  </si>
  <si>
    <t>Celem pracy jest zamodelowanie wybranej sieci SN w programie EMTP. Porównanie skuteczności wykrywania zwarć doziemnych przez klasyczne zabezpieczenia admitancyjne i z grupy zabezpieczeń admitancyjnych oraz admitancyjnego zabezpieczenia wieloczęstotliwościowego.</t>
  </si>
  <si>
    <t>Komputerowe modelowanie zwarć doziemnych w sieciach SN</t>
  </si>
  <si>
    <t>Computer modeling of earth faults in MV networks</t>
  </si>
  <si>
    <t>Celem pracy jest zamodelowanie w EMTP różnego typu zwarć występujących w sieciach SN: zwarcia ciągłe, przerywane, zwarcia metaliczne, łukowe i zwarcia pośrednie (wysokorezystancyjne).</t>
  </si>
  <si>
    <t>Diagnostyka  transformatorów energetycznych</t>
  </si>
  <si>
    <t>Diagnostics of energetic  transformers</t>
  </si>
  <si>
    <t xml:space="preserve">Celem pracy jest ocena stanu technicznego dla wybranego transformatora energetycznego zainstalowanego w przedsiębiorstw energetycznym z wykorzystaniem różnych metod diagnostycznych. . </t>
  </si>
  <si>
    <t xml:space="preserve">Niezawodność dostaw energii elektrycznej w spółkach dystrybucyjnych </t>
  </si>
  <si>
    <t>Reliability of electricity supply in the distribution companies</t>
  </si>
  <si>
    <t>Celem pracy jest ocena niezawodności dostaw energii elektrycznej w wybranych spółkach dystrybucyjnych na przestrzeni kilku lat i zidentyfikowanie występujących trendów.</t>
  </si>
  <si>
    <t>Ocena gospodarcza niezawodności zasilania zakładu przemysłowego.</t>
  </si>
  <si>
    <t>Economic evaluation of an industrial facility's power supply reliability</t>
  </si>
  <si>
    <t>Celem pracy jest analiza opłacalności ekonomicznej wzrostu niezawodności zasilania odbiorcy przemysłowego poprzez  rozbudowę istniejącego układu zasilania..</t>
  </si>
  <si>
    <t>Racjonalna gospodarka mocą bierną.</t>
  </si>
  <si>
    <t xml:space="preserve">Rational management of passive power </t>
  </si>
  <si>
    <t>Celem pracy jest identyfikacja metod poprawiających gospodarkę mocą bierną wybranego odbiorcy przemysłowego.</t>
  </si>
  <si>
    <t>Wpływ pracy elektrowni wiatrowych na jakość energii elektrycznej</t>
  </si>
  <si>
    <t>Influence of wind power stations on power quality</t>
  </si>
  <si>
    <t>Celem pracy jest ocena niekorzystnego wpływu pracy farmy wiatrowej na parametry jakości energii elektrycznej w punkcie przyłączenia jej do systemu elektroenergetycznego oraz podanie rozwiązań technicznych ograniczających ten wpływ.</t>
  </si>
  <si>
    <t xml:space="preserve">Wyznaczanie przewidywanych obciążeń elektroenergetycznych i zużycia energii elektrycznej w zakładzie przemysłowym. </t>
  </si>
  <si>
    <t>Determination of estimated loads and total usage of electricity in industrial plant.</t>
  </si>
  <si>
    <t>Celem pracy jest wyznaczenie przewidywanych obciążeń dla danego układu elektroenergetycznego zasilającego zakład przemysłowy i zweryfikowanie obliczonych obciążeń z rzeczywistym obciążeniem oraz ocena poprawności obliczeń.</t>
  </si>
  <si>
    <t>Zasady przyłączania odbiorców energii elektrycznej do sieci elektroenergetycznej.</t>
  </si>
  <si>
    <t>Requirements for connection of  consumers to the power grid</t>
  </si>
  <si>
    <t>Celem pracy jest określenie kryteriów jakie muszą spełniać odbiorcy energii w celu przyłączenia ich do sieci i weryfikacja ich w rzeczywistych warunkach.</t>
  </si>
  <si>
    <t>Modelowanie systemu HVDC do obliczeń rozpływów mocy</t>
  </si>
  <si>
    <t>Modelling of HVDC systems for power flow calculations</t>
  </si>
  <si>
    <t>Ogólna charakterystyka sposobów modelowania systemów HVDC dla potrzeb rozpływów mocy. Opracowanie programu do obliczeń rozpływów mocy z uwzględnieniem systemów HVDC. Obliczenia rozpływów mocy z uwzględnieniem systemów HVDC.</t>
  </si>
  <si>
    <t>Optymalna lokalizacja dodatkowych źródeł mocy biernej w sieci przesyłowej metodą Tabu Search</t>
  </si>
  <si>
    <t>Optimal placement of additonal Var sources in power system by Tabu Search algorithm</t>
  </si>
  <si>
    <t>Ogólna charakterystyka metod Tabu Search. Opracowanie programu do optymalnej lokalizacji dodatkowych źródeł mocy biernej metodą Tabu Search. Przeprowadzenie obliczeń optymalizacyjnych.</t>
  </si>
  <si>
    <t>Metody statycznej estymacji stanu systemu elektroenergetycznego z wykorzystaniem pomiarów PMU</t>
  </si>
  <si>
    <t>Static state estimation methods of power system with PMU measurements</t>
  </si>
  <si>
    <t>Burze słoneczne a sieci elektroenergetyczne</t>
  </si>
  <si>
    <t>Solar storms and power grids</t>
  </si>
  <si>
    <t>Ogólna charakterystyka problemu. Modelowanie wpływu  geomagnetycznie indukowanych  prądów na system elektroenergetyczny. Przeprowadzenie obliczeń. Analiza otrzymanych wyników.</t>
  </si>
  <si>
    <t>Synchrofazorowe systemy pomiarowe PMU (Phasor Measurement Unit) na przykładzie urządzenia Arbiter Model 1133A Power Sentinel</t>
  </si>
  <si>
    <t>Synchrophasor measuring systems based on Arbiter Model 1133 Power Sentinel Measurement Units (PMUs)</t>
  </si>
  <si>
    <t>Praca dotyczy zagadnienia pomiarów rozproszonych w sieciach elektroenergetycznych z wykorzystaniem urządzeń PMU, metod akwizycji, transmisji, gromadzenia oraz przetwarzania uzyskanych danych pomiarowych w celu diagnostyki i sterowania pracą systemu elektroenergetycznego. Analiza wyników przeprowadzonych badań praktycznych umożliwi sformułowanie wniosków dotyczących zasadności oraz możliwości praktycznego wykorzystania jednostek PMU w sieciach el-en. Końcowym etapem pracy będzie opracowanie instrukcji do ćwiczenia laboratoryjnego.</t>
  </si>
  <si>
    <t>Badanie algorytmów pomiaru składowych ortogonalnych prądu i napięcia odpornych na zmiany częstotliwości sieci</t>
  </si>
  <si>
    <t>Analysis of phasor estimation algorithms immune to system frequency deviation</t>
  </si>
  <si>
    <t>Zapoznanie się z cyfrowymi algorytmami pomiaru składowych ortogonalnych prądu i napięcia stosowanych w przekaźnikach zabezpieczeniowych. Sposoby korekcji tych algorytmów przy znanej zmianie częstotliwości sieciowej. Wyprowadzenie i weryfikacja proponowanych metod korekcji błędów wynikających ze zmiany częstotliwości sieci. Opracowanie i uruchomienie modeli symulacyjnych do badania proponowanych algorytmów. Przeprowadzenie symulacyjnych badań i ich weryfikacja. Przygotowanie tekstu pracy dyplomowej.</t>
  </si>
  <si>
    <t>Analiza algorytmów stosowanych w zabezpieczeniach od pracy wyspowej w układach generacji rozproszonej</t>
  </si>
  <si>
    <t>Analysis of loss of mains protection algorithms applied in distributed generation</t>
  </si>
  <si>
    <t>Zapoznanie się z problematyką ochrony układów generacji rozproszonej od pracy wyspowej. Należy opracować model symulacyjny fragmentu sieci z siłownią wiatrową wraz z układem zabezpieczeń punktu przyłączenia do sieci. Przeprowadzić analizę stosowanych metod detekcji pracy wyspowej generatora wraz z lokalnym obciążeniem. Przeprowadzić analizę warunków stosowania automatyki SPZ w takim układzie. Przeprowadzić symulacyjne badania układu. Przygotować tekst pracy dyplomowej.</t>
  </si>
  <si>
    <t>Zabezpieczenie nadprądowe z funkcją zapobiegania awariom wielkoobszarowym</t>
  </si>
  <si>
    <t>Overcurrent protection for large area failures prevention</t>
  </si>
  <si>
    <t>Analiza awarii wielkoobszarowych w literaturze polskiej i anglojęzycznej w celu wyznaczenia udziału zabezpieczeń nadprądowych w procesie ich rozwoju. Opracowanie dodatkowych algorytmów decyzyjnych opartych na dynamicznej obciążalności linii eliminujących zauważone problemy. Testowanie opracowanych modeli matematycznych nagrzewania przewodów i nowych algorytmów w środowisku ATP/EMTP i Matlab</t>
  </si>
  <si>
    <t>Analiza pracy zabezpieczenia odległościowego w trakcie wysokich obciążeń</t>
  </si>
  <si>
    <t>Analysis of distance protection operation during heavy loads</t>
  </si>
  <si>
    <t>Analiza literaturowa zjawiska wkraczania trajektorii impedancji widzianej przez zabezpieczenie odległościowe w trzecią strefę zadziałania. Symulacyjna analiza zjawiska z wykorzystaniem modelu fragmentu sieci EEN w Matlab Simulink lub ATP/EMTP. Propozycja wprowadzenia dodatkowych algorytmów decyzyjnych zapobiegających niepożądanym zadziałaniom zabezpieczenia odległościowego.</t>
  </si>
  <si>
    <t>Monitoring zużycia energii elektrycznej z wykorzystaniem wyjścia impulsowego  LED licznika energii elektrycznej.</t>
  </si>
  <si>
    <t>Monitoring of electricity consumption using the LED pulse output of the electricity meter.</t>
  </si>
  <si>
    <t>Celem pracy jest zapoznanie z problematyką zużycia energii elektrycznej  w gospodarstwach domowych. Należy wykonać układ monitorujący zużycie energii elektrycznej umożliwiający odczyt licznika on-line, bez ingerencji w sam licznik, wykorzystując  wyjście impulsowe  LED.
Układ powinien zapewniać rejestrację danych do komputera nadrzędnego, gdzie powinna nastąpić ich analiza.</t>
  </si>
  <si>
    <t>Ocena wpływu mobilności elektrycznej na sieć elektroenergetyczną</t>
  </si>
  <si>
    <t>Evaluation of the impact of electric mobility on the power grid</t>
  </si>
  <si>
    <t>Celem pracy jest analiza wpływu rozwoju samochodów elektrycznych na sieć elektroenergetyczna. W szczególności ocenę tego wpływu różnych trybów ładowania akumulatorów w tych samochodach.</t>
  </si>
  <si>
    <t>Wilczyński Artur Prof. dr hab. inż.</t>
  </si>
  <si>
    <t>Rola taryf w racjonalnym użytkowaniu energii elektrycznej</t>
  </si>
  <si>
    <t>The role of tariffs in the rational use of electricity</t>
  </si>
  <si>
    <t>Należy zbadać rolę taryf elektrycznych w procesie racjonalnego użytkowania energii elektrycznej. Dokonać oceny wpływu różnych czynników na ten proces.</t>
  </si>
  <si>
    <t>Zarządzanie sektorem elektroenergetycznym w warunkach rozwoju rynków energii elektrycznej</t>
  </si>
  <si>
    <t>Managing the power sector in the conditions of development of electricity markets</t>
  </si>
  <si>
    <t>Celem pracy jest określenie wpływu rozwoju mechanizmów rynkowych w obrocie energia elektryczną na proces zarządzania sektorem elektroenergetycznym. Należy dokonać prezentacji aktów prawnych - krajowych i unijnych, dotyczących rynków energii elektrycznej. Scharakteryzować rolę operatorów systemu oraz Urzędu Regulacji Energii w procesie zarzadzania elektroenergetyka.</t>
  </si>
  <si>
    <t>Ocena stanu pracy sieci elektroenergetycznej z wykorzystaniem metody prądów gałęziowych</t>
  </si>
  <si>
    <t>State estimation of a power network with use of the method of branch currents</t>
  </si>
  <si>
    <t>Krytyczny przegląd metod oceny stanu pracy sieci elektroenergetycznej. Dla metody wybranej spośród grupy metod prądów gałęziowych opracowanie algorytmu i programu. Dla rozpatrywanej metody dokonanie analizy właściwości obliczeniowych, wrażliwości na brak danych pomiarowych, wrażliwości na błędy obarczające dane pomiarowe.</t>
  </si>
  <si>
    <t>Ocena stanu pracy sieci elektroenergetycznej z wykorzystaniem metody napięć węzłowych</t>
  </si>
  <si>
    <t>State estimation of a power network with use of the method of nodal voltages</t>
  </si>
  <si>
    <t>Krytyczny przegląd metod oceny stanu pracy sieci elektroenergetycznej. Dla metody wybranej spośród grupy metod napięć węzłowych opracowanie algorytmu i programu. Dla rozpatrywanej metody dokonanie analizy właściwości obliczeniowych, wrażliwości na brak danych pomiarowych, wrażliwości na błędy obarczające dane pomiarowe.</t>
  </si>
  <si>
    <t>Ustalenie miejsca generacji harmonicznych w sieci elektroenergetycznej</t>
  </si>
  <si>
    <t>Determination of a location of harmonic generation in a power network</t>
  </si>
  <si>
    <t>Klasyfikacja koncepcji lokalizacji generacji harmonicznych w sieci elektroenergetycznej. Właściwości różnych metod lokalizacji generacji harmonicznych. Opracowanie algorytmu oraz programu pozwalającego lokalizować generacje harmonicznych z wykorzystaniem tzw. wskaźnika napięciowego oraz wskaźnika prądowego. Analiza miejsc generacji harmonicznych w konkretnej sieci elektroenergetycznej.</t>
  </si>
  <si>
    <t>Lokalizacja źródeł zakłóceń w sieci elektroenergetycznej, ocena kierunku przepływu zakłóceń</t>
  </si>
  <si>
    <t>Localization of disturbance sources in a power network, determination of direction of disturbance flow</t>
  </si>
  <si>
    <t>Charakterystyka możliwych źródeł zakłóceń w sieci elektroenergetycznej. Ocena porównawcza istniejących metod lokalizacji źródeł zakłóceń. Zasymulowanie pracy źródeł określonego rodzaju zakłóceń w sieci elektroenergetycznej w wybranym systemie oprogramowania. Zbadanie skuteczności lokalizacji źródeł zakłóceń z wykorzystaniem istniejących metod dla rozpatrywanej sieci elektroenergetycznej.</t>
  </si>
  <si>
    <t xml:space="preserve">Wykrywanie obciążeń w systemie elektroenergetycznym dominujących ze względu na  systemowe straty mocy czynnej  </t>
  </si>
  <si>
    <t>Identification of loads in a power system from the viewpoint of the system active-power losses</t>
  </si>
  <si>
    <t>Krytyczna analiza sposobów wyznaczania systemowych strat mocy czynnej. Analiza czynników wpływających na straty mocy czynnej. Ilościowa charakterystyka wpływu obciążeń systemu elektroenergetycznego na straty mocy czynnej w tym systemie. Opracowanie sposobu ustalania dominujących obciążeń systemu elektroenergetycznego z punktu widzenia systemowych strat mocy czynnej.</t>
  </si>
  <si>
    <t xml:space="preserve">Układ pomiarowy do analizy widma w paśmie pracy urządzeń PLC </t>
  </si>
  <si>
    <t>A measuring system for analyzing the spectrum in the operating range of PLC devices</t>
  </si>
  <si>
    <t>Celem pracy jest wykonanie elementu stanowiska badawczego do pomiaru widma sygnałów elektrycznych na bazie karty pomiarowej. Zakres pracy obejmuje analizę literaturową zagadnień związanych z komunikacją PLC, wykonanie oprogramowania do karty pomiarowej, przykładowe pomiary sieci z obecnością i bez obecności zakłóceń sygnału PLC.</t>
  </si>
  <si>
    <t>Inteligentny układ do akwizycji danych w zakresie transmisji PLC</t>
  </si>
  <si>
    <t>Intelligent system for acquiring data operating in PLC transmissions</t>
  </si>
  <si>
    <t>Celem pracy jest wykonanie elementu stanowiska badawczego do pomiaru sygnałów PLC na bazie karty pomiarowej. Zakres pracy obejmuje analizę literaturową zagadnień związanych pomiarami elektrycznymi, wykonanie oprogramowania do karty pomiarowej (oprogramowanie powinno pozwalać na wybranie parametru, którego powtarzanie się będzie zapisywane), przykładowe pomiary sieci z obecnością i bez obecności zakłóceń w pasmie PLC oraz statystyczne zestawienie otrzymanych wyników.</t>
  </si>
  <si>
    <t>Symulacja kolumny małomocowego wyładowania elektrycznego w obrębie zestyku CuCr</t>
  </si>
  <si>
    <t>Simulation of low power discharge column within the CuCr contact</t>
  </si>
  <si>
    <t>Celem pracy jest wykonanie symulacji zachowania się kolumny wyładowania elektrycznego pomiędzy stykami na bazie chromu i miedzi. Zakres pracy obejmuje analizę literaturową zagadnień związanych z wyładowaniami elektrycznymi oraz wykonanie symulacji takiego wyładowania w oparciu o rzeczywiste pomiary.</t>
  </si>
  <si>
    <t>Analiza widmowa małomocowego wyładowania elektrycznego dla styków wykonanych z czystych metali</t>
  </si>
  <si>
    <t>Spectral analysis of low power electric discharge for contacts made of pure metals</t>
  </si>
  <si>
    <t>Celem pracy jest wykonanie analizy widma małomocowego wyładowania elektrycznego. Zakres pracy obejmuje analizę literaturową zagadnień związanych z wyładowaniem elektrycznym oraz wykonanie pomiarów takiego wyładowania z zastosowaniem spektrofotometru.</t>
  </si>
  <si>
    <t>Akwizycja danych pomiarowych z badań łączników elektrycznych wykonanych z molibdenu</t>
  </si>
  <si>
    <t>Acquisition of measurement data from testing of electrical connectors made of molybdenum</t>
  </si>
  <si>
    <t>Celem pracy jest wykonanie układu pomiarowego do rejestracji małomocowego wyładowania elektrycznego z zastosowaniem styków molibdenowych. Zakres pracy obejmuje analizę literaturową zagadnień związanych z wyładowaniem elektrycznym oraz wykonanie pomiarów takich wyładowań wraz z obróbką statystyczną otrzymanych wyników.</t>
  </si>
  <si>
    <t xml:space="preserve"> Optymalizacja pracy pomp ciepła</t>
  </si>
  <si>
    <t>Optimization of heat pumps operation</t>
  </si>
  <si>
    <t>Celem pracy jest dokonanie przeglądu różnych konstrukcji pomp ciepła z charakterystyką ich parametrów technicznych oraz analiza czynników wpływających na efektywność energetyczną.</t>
  </si>
  <si>
    <t xml:space="preserve">
Termiczne metody konwersji biomasy</t>
  </si>
  <si>
    <t>Thermal methods of biomass conversion</t>
  </si>
  <si>
    <t>Celem pracy jest ocena aktualnego stanu i perspektyw rozwoju wykorzystania biomasy, określenie zasobów i potencjału w Polsce oraz analiza przykładu opłacalności.</t>
  </si>
  <si>
    <t xml:space="preserve">
Wielki odbiorca na rynku energii 
</t>
  </si>
  <si>
    <t>The great receiver on energy market</t>
  </si>
  <si>
    <t>Celem pracy jest analiza potrzeb energetycznych dużych zakładów przemysłowych oraz określenie ich wpływu na pracę sieci elektroenergetycznej w wybranym obszarze.</t>
  </si>
  <si>
    <t>Efektywne wykorzystanie maszyn i urządzeń w przemyśle</t>
  </si>
  <si>
    <t>Effective using of machines and energetic devices in industry</t>
  </si>
  <si>
    <t>Celem pracy jest określenie czynników mających wpływ na efektywny przebieg wybranego procesu produkcyjnego i bezawaryjną pracę urządzeń elektroenergetycznych.</t>
  </si>
  <si>
    <t>Funkcje taryf energii elektrycznej dla odbiorców przemysłowych</t>
  </si>
  <si>
    <t xml:space="preserve">Function of energy tariff for industrial  consumers 
</t>
  </si>
  <si>
    <t>Celem pracy jest przegląd taryf, ich zakresu stosowania dla grup odbiorców przemysłowych oraz przykład doboru taryfy wpływającej na zwiększenie efektywności energetycznej.</t>
  </si>
  <si>
    <t>Innowacyjne technologie ograniczania emisji w energetyce</t>
  </si>
  <si>
    <t>Innovation technologies for emission reduce in energetics</t>
  </si>
  <si>
    <t>Celem pracy jest analiza innowacyjnych rozwiązań ograniczania szkodliwych emisji w wybranym procesie  użytkowania energii.</t>
  </si>
  <si>
    <t>Prawne, techniczne i ekologiczne uwarunkowania wytwarzania, magazynowania i przesyłu nośników energii</t>
  </si>
  <si>
    <t>Legal, technical and ecological conditions of production, accumulation and transmition of energy carriers</t>
  </si>
  <si>
    <t xml:space="preserve"> Celem pracy jest omówienie uwarunkowań wytwarzania i  ciągłości dostaw energii dla gospodarki krajowej z uwzględnieniem   zagrożeń techniczno-ekonomicznych i ekologicznych.</t>
  </si>
  <si>
    <t>Strategie innowacyjne w przedsiębiorstwach</t>
  </si>
  <si>
    <t>Innovation strategies in the companies</t>
  </si>
  <si>
    <t>Celem pracy jest analiza  stosowania innowacyjnych rozwiązań w procesach produkcyjnych pod kątem prowadzenia racjonalnego gospodarowania różnymi rodzajami energii oraz ocena  wybranego przykładu.</t>
  </si>
  <si>
    <t>Systemy fotowoltaiczne w budownictwie</t>
  </si>
  <si>
    <t>Fotovoltaic systems in building</t>
  </si>
  <si>
    <t>Celem pracy jest możliwość stosowania systemów fotowoltaicznych w budownictwie oraz  dokonanie analizy w aspekcie ekonomiczno-ekologicznym dla wybranego przykładu.</t>
  </si>
  <si>
    <t>Układy kogeneracyjne stosowane w energetyce</t>
  </si>
  <si>
    <t>Cogeneration configurations used in energetics</t>
  </si>
  <si>
    <t>Celem pracy jest analiza  pracy  układów kogeneracyjnych i  zakresu ich  stosowania oraz określenie dla wybranego przykładu czynników wpływających na efektywność energetyczną.</t>
  </si>
  <si>
    <t>Analiza  możliwości kształtowania rozkładu pola elektrycznego i magnetycznego 50 Hz w otoczeniu linii przesyłowych wielotorowych, wielonapięciowych</t>
  </si>
  <si>
    <t xml:space="preserve">Analysis of the possibility of shaping the electric and magnetic fields 50 Hz in surrounding of the multi-circuits transmission lines  </t>
  </si>
  <si>
    <t>W oparciu o  wybrany program do wyznaczania rozkładów pól elektrycznych i magnetycznych wytwarzanych przez linie elektroenergetyczne przeanalizować możliwość kształtowania rozkładów tych pól i ustalić najbardziej optymalną konfigurację torów linii zapewniającą minimalizację natężeń tych pól</t>
  </si>
  <si>
    <t>Analiza rozkładu wartości pola magnetycznego 50 Hz w obszarze prowadzenia prac pod napięciem PPN</t>
  </si>
  <si>
    <t>Analysis of the distribution of intensities of 50 Hz magnetic field in the area for work under voltage PPN</t>
  </si>
  <si>
    <t>Na podstawie analizy literaturowej zagadnienia dotyczącego możliwości i sposobów realizacji prac pod napięciem na liniach WN ustalenie występujących podczas tych prac rozkładów pól magnetycznych oraz sposobów ochrony przed ich wpływem.</t>
  </si>
  <si>
    <t>Metody ograniczania zużycia energii wykorzystywane w systemach oświetlenia budynków</t>
  </si>
  <si>
    <t>Methods of reducing energy consumption in lighting systems of buildings</t>
  </si>
  <si>
    <t>Celem pracy jest analiza wpływu różnych systemów sterowania oświetleniem w budynkach oraz rodzaju zastosowanych źródeł światła na zużycie energii elektrycznej oraz porównanie zużycia energii elektrycznej.</t>
  </si>
  <si>
    <t>Optymalizacja zajętości obszaru przeznaczonego pod budowę wielotorowych linii elektroenergetycznych WN</t>
  </si>
  <si>
    <t>Optimization the size of the occupied area under multipath HV power lines</t>
  </si>
  <si>
    <t>Na podstawie analizy przykładowych wariantów dotychczasowych realizacji linii WN sporządzić listę zaleceń dla projektantów na potrzeby budowy lub modernizacji przesyłowych linii elektroenergetycznych.</t>
  </si>
  <si>
    <t>Sposoby ograniczania natężenia pól elektromagnetycznych w pobliżu linii i urządzeń elektroenergetycznych</t>
  </si>
  <si>
    <t>Methods of reducing the intensity of electromagnetic fields near the power lines and electrical equipment</t>
  </si>
  <si>
    <t>Analiza możliwości kształtowania rozkładu pola w sąsiedztwie linii WN  oraz ograniczania osiąganych przez nie wartości poprzez zastosowanie odpowiednich środków technicznych (ekranów,  nasadzeń drzew, itp.)</t>
  </si>
  <si>
    <t>Stan obecny i kierunki rozwoju linii elektroenergetycznych z przewodami izolowanymi</t>
  </si>
  <si>
    <t>Present condition and trends in overhead power lines with insulated wires</t>
  </si>
  <si>
    <t>Przedstawienie stanu obecnego i tendencji rozwojowych w zakresie budowy linii elektroenergetycznych</t>
  </si>
  <si>
    <t>Weryfikacja wyników aplikacji komputerowych wspomagających obliczeniową analizę rozkładu pól elektromagnetycznych w pobliżu linii elektroenergetycznych WN</t>
  </si>
  <si>
    <t>Verification of the performance of the computer applications supporting computational analysis of the distribution of electromagnetic fields around HV power lines</t>
  </si>
  <si>
    <t>Ocena przydatności wybranych aplikacji komputerowych służących do numerycznego wyznaczania rozkładów pól elektromagnetycznych generowanych wokół linii elektroenergetycznych wysokiego napięcia poprzez porównanie wyników obliczeń z wynikami pomiarów</t>
  </si>
  <si>
    <t>Badanie profili obciążeń elektrycznych grup odbiorców zasilanych z sieci niskiego napięcia</t>
  </si>
  <si>
    <t>Study of profiles of electrical loads of groups of consumers supplied from low voltage networks</t>
  </si>
  <si>
    <t>Celem pracy jest analiza profili obciążeń elektrycznych dla wybranych grup odbiorców w odniesieniu do zużycia energii w regionie</t>
  </si>
  <si>
    <t>Grycan Wiktoria Dr inż.</t>
  </si>
  <si>
    <t>Gospodarka energią elektryczną w budynku użyteczności publicznej</t>
  </si>
  <si>
    <t>Electricity management in a public building</t>
  </si>
  <si>
    <t>Celem pracy jest analiza i optymalizacja zużycia energii elektrycznej na przykładzie wybranego budynku użyteczności publicznej</t>
  </si>
  <si>
    <t>Oszczędna gospodarka energią elektryczną w gospodarstwie domowym.</t>
  </si>
  <si>
    <t>Economical electricity management in the household.</t>
  </si>
  <si>
    <t>Celem pracy jest przedstawienie, co oznacza oszczędna gospodarka energią elektryczną  z punktu widzenia gospodarstwa domowego. W pracy należy dokonać symulacyjnych obliczeń rzeczywistych oszczędności energii elektrycznej i jej kosztu finansowego dla kilku wybranych rzeczywistych odbiorców energii. Praca powinna zawierać pomiary zużycia energii odbiorcy, a także poszczególnych odbiorników, występujących w gospodarstwie. Student powinien dokonać analizy możliwych oszczędności uwzględniając zachowania pro-oszczędnościowe, ale także nowoczesne technologie, pozwalające sterować urządzeniami elektrycznymi. Należy  też dokonać doboru optymalnej taryfy i sprzedawcy energii elektrycznej.</t>
  </si>
  <si>
    <t>Wpływ polityki energetycznej na efektywne energetycznie wybory konsumentów</t>
  </si>
  <si>
    <t>The impact of energy policy on energy-efficient consumer choices</t>
  </si>
  <si>
    <t>Celem pracy jest ocena efektywność polityki energetycznej z punktu widzenia indywidualnego odbiorcy energii elektrycznej. W pracy należy scharakteryzować działania legislacyjne, dążące do poprawy efektywności energetycznej. Następnie, w oparciu o pomiary zużycia energii przez różne odbiorniki energii elektrycznej, a także na podstawie ankiety konsumenckiej, ocenić efektywność polityki energetycznej z punktu widzenia indywidualnego odbiorcy energii elektrycznej.</t>
  </si>
  <si>
    <t>Analiza stanu rozwoju sieci przesyłowych najwyższych napięć u operatorów stowarzyszonych w UCTE</t>
  </si>
  <si>
    <t>Analysis of the state of development of high voltage transmission networks with UCTE affiliated operators</t>
  </si>
  <si>
    <t>Celem pracy jest dokonanie literaturowej analizy rozwoju sieci przesyłowych najwyższych napięć u operatorów stowarzyszonych w UCTE. W zakres pracy wchodzi opracowanie zestawienia ilustrującego stan sieci najwyższych napięć i perspektywy ich rozwoju w poszczególnych krajach uwzględniającego linie napowietrzne i kablowe najwyższych napięć.</t>
  </si>
  <si>
    <t>Modelowanie hałasu wytwarzanego przez linie napowietrzne najwyższych napięć</t>
  </si>
  <si>
    <t>Modelling of audible noise produced by overhead lines of the highest voltages</t>
  </si>
  <si>
    <t>Celem pracy jest opracowanie algorytmu umożliwiającego wykonanie obliczeń hałasu wytwarzanego przez linie napowietrzne najwyższych napięć. W zakres pracy wchodzi opracowanie algorytmu obliczeniowego uwzględniającego wpływ na poziom hałasu generowanego przez linie takich czynników jak: warunki atmosferyczne, rodzaj przewodów i ich geometria itp.</t>
  </si>
  <si>
    <t>Obliczanie rozkładów pola magnetycznego dla złożonych układów torów prądowych z wykorzystaniem programu komputerowego</t>
  </si>
  <si>
    <t>Calculations of magnetic field distribution for compound current lines by means of computer program</t>
  </si>
  <si>
    <t>Celem pracy jest przeprowadzenie obliczeń rozkładów pola magnetycznego wytwarzanego przez złożone układy torów prądowych przy wykorzystaniu programu komputerowego. Wyniki pracy powinny określić potencjalne zagrożenie polem magnetycznym występującym na stacjach elektroenergetycznych</t>
  </si>
  <si>
    <t xml:space="preserve">Opracowanie koncepcji układu do zasilania modelu linii napowietrznej wysokiego napięcia, umożliwiającego badanie rozkładu pola elektrycznego w jej sąsiedztwie </t>
  </si>
  <si>
    <t>Development of the concept of the system for supplying the high-voltage overhead line model, making it possible to study the distribution of the electric field in its vicinity</t>
  </si>
  <si>
    <t>Celem pracy jest opracowanie koncepcji układu zasilania modelu jednotorowej linii napowietrznej wysokiego napięcia (220 kV) umożliwiającego przeprowadzenie pomiarów rozkładu pola elektrycznego sondą kondensatorową.</t>
  </si>
  <si>
    <t>Opracowanie programu komputerowego do wizualizacji zmian rozkładu natężenia pola elektrycznego i magnetycznego wytwarzanego przez linie napowietrzne wysokiego napięcia</t>
  </si>
  <si>
    <t>Computer program developing for visualisation of disintegration  field strength and the magnetic high voltage produced by overhead power lines changes</t>
  </si>
  <si>
    <t>Celem pracy jest opracowanie programu komputerowego przeznaczonego do wizualizacji zmian rozkładu natężenia pola elektrycznego i magnetycznego wytwarzanego przez linie napowietrzne wysokiego napięcia. Zadaniem programu jest interaktywna prezentacja wartości natężenia pola elektrycznego i magnetycznego przy zmieniającej się odległości przewodów od ziemi</t>
  </si>
  <si>
    <t xml:space="preserve">Zastosowanie metody elementów skończonych (MES) w modelowaniu rozkładu pola elektrycznego wytwarzanego przez linie napowietrzne wysokiego napięcia </t>
  </si>
  <si>
    <t>Application of finite element method (FEM) in modelling of electric field distribution generated by high voltage overhead lines</t>
  </si>
  <si>
    <t>Celem pracy jest zaimplementowanie metody elementów skończonych (MES) do zamodelowania rozkładu pola elektrycznego wokół wskazanych konfiguracji torów napięciowych linii napowietrznych wysokiego napięcia. W zakres pracy wchodzi napisanie programu komputerowego ilustrującego możliwość zastosowania MES do rozwiązania wybranego zagadnienia polowego.</t>
  </si>
  <si>
    <t>Łączniki próżniowe – stan obecny i tendencje rozwojowe</t>
  </si>
  <si>
    <t>Present condition and trends in vacuum  switchgear designing</t>
  </si>
  <si>
    <t xml:space="preserve">Opracowanie komputerowej bazy danych dotyczących parametrów technicznych (katalogowych) łączników  próżniowych krajowych i zagranicznych (dostępnych w kraju)  i przeprowadzenie analizy systemowej i porównawczej tych danych. </t>
  </si>
  <si>
    <t xml:space="preserve">Sterowanie przekształtnikiem turbiny wiatrowej z dwustronnie zasilanym generatorem indukcyjnym </t>
  </si>
  <si>
    <t>Converter control of a wind turbine with doubly-fed induction generator</t>
  </si>
  <si>
    <t>Celem pracy jest implementacja wybranej metody sterowania przekształtnikiem turbiny wiatrowej z dwustronnie zasilanym generatorem indukcyjnym. W ramach pracy należy wykonać przegląd literatury dotyczącej metod sterowania przekształtnikiem i zaimplementować wybraną metodę w programie Simulink. Działanie modelu należy przetestować dla różnych warunków pracy systemu zasilającego i prędkości wiatru.</t>
  </si>
  <si>
    <t>Zabezpieczenia odległościowe oraz nadprądowe z możliwością kontroli mocy generowanej przez farmy wiatrowe.</t>
  </si>
  <si>
    <t xml:space="preserve">Distance and overcurrent protection with possibility of wind farm output control </t>
  </si>
  <si>
    <t>Literature analysis of wind farm output control algorithms. Literature and simulation analysis of wind speed and direction influence on the overhead conductor transfer capability. Development of additional decision-making algorithms based on dynamic line rating for better utilization of wind farm power output. Testing the developed algorithms based on conductor thermal behaviour with use of ATP / EMTP and MATLAB software</t>
  </si>
  <si>
    <t>Projekt modernizacji stanowiska laboratoryjnego instalacji inteligentnej w systemie KNX w budynku jednorodzinnym</t>
  </si>
  <si>
    <t>Modernization project of laboratory stand for testing of KNX intelligent installation system in the one-family building</t>
  </si>
  <si>
    <t>Celem pracy jest opracowanie projektu modernizacji istniejącego stanowiska laboratoryjnego instalacji inteligentnej w systemie KNX. W zakres pracy wchodzi opracowanie koncepcji modernizacji, wykonanie dokumentacji technicznej stanowiska oraz w miarę technicznych możliwości przebudowa stanowiska i jego ponowne uruchomienie. Należy także opracować instrukcje do ćwiczeń, które miałyby być  realizowane na zmodernizowanym stanowisku.</t>
  </si>
  <si>
    <t>Sterowanie przy zadanym stanie w otwartych i zamkniętych systemach sterowania – analiza porównawcza</t>
  </si>
  <si>
    <t>Control with respect to the target state - a comparative analysis between open and feedback control systems.</t>
  </si>
  <si>
    <t>Celem pracy jest wykazanie praktycznej przewagi zamkniętych systemów sterowania nad systemami otwartymi. Należy zamodelować system sterowania wraz z obiektem w SIMULINKU i doświadczalnie udowodnić postawioną tezę.</t>
  </si>
  <si>
    <t>System rejestracji i wizualizacji parametrów środowiskowych dla potrzeb urządzeń lub obiektów elektroenergetycznych</t>
  </si>
  <si>
    <t>System to acquisition and visualization of environmental parameters for electric power equipment or facilities</t>
  </si>
  <si>
    <t>Celem pracy jest opracowanie systemu rejestracji parametrów środowiskowych w obiektach elektroenergetycznych. Dane pomiarowe będą magazynowane w bazie danych, i udostępniane przez sieć Internet. Aplikacja sieciowa, którą należy opracować powinna umożliwiać wizualizację danych pomiarowych w formie tabelarycznej oraz graficznej, jak również opracowywanie podstawowych statystyk. Ponadto w pracy powinny się znaleźć się m.in.: opis struktury systemu, projekt układu pomiarowego, algorytmy pomiaru wielkości fizycznych, aplikacja wizualizacji danych, wyniki pomiarów, wnioski.</t>
  </si>
  <si>
    <t>Brusiłowicz Bartosz Dr inż.</t>
  </si>
  <si>
    <t>Szabat Krzysztof Prof. dr hab. inż.</t>
  </si>
  <si>
    <t>Habrych Marcin Dr inż.</t>
  </si>
  <si>
    <t>Lis Robert Dr hab. inż.</t>
  </si>
  <si>
    <t>Tomasz Gortych</t>
  </si>
  <si>
    <t>Atlas Copco Polska Sp. z o.o.
Central Service Workshop
Róźyniec 83c
59-706 Gromadka
Polska</t>
  </si>
  <si>
    <t>dr inż. Piotr Danielski</t>
  </si>
  <si>
    <t>DB ENERGY aleja Armii Krajowej 45, 50-541 Wrocław</t>
  </si>
  <si>
    <t>Robert Brol</t>
  </si>
  <si>
    <t>Broinstal</t>
  </si>
  <si>
    <t xml:space="preserve">Marek Marchewka </t>
  </si>
  <si>
    <t>Schneider Electric</t>
  </si>
  <si>
    <t xml:space="preserve">Teppo Henttonen </t>
  </si>
  <si>
    <t>EATON</t>
  </si>
  <si>
    <t>mrg inż. Andrzej Garbera</t>
  </si>
  <si>
    <t>mgr. Inż. Zbigniew Pawlik</t>
  </si>
  <si>
    <t>mgr inż. Henryk Brzeziński</t>
  </si>
  <si>
    <t>mgr inż. Tadeusz Masłowski</t>
  </si>
  <si>
    <t xml:space="preserve">Agnieszka Mirkowska </t>
  </si>
  <si>
    <t>dr hab.Irena Maliszewska</t>
  </si>
  <si>
    <t>Dr hab. Irena Maliszewska</t>
  </si>
  <si>
    <t>Model polowo-obwodowy silnika synchronicznego  z magnesami trwałymi do badań jego rozruchu</t>
  </si>
  <si>
    <t>Field-circuit model of the permanent magnet synchronous motor for its start-up process investigations</t>
  </si>
  <si>
    <t>Celem pracy jest budowa polowo-obwodowego modelu silnika synchronicznego małej mocy z magnesami trwałymi do badania procesów nieustalonych. Zakres pracy obejmuje ponadto wyznaczenie dynamicznych charakterystyk rozruchu silnika dla różnych charakterów momentu obciążenia.</t>
  </si>
  <si>
    <t>Antal Maciej Dr inż.</t>
  </si>
  <si>
    <t>Kształtowanie własności rozruchowych silnika  synchronicznego małej mocy z magnesami trwałymi  przy pomocy modelu polowo-obwodowego</t>
  </si>
  <si>
    <t>Formation of the start-up characteristics of the small power permanent magnet synchronous motor using field-circuit model</t>
  </si>
  <si>
    <t>Celem pracy jest budowa polowo-obwodowego modelu silnika  synchronicznego małej mocy z magnesami trwałymi. Obliczenia pól elektromagnetycznych dla nieustalonych i ustalonych stanów pracy. Zakres pracy obejmuje również obliczenia parametryczne - badanie wpływu kształtu i wymiarów magnesów na dynamiczne i statyczne charakterystyki rozruchowe.</t>
  </si>
  <si>
    <t>Praca silnika synchronicznego z magnesami trwałymi podczas zwarć i przerw w uzwojeniu stojana</t>
  </si>
  <si>
    <t>Permanent magnet synchronous motor operation during short circuits and breaks in stator winding</t>
  </si>
  <si>
    <t>Celem pracy jest budowa modelu polowo-obwodowego silnika synchronicznego z magnesami trwałymi. Zakres pracy obejmuje obliczenia elektromagnetyczne silnika podczas zwarć międzyfazowych i doziemnych na zaciskach silnika oraz przerwy w jednej fazie. Wyznaczenie charakterystyk czasowych wielkości elektrycznych i mechanicznych. Analiza zjawisk elektromagnetycznych i ich konsekwencji.</t>
  </si>
  <si>
    <t>Skutki uszkodzenia uzwojenia stojana silnika synchronicznego z magnesami trwałymi</t>
  </si>
  <si>
    <t>The permanent magnet synchronous motor stator winding damage effects</t>
  </si>
  <si>
    <t>Celem pracy jest budowa modelu polowo-obwodowego uszkodzonego silnika synchronicznego z magnesami trwałymi. Zakres pracy obejmuje obliczenia elektromagnetyczne silnika ze zwartymi zwojami w uzwojeniu fazowym stojana. Analiza zjawisk elektromagnetycznych i ich konsekwencji.</t>
  </si>
  <si>
    <t>Stan zablokowania wirnika jako metoda oceny uszkodzeń klatki wirnika silnika indukcyjnego</t>
  </si>
  <si>
    <t>Locked rotor operation as a detection method of rotor cage faults in an induction motor</t>
  </si>
  <si>
    <t>Celem pracy jest budowa modelu polowo-obwodowego silnika indukcyjnego z możliwością symulacji uszkadzania prętów klatki wirnika. Zakres pracy obejmuje obliczenia czasowych charakterystyk wielkości elektromechanicznych przy zablokowanym wirniku dla modeli o różnym stopniu uszkodzenia klatki. Analiza harmoniczna obliczonych przebiegów prądów i mocy chwilowej.</t>
  </si>
  <si>
    <t>Trójwymiarowa analiza obliczeniowa silnika do napędu pojazdu elektrycznego</t>
  </si>
  <si>
    <t>Three-dimensional computational analysis of the motor for driving an electric vehicle</t>
  </si>
  <si>
    <t>Ciurys Marek Dr inż.</t>
  </si>
  <si>
    <t>Stanowisko laboratoryjne do badania elektromagnesów</t>
  </si>
  <si>
    <t>Laboratory stand for testing electromagnets</t>
  </si>
  <si>
    <t>Celem pracy jest zaprojektowanie i wykonanie stanowiska  laboratoryjnego do badania elektromagnesów. Zakres pracy obejmuje zapoznanie się z zagadnieniem, opracowanie projektu i budowę stanowiska oraz testy laboratoryjne.</t>
  </si>
  <si>
    <t>Silnik do napędu samochodu elektrycznego</t>
  </si>
  <si>
    <t>Machine for driving an electric car</t>
  </si>
  <si>
    <t>Celem pracy jest  opracowanie modelu obliczeniowego silnika przeznaczonego do napędu samochodu elektrycznego. Zakres pracy obejmuje zapoznanie się z zagadnieniem, wybór rozwiązania konstrukcyjnego silnika, opracowanie modelu obliczeniowego silnika oraz wykonanie obliczeń za pomocą opracowanego modelu</t>
  </si>
  <si>
    <t>Silnik prądu stałego wzbudzany magnesami trwałymi</t>
  </si>
  <si>
    <t>DC motor induced by permanent magnets</t>
  </si>
  <si>
    <t>Zakres pracy będzie obejmował opracowanie modelu polowo-obwodowego magnetoelektrycznego silnika prądu stałego oraz wyznaczenie przebiegów czasowych silnika za pomocą opracowanego modelu</t>
  </si>
  <si>
    <t>Wpływ uszkodzeń  poszczególnych serwomechanizmów na algorytmy ruchu robota kroczącego</t>
  </si>
  <si>
    <t>The impact of damages of individual servos on motion algorithms of moving robot</t>
  </si>
  <si>
    <t>Celem pracy jest przetestowanie wpływu uszkodzeń poszczególnych serwomechanizmów na ruch robota kroczącego. Należy zaimplementować wybrane algorytmy ruchu. Przeanalizować potencjalne uszkodzenia serwomechanizmów i ich skutki. Przeanalizować jak uszkodzenia poszczególnych przegubów wpływają na ruch (płynność, prędkość, możliwość ruchu). Wykonanie pomiarów. Redakcja pracy.</t>
  </si>
  <si>
    <t>Derugo Piotr Dr inż.</t>
  </si>
  <si>
    <t>Zamknięty układ regulacji prędkości silnika prądu stałego z wykorzystaniem mikrokontrolera</t>
  </si>
  <si>
    <t>Closed DC motor speed control system using a microcontroller</t>
  </si>
  <si>
    <t>Celem pracy jest stworzenie układu rzeczywistego do sterowania napędem z silnikiem prądu stałego w pętli zamkniętej. Układ sterowania należy zrealizować z wykorzystaniem wybranego  mikrokontrolera. W zakres pracy wchodzą: zapoznanie się ze sposobami regulacji prędkości silnika prądu stałego oraz dostępnymi na rynku silnikami. Zapoznanie się z rodzajami regulatorów oraz wybór i implementacja algorytmu regulatora. Implementacja pełnego  algorytmu sterowania napędem w pętli zamkniętej. Badania eksperymentalne. Redakcja pracy.</t>
  </si>
  <si>
    <t>Zaawansowane metody sterowania napędem prądu stałego z połączeniem sprężystym</t>
  </si>
  <si>
    <t>Advanced methods of DC drive control with elastic coupling</t>
  </si>
  <si>
    <t>Celem pracy jest opracowanie modelu symulacyjnego napędu z silnikiem prądu stałego z połączeniem sprężystym. Dokonanie przeglądu literaturowego spotykanych metod sterowania takimi napędami. Implementacja wybranej metody/bądź metod. Analiza otrzymanych wyników oraz redakcja pracy.</t>
  </si>
  <si>
    <t>Kołowa platforma mobilna</t>
  </si>
  <si>
    <t>Wheeled mobile platform</t>
  </si>
  <si>
    <t>Celem pracy jest złożenie i uruchomienie 4 kołowej platformy mobilnej DG012_ATV i uruchomienie jej w wybranym trybie pracy. W zakresie pracy znajduje się przegląd konstrukcji kołowych. Zapoznanie się ze stosowanymi napędami. Analiza algorytmów sterowania. Przegląd czujników użytecznych w nawigacji. Wybór trybu pracy - robot inspekcyjny / line folower / nawigacja w labiryncie / inne. Wybór i oprogramowanie wybranego trybu pracy. Redakcja pracy.</t>
  </si>
  <si>
    <t>Comparative analysis of DC motor control methods</t>
  </si>
  <si>
    <t>Celem pracy jest opracowanie modelu symulacyjnego napędu z silnikiem prądu stałego. Dokonanie przeglądu literaturowego spotykanych metod sterowania takimi napędami. Implementacja wybranej metody/bądź metod. Analiza otrzymanych wyników oraz redakcja pracy.</t>
  </si>
  <si>
    <t>Regulacja prędkości silnika prądu stałego za pomocą wybranego mikrokontrolera</t>
  </si>
  <si>
    <t>DC motor speed control using the selected microcontroller</t>
  </si>
  <si>
    <t>Control of the dispenser for the beverage using the selected microcontroller</t>
  </si>
  <si>
    <t>Celem pracy jest zaprojektowanie, zbudowanie i uruchomienie dystrybutora do napoi sterowanego za pomocą mikrokontrolera. W zakres pracy wchodzą:
Przegląd literaturowy zagadnienia: pompy cieczy, czujniki poziomu i temperatury. 
Koncepcja i wykonanie prototypu. Oprogramowanie prototypu. Implementacja programu sterującego w zależności od zastosowanych czujników. Redakcja pracy.</t>
  </si>
  <si>
    <t>Sterowanie manipulatorem ramieniowym za pomocą wybranego mikrokontrolera</t>
  </si>
  <si>
    <t>Control of the arm manipulator using the selected microcontroller</t>
  </si>
  <si>
    <t>Celem pracy jest zaprojektowanie, zbudowanie i uruchomienie manipulatora ramieniowego sterowanego za pomocą mikrokontrolera. W zakres pracy wchodzą:
Przegląd literaturowy zagadnienia: rodzaje i budowa manipulatorów, budowa trajektorii ruchu. 
Koncepcja i wykonanie prototypu manipulatora. Oprogramowanie prototypu. Implementacja wybranych metod sterowania. Redakcja pracy.</t>
  </si>
  <si>
    <t>Celem pracy jest zaprojektowanie, zbudowanie i uruchomienie makiety rolety okiennej sterowanej za pomocą mikrokontrolera. W zakres pracy wchodzą:
Przegląd literaturowy zagadnienia: napędy i czujniki stosowane w roletach. 
Koncepcja i wykonanie prototypu. Oprogramowanie prototypu. Implementacja wybranych metod sterowania w zależności od zastosowanych czujników (czujnik zmierzchowy, krańcówki, pomiar prądu). Redakcja pracy.</t>
  </si>
  <si>
    <t>Wiertarka o stałych obrotach z wykorzystaniem mikrokontrolera Atmega</t>
  </si>
  <si>
    <t>A drilling machine with constant revolutions using the Atmega microcontroller</t>
  </si>
  <si>
    <t>Celem pracy jest koncepcja oraz wykonanie prototypu wiertarki o stałych obrotach. Zagadnienie wiercenia przy stałej, ograniczonej prędkości obrotowej jest istotne między innymi ze względu na proces zużywania się wierteł. Zakres pracy obejmuje przegląd literaturowy dotyczący przedmiotu pracy. Stworzenie koncepcji i zbudowanie prototypu wiertarki. Oprogramowanie układu sterowania. Badania poprawności działania konstrukcji. Redakcja pracy.</t>
  </si>
  <si>
    <t>Kompensator do sprawdzania przekładników napięciowych</t>
  </si>
  <si>
    <t>Compensator for testing voltage instrument transformers</t>
  </si>
  <si>
    <t>Dusza Daniel Dr inż.</t>
  </si>
  <si>
    <t>Celem pracy jest zapoznanie się z metodą pomiaru mocy czynnej i biernej wykorzystującej metodę geometrycznej interpretacji mocy. Zakres pracy obejmuje przegląd literatury, wykorzystanie sygnałów prądu i napięcia symulowanych oraz sygnałów z obiektów rzeczywistych. W tym celu należy zmodyfikować istniejący program napisany w środowisku LabView. Po otrzymaniu wyników należy zredagować pracę.</t>
  </si>
  <si>
    <t>Układ linearyzacji przetworników Pt100</t>
  </si>
  <si>
    <t xml:space="preserve">Linearization system for Pt100 transducer </t>
  </si>
  <si>
    <t xml:space="preserve">Celem pracy jest zaprojektowanie i zbudowanie analogowego linearyzatora Pt100.  W zakresie pracy należy ująć przegląd literatury, wybór układu linearyzatora, zmianę wartości napięcia zasilania pętli prądowej, możliwość zmiany zakresu temperatury przetwornika, zebranie wyników oraz zredagowanie pracy </t>
  </si>
  <si>
    <t>Celem pracy jest przeprowadzenie badań przetwornika zawierającego komparator o konstrukcji otwieranej oraz indukcyjność wzajemną umożliwiającego pomiar napięć stałych o dużych wartościach. W zakresie pracy należy wykonać przegląd literatury, zestawić układ pomiarowy, wykonać badania oraz zredagować pracę.</t>
  </si>
  <si>
    <t>Wykorzystanie metody MULTITEST do identyfikacji parametrów silnika indukcyjnego</t>
  </si>
  <si>
    <t>Application of MULTITEST method for the induction motor parameters identification</t>
  </si>
  <si>
    <t>CEL I ZAKRES PRACY:
Celem pracy jest opracowanie układu pozwalającego na identyfikację parametrów schematu zastępczego silnika indukcyjnego w stanie zatrzymanym w oparciu o metodę MULTITEST
Zakres pracy obejmuje:
- zapoznanie się z tematyką napędów indukcyjnych;
- zapoznanie się z tematyką identyfikacji parametrów silnika indukcyjnego;
- opracowanie struktury wektorowego sterowania DFOC oraz układu sterowania DTC w środowisku Sim Power System;
- opracowanie algorytmu MULTITEST do identyfikacji parametrów schematu zastępczego silnika indukcyjnego w stanie zatrzymanym pomiarowych na pracę napędu;                                                              - wykonanie badań;
- ocena uzyskanych wyników;
- redakcja pracy</t>
  </si>
  <si>
    <t>Dybkowski Mateusz Dr hab. inż.</t>
  </si>
  <si>
    <t>Dead time compensation in power electronics converters</t>
  </si>
  <si>
    <t>Modelowanie napędu pojazdu elektrycznego z silnikiem BLDC</t>
  </si>
  <si>
    <t>Modelling of electrical Vehicle drive with BLDC machine</t>
  </si>
  <si>
    <t>Celem pracy jest wykonanie układu sterowania dla pojazdu elektrycznego BEV. 
Zakres pracy obejmuje:
- zapoznanie się z tematyką napędów przekształtnikowych i pojazdów elektrycznych;
- realizacja wybranego kompletnego układu sterowania dla pojazdu elektrycznego BEV (Battery Electric Vehicle);
- wykonanie badań symulacyjnych w wybranym środowisku;
- analiza otrzymanych wyników;
- redakcja pracy</t>
  </si>
  <si>
    <t>Analiza metod sterowania przemiennikiem częstotliwości</t>
  </si>
  <si>
    <t>Analysis of power converter control methods</t>
  </si>
  <si>
    <t>Celem pracy jest wykonanie układów sterowania  dla przekształtnika częstotliwości 
Zakres pracy obejmuje:
- zapoznanie się z tematyką napędów przekształtnikowych;
- realizacja modulatora PWM, THIPWM oraz SVM, wykonanie badań w szerokim zakresie zmian napięcia (obszar liniowy oraz nieliniowy);
- wykonanie badań symulacyjnych w wybranym środowisku;- wykonanie badań eksperymentalnych w wybranym środowisku;
- analiza otrzymanych wyników;
- redakcja pracy</t>
  </si>
  <si>
    <t xml:space="preserve">Analiza porównawcza metod sterowania wektorowego DTC i DFOC dla napędów z sinikiem indukcyjnym </t>
  </si>
  <si>
    <t>Comparative analysis of vector control methods DTC and DFOC for induction motors</t>
  </si>
  <si>
    <t>Celem pracy jest analiza porównawcza metod sterowania DTC oraz DFOC dla napędów z silnikami indukcyjnymi
Zakres pracy obejmuje:
- zapoznanie się z tematyką napędów przekształtnikowych;
- realizacja metod sterowania DTC-ST, DTC-SVM, DFOC;
- wykonanie badań symulacyjnych w szerokim zakresie zmian prędkości;
- sterowanie momentem, prędkości i pozycją – analiza możliwości;
- analiza otrzymanych wyników;
- redakcja pracy</t>
  </si>
  <si>
    <t>Modelowanie układu napędowego z silnikiem indukcyjnym przy wykorzystaniu pakietów OCTAVE i Scilab</t>
  </si>
  <si>
    <t>Modeling of electric drive system with an induction motor using the OCTAVE and Scilab packages</t>
  </si>
  <si>
    <t>Celem pracy jest analiza możliwości wykorzystania pakietów OCTAVE i Scilab do modelowania układów napędowych z silnikami indukcyjnymi
Zakres pracy obejmuje:
- zapoznanie się z tematyką napędów przekształtnikowych;
- zapoznanie się z tematyką modelowania w środowiskach OCTAVE i Scilab;
- realizacja wybranej metod sterowania w środowiskach OCTAVE i Scilab;
- wykonanie badań symulacyjnych i weryfikacja otrzymanych wyników;
- ocena możliwości pakietów symulacyjnych;  
- analiza otrzymanych wyników;
- redakcja pracy</t>
  </si>
  <si>
    <t>Układ napędowy z silnikiem indukcyjnym z połączeniem sprężystym</t>
  </si>
  <si>
    <t>Induction motor drive with elastic coupling</t>
  </si>
  <si>
    <t>Celem pracy jest analiza pracy napędu indukcyjnego sterowanego wektorowo z połączeniem elastycznym 
Zakres pracy obejmuje:
- zapoznanie się z tematyką napędów przekształtnikowych;
- zapoznanie się z tematyką układów wielomasowych;
- realizacja wybranej metod sterowania wektorowego – połączenie elastyczne;
- realizacja układu sterowania z dodatkowymi sprzężeniami zwrotnymi;
- wykonanie badań symulacyjnych i weryfikacja otrzymanych wyników;
- analiza otrzymanych wyników;
- redakcja pracy</t>
  </si>
  <si>
    <t>Wykrywanie uszkodzeń wirnika silnika indukcyjnego w układach wektorowych</t>
  </si>
  <si>
    <t>Rotor fault detection in the vector controlled induction motor drives</t>
  </si>
  <si>
    <t>Celem pracy jest analiza możliwości wykrywania uszkodzeń wirnika silnika indukcyjnego w układach sterowanych metodami wektorowymi 
Zakres pracy obejmuje:
- zapoznanie się z tematyką napędów przekształtnikowych;
- zapoznanie się z tematyką diagnostyki napędów elektrycznych;
- realizacja wybranej metod sterowania wektorowego dla silnika z uszkodzonymi prętami klatki wirnika;
- analiza wpływu uszkodzeń wirnika na pracę napędu;
- detekcja uszkodzeń wirnika silnika indukcyjnego;
- wykonanie badań symulacyjnych i wstępna weryfikacja otrzymanych wyników;
- analiza otrzymanych wyników;
- redakcja pracy</t>
  </si>
  <si>
    <t>Wykrywanie uszkodzeń stojana silnika indukcyjnego w układach wektorowych</t>
  </si>
  <si>
    <t>Stator fault detection in the vector controlled induction motor drives</t>
  </si>
  <si>
    <t>Celem pracy jest analiza możliwości wykrywania uszkodzeń stojana silnika indukcyjnego w układach sterowanych metodami wektorowymi 
Zakres pracy obejmuje:
- zapoznanie się z tematyką napędów przekształtnikowych;
- zapoznanie się z tematyką diagnostyki napędów elektrycznych;
- realizacja wybranej metod sterowania wektorowego dla silnika z uszkodzonym stojanem;
- analiza wpływu uszkodzeń stojana na pracę napędu;
- detekcja uszkodzeń stojana silnika indukcyjnego;
- wykonanie badań symulacyjnych i wstępna weryfikacja otrzymanych wyników;
- analiza otrzymanych wyników;
- redakcja pracy</t>
  </si>
  <si>
    <t>Estymacja parametrów silnika indukcyjnego z wykorzystaniem estymatorów MRAS</t>
  </si>
  <si>
    <t xml:space="preserve">Induction motor parameter estimation using MRAS estimator </t>
  </si>
  <si>
    <t>Estymacja prędkości kątowej silnika indukcyjnego przy wykorzystaniu estymatora MRAS CC</t>
  </si>
  <si>
    <t>Induction motor speed reconstruction using MRAS CC estimator</t>
  </si>
  <si>
    <t xml:space="preserve">Modelowanie małej turbiny wiatrowej </t>
  </si>
  <si>
    <t>Modelling of a small wind turbine</t>
  </si>
  <si>
    <t>Celem pracy jest zamodelowanie małej, wolnostojącej turbiny wiatrowej z generatorem PMSG
Zakres pracy obejmuje:
- zapoznanie się z tematyką napędów przekształtnikowych i turbin wiatrowych;
- zapoznanie się z tematyką generatorów PMSG;
- realizacja wybranej metod sterowania wektorowego dla turbiny wiatrowej;
- sterowanie MPPT małej turbiny wiatrowej
- wykonanie badań symulacyjnych i wstępna weryfikacja otrzymanych wyników;
- analiza otrzymanych wyników;
- redakcja pracy</t>
  </si>
  <si>
    <t>Dyrcz Krzysztof Dr inż.</t>
  </si>
  <si>
    <t>Laboratoryjny model separatora metalowych elementów współpracujący z PLC</t>
  </si>
  <si>
    <t>Laboratory model of the metal elements separator cooperating with the PLC</t>
  </si>
  <si>
    <t xml:space="preserve">Laboratoryjny model automatu wydającego napoje współpracujący ze sterownikiem PLC </t>
  </si>
  <si>
    <t>Laboratory model of vending machine dispensing drinks cooperating with PLC</t>
  </si>
  <si>
    <t>Celem pracy jest opracowanie i wykonanie laboratoryjnego modelu automatu do sprzedaży napojów.
Zakres pracy:
- zapoznanie z zagadnieniem,
- opracowanie koncepcji urządzenia,
- wykonanie urządzenia,
- wykonanie testów laboratoryjnych,
- wykonanie instrukcji stanowiskowej,
- redakcja pracy.</t>
  </si>
  <si>
    <t>Opracowanie i wykonanie laboratoryjnego modelu elektrowni wiatrowej współpracującej z modelem instalacji fotowoltaicznej budynku i  PLC</t>
  </si>
  <si>
    <t xml:space="preserve">Development and realization of a laboratory model of a wind farm cooperating with a model of a solar installation of a building and a PLC.
</t>
  </si>
  <si>
    <t>Celem pracy jest opracowanie i wykonanie laboratoryjnego modelu elektrowni wiatrowej współpracującej z modelem instalacji fotowoltaicznej w modelu budynku.
Zakres pracy:
- analiza problemu,
- opracowanie koncepcji urządzenia,
- wykonanie urządzenia,
- napisanie oprogramowania sterującego,
- wykonanie testów laboratoryjnych,
- napisanie instrukcji stanowiskowej,
- redakcja pracy.</t>
  </si>
  <si>
    <t>Development and realization of three-phase frequency converter for feeding BLDC low voltage modeling motors</t>
  </si>
  <si>
    <t>Celem pracy jest opracowanie i wykonanie trójfazowego przemiennika częstotliwości do zasilania niskonapięciowych silników BLDC.
Zakres pracy:
- analiza problemu,
- opracowanie koncepcji urządzenia,
- wykonanie prototypu urządzenia,
- przeprowadzenie testów laboratoryjnych,
- redakcja pracy.</t>
  </si>
  <si>
    <t>Przenośny system monitorujący pracę silników indukcyjnych z mikrokontrolerem STM32</t>
  </si>
  <si>
    <t>STM32 microcontroller-based portable monitoring system for induction machines</t>
  </si>
  <si>
    <t>Opracowanie systemu treningowego dla DCS Freelance ABB współpracującego z wybranymi PLC oraz przemysłowymi sieciami komunikacyjnymi</t>
  </si>
  <si>
    <t>Development of a training system for DCS Freelance ABB cooperating with selected PLCs and industrial communication networks</t>
  </si>
  <si>
    <t>Zautomatyzowane stanowisko do testowania wybranych czujników MEMS</t>
  </si>
  <si>
    <t>An automated test bench for testing selected MEMS sensors</t>
  </si>
  <si>
    <t>Mikroprocesorowy system monitorowania i podstawowej diagnostyki pracy pompy z mikrokontrolerem STM32 i modemem GSM</t>
  </si>
  <si>
    <t>Microprocessor monitoring  and basic diagnostics system of pump operation with STM32 microcontroller and GSM modem.</t>
  </si>
  <si>
    <t>Celem pracy jest opracowanie koncepcji i zbudowanie mikroprocesorowego systemu monitorowania i podstawowej diagnostyki pracy pompy przy użyciu mikrokontrolera STM32 i modemu GSM.
Zakres pracy obejmuje:
- zapoznanie się z zagadnieniem,
- opracowanie koncepcji i wykonanie układu,
- wykonanie badań eksploatacyjnych,
- analiza otrzymanych wyników,
- redakcja pracy.</t>
  </si>
  <si>
    <t>Urządzenie do monitorowania warunków atmosferycznych</t>
  </si>
  <si>
    <t>Device for monitoring atmospheric conditions</t>
  </si>
  <si>
    <t xml:space="preserve">Celem pracy jest opracowanie urządzenia wyposażonego w mikrokontroler oraz zestaw czujników do monitorowania warunków atmosferycznych. Urządzenie powinno mieć możliwość zapisywania wyników oraz udostępniania ich za pomocą wybranego modułu komunikacyjnego. 
W zakres pracy wchodzi: 
1. Wybór mikrokontrolera oraz zestawu czujników, 
2. Zaprojektowanie i wykonanie urządzenia, 
3. Przygotowanie programu na mikrokontroler. </t>
  </si>
  <si>
    <t>Ewert Paweł Dr inż.</t>
  </si>
  <si>
    <t>Mały robot mobilny z funkcją wykrywania obiektów</t>
  </si>
  <si>
    <t>Small mobile robot with object detection function</t>
  </si>
  <si>
    <t>Celem pracy jest zbudowanie i oprogramowanie robota mobilnego wykrywającego przeszkody, sterowanego bezprzewodowo przy użyciu smartfona. 
W zakres pracy wchodzi: 
1. Wybór podzespołów (typ mikrokontrolera, moduł komunikacyjny, element wykrywający przeszkody) wchodzących w skład robota mobilnego. 
2. Zaprojektowanie i oprogramowanie robota mobilnego. 
3. Przygotowanie aplikacji na smartfona.</t>
  </si>
  <si>
    <t>Zastosowanie platformy arduino do diagnostyki silników indukcyjnych</t>
  </si>
  <si>
    <t>Application of the arduino platform for the diagnosis of induction motors</t>
  </si>
  <si>
    <t>Celem pracy jest opracowanie przyrządu bazującego na platformie Arduino umożliwiającego monitorowanie stanu technicznego silników indukcyjnych. 
W zakres pracy wchodzi: 
1. Wybór sygnału diagnostycznego. 
2. Wybór parametrów diagnostycznych umożliwiających monitorowanie stanu technicznego silników indukcyjnych. 
3. Zaprojektowanie i wykonanie przyrządu diagnostycznego. 
4. Weryfikacja eksperymentalna zbudowanego urządzenia.</t>
  </si>
  <si>
    <t>Analiza możliwości zastosowania akcelerometrów typu MEMS w diagnostyce napędów elektrycznych</t>
  </si>
  <si>
    <t>Analysis of the possibility of using MEMS accelerometers in the diagnostics of electrical drives</t>
  </si>
  <si>
    <t>Celem pracy jest analiza możliwości zastosowania akcelerometrów typu MEMS do monitorowania stanu technicznego układów napędowych. 
W zakres pracy wchodzi: 
1. Zapoznanie się z problematyką wykrywania podstawowych uszkodzeń występujących w napędach elektrycznych. 
2. Analiza możliwości zastosowania akcelerometrów typu MEMS do monitorowania stanu technicznego maszyn elektrycznych. 
3. Przeprowadzenie badań eksperymentalnych na obiekcie rzeczywistym z zamodelowanymi różnymi uszkodzeniami. 
4. Analiza porównawcza wyników uzyskanych dla akcelerometrów typu MEMS oraz przemysłowych.</t>
  </si>
  <si>
    <t>Wykrywanie niewyważenia wirnika silnika synchronicznego z magnesami trwałymi</t>
  </si>
  <si>
    <t>Detection of rotor unbalance of permanent magnets synchronous motor</t>
  </si>
  <si>
    <t>Celem pracy jest przegląd metod diagnostycznych umożliwiających wykrywanie niewyważenia wirnika silnika PMSM. 
W zakres pracy wchodzi: 
1. Zapoznanie się z problematyką wykrywania niewyważenia wirnika silnika PMSM. 
2. Opracowanie w środowisku LabView aplikacji umożliwiającej wykrywanie niewyważenia wirnika.  
3. Przeprowadzenie badań eksperymentalnych na obiekcie rzeczywistym z zamodelowanym niewyważeniem wirnika.  
4. Analiza uzyskanych wyników i redakcja pracy.</t>
  </si>
  <si>
    <t>Zastosowanie sieci neuronowych do wykrywania uszkodzeń łożysk tocznych w silnikach bezszczotkowych</t>
  </si>
  <si>
    <t>The use of neural networks to detect rolling bearing damages in brushless motors</t>
  </si>
  <si>
    <t>Celem pracy jest analiza możliwości zastosowania sieci neuronowych do wykrywania uszkodzeń łożysk tocznych w silnikach bezszczotkowych. 
W zakres pracy wchodzi: 
1. Zapoznanie się w problematyką wykrywania uszkodzeń łożysk tocznych w silnikach bezszczotkowych. 
2. Opracowanie w środowisku LabView aplikacji umożliwiającej wykrywanie uszkodzeń łożysk tocznych silników bezszczotkowych.
3. Opracowanie detektorów neuronowych. 
4. Eksperymentalna weryfikacja opracowanych detektorów neuronowych.  
5. Analiza uzyskanych wyników i redakcja pracy.</t>
  </si>
  <si>
    <t>Analiza zapadów napięcia sieci w systemach elektrowni wiatrowych z generatorami PMSG</t>
  </si>
  <si>
    <t>Analysis of voltage sags in wind turbine system with PMSG</t>
  </si>
  <si>
    <t xml:space="preserve">Cel pracy obejmuje wykonanie analizy układu sterowania elektrowni wiatrowej z generatorem podczas występowania stanów awaryjnych sieci AC. Zakres pracy obejmuje analizę literaturową przekształtnikowego modelu matematycznego elektrowni wiatrowej oraz analizę wybranej metody sterowania systemem przekształtnikowym podczas występowania symetrycznego i niesymetrycznego zapadu napięcia sieci, opracowanie modeli symulacyjnych w pakiecie Matlab-Simulink oraz wykonanie badań dla wybranych stanów zapadów napięcia sieci. </t>
  </si>
  <si>
    <t>Gajewski Piotr Dr inż.</t>
  </si>
  <si>
    <t>Analiza przekształtnikowego systemu elektrowni wiatrowej współpracującego z systemem akumulacji energii.</t>
  </si>
  <si>
    <t>Analysis of wind enery conversion system with PMSG and energy storage system.</t>
  </si>
  <si>
    <t>Cel pracy obejmuje wykonanie analizy układu sterowania elektrowni wiatrowej z generatorem PMSG i systemem akumulacji energii. Zakres pracy obejmuje analizę przekształtnikowego modelu matematycznego elektrowni wiatrowej oraz przegląd metod sterowania generatorem, opracowanie modeli symulacyjnych w pakiecie Matlab-Simulink oraz wykonanie badań dla wybranych stanów pracy generatora.</t>
  </si>
  <si>
    <t xml:space="preserve">
Analiza metod bezpośredniego sterowania systemem elektrowni wiatrowej z generatorem synchronicznym o magnesach trwałych 
</t>
  </si>
  <si>
    <t>Analysis of direct control methods for wind energy conversion system with PMSG</t>
  </si>
  <si>
    <t>Cel pracy obejmuje poznanie właściwości generatorów synchronicznych z magnesami trwałymi oraz analizę metod bezpośredniego sterowania z wykorzystaniem turbiny wiatrowej. Zakres pracy obejmuje analizę literaturową modelu matematycznego generatora synchronicznego z magnesami trwałymi, oraz przegląd wykorzystywanych metod bezpośredniego sterowania, opracowanie modeli symulacyjnych w pakiecie Matlab-Simulink oraz wykonanie badań dla wybranych stanów systemu elektrowni wiatrowej</t>
  </si>
  <si>
    <t>Analiza porównawcza metod sterowania generatorem synchronicznym z magnesami trwałymi w systemie elektrowni wiatrowej.</t>
  </si>
  <si>
    <t>Comparative analysis of control methods in wind turbine system with PMSG</t>
  </si>
  <si>
    <t>Cel pracy obejmuje poznanie właściwości generatorów synchronicznych z magnesami trwałymi oraz analizę metod ich sterowania z wykorzystaniem turbiny wiatrowej. Zakres pracy obejmuje analizę przekształtnikowego modelu matematycznego elektrowni wiatrowej, opracowanie modeli symulacyjnych w pakiecie Matlab-Simulink oraz przeprowadzenie analizy porównawczej wybranych metod sterowania dla stanów systemu elektrowni wiatrowej.</t>
  </si>
  <si>
    <t xml:space="preserve">Analiza autonomicznego systemu elektrowni wiatrowej z generatorem PMSG i układem akumulacji energii. </t>
  </si>
  <si>
    <t>Analysis of autonomous wind turbine system with PMSG and energy storage system.</t>
  </si>
  <si>
    <t xml:space="preserve">Cel pracy obejmuje wykonanie analizy autonomicznego układu sterowania elektrowni wiatrowej z generatorem PMSG i systemem akumulacji energii. Zakres pracy obejmuje analizę przekształtnikowego modelu matematycznego elektrowni wiatrowej, przegląd wykorzystywanych metod akumulacji energii, opracowanie modeli symulacyjnych w pakiecie Matlab-Simulink oraz wykonanie badań dla wybranych stanów pracy generatora z uwzględnieniem wpływu zadanego momentu od turbiny wiatrowej. </t>
  </si>
  <si>
    <t>Polowo-obwodowa analiza utraty pola wzbudzenia hydrogeneratora o wirniku jawnobiegunowym.</t>
  </si>
  <si>
    <t>Field-circuit analysis of loss of excitation in salient pole hydrogenerator</t>
  </si>
  <si>
    <t>Budowa modelu polowo-obwodowego hydrogeneratora dużej mocy. Obliczenia elektromagnetyczne generatora podczas utraty pola wzbudzenia. Wyznaczenie charakterystyk czasowych wielkości elektrycznych i mechanicznych. Analiza zjawisk elektromagnetycznych.</t>
  </si>
  <si>
    <t>Gozdowiak Adam Dr inż.</t>
  </si>
  <si>
    <t>Numeryczna analiza zjawisk elektromagnetycznych zachodzących w synchronicznym silniku wyciągowym o P=2500 kW i 2p=40</t>
  </si>
  <si>
    <t>Numerical analysis of electromagnetic phenomena existing in synchronous motor with P=2500 kW &amp; 2p=40</t>
  </si>
  <si>
    <t>Budowa modelu polowo-obwodowego silnika synchronicznego. Obliczenia elektromagnetyczne silnika podczas rzeczywistego cyklu wyciągowego. Wyznaczenie charakterystyk czasowych wielkości elektrycznych i mechanicznych. Analiza zjawisk elektromagnetycznych.</t>
  </si>
  <si>
    <t>Analiza metod ograniczenia hałasu magnetycznego w generatorach synchronicznych</t>
  </si>
  <si>
    <t>Analysis of methods for reducing magnetic noise in synchronous generators</t>
  </si>
  <si>
    <t>Celem pracy będzie zbadanie możliwości ograniczenia hałasu magnetycznego w generatorze synchronicznym dużej mocy.
Zakres pracy będzie obejmował przegląd literaturowy metod ograniczenia hałasu magnetycznego oraz analizę obliczeniową wybranych zmian konstrukcyjnych wpływających na redukcję hałasu magnetycznego.</t>
  </si>
  <si>
    <t>Impact of variable pump load on the stator current ripple in a high-power synchronous motor</t>
  </si>
  <si>
    <t xml:space="preserve">Budowa modelu polowo-obwodowego silnika synchronicznego dużej mocy. Zakres pracy będzie obejmował analizę obliczeniową możliwości ograniczenia tętnień prądu stojana w silniku synchronicznym dużej mocy poprzez wprowadzenie zmian konstrukcyjnych w maszynie. </t>
  </si>
  <si>
    <t>Wpływ ekscentryczności wirnika na właściwości eksploatacyjne silnika synchronicznego wzbudzanego magnesami trwałymi</t>
  </si>
  <si>
    <t>Impact of eccentricity of the rotor on the operational properties of a LSPMSM</t>
  </si>
  <si>
    <t>Zakres pracy będzie obejmował budowę polowo-obwodowego modelu silnika synchronicznego wzbudzanego magnesami trwałymi z uwzględnieniem ekscentryczności wirnika oraz analizę obliczeniową statycznych i dynamicznych stanów pracy.</t>
  </si>
  <si>
    <t>Metody wyznaczania sprawności silników elektrycznych</t>
  </si>
  <si>
    <t>Methods of electric motor efficiency determination</t>
  </si>
  <si>
    <t>Celem pracy jest krytyczna analiza metod wyznaczania sprawności silników elektrycznych</t>
  </si>
  <si>
    <t>Gwoździewicz Maciej Dr inż.</t>
  </si>
  <si>
    <t>Model silnika uniwersalnego</t>
  </si>
  <si>
    <t>Universal motor model</t>
  </si>
  <si>
    <t>Celem pracy jest budowa modelu fizycznego silnika uniwersalnego przeznaczonego do zajęć dydaktycznych w ramach laboratorium maszyn elektrycznych</t>
  </si>
  <si>
    <t>Silnik indukcyjny z powiększonym poślizgiem</t>
  </si>
  <si>
    <t>High-slip induction motor</t>
  </si>
  <si>
    <t>Praca obejmuje budowę modelu polowo-obwodowego silnika indukcyjnego z powiększonym poślizgiem i analizę zastosować silników tego typu</t>
  </si>
  <si>
    <t>Optymalizacja kosztów zużycia energii elektrycznej na przykładzie parafii pw. św. Andrzeja Apostoła w Męcince</t>
  </si>
  <si>
    <t>Electrical energy cost optimization by the example of the Saint Andrew's parish in Mecinka</t>
  </si>
  <si>
    <t>Celem pracy jest analiza kosztów zużycia energii elektrycznej w parafii pw. św. Andrzeja Apostoła w Męcince oraz opracowanie możliwości ich obniżenia</t>
  </si>
  <si>
    <t>Adaptacyjny obserwator zmiennych stanu dla napędu z silnikiem indukcyjnym</t>
  </si>
  <si>
    <t>Adaptive state variables observer for drive with AC motor</t>
  </si>
  <si>
    <t xml:space="preserve">Praca dotyczy algorytmu odtwarzającego zmienne stanu układu napędowego z silnikiem indukcyjnym. W celu realizacji powyższego celu należy opracować model silnika oraz zaproponować strukturę sterowania. Podstawowe zadanie jest związane z analizą obserwatora Luenbergera (sposób doboru macierzy wzmocnień, wpływ zmian parametrów obiektu, etc.). Dodatkowym elementem jest wprowadzenie adaptacji parametrów. Zakres pracy dyplomowej obejmuje:
-analizę literatury,
-realizację modelu symulacyjnego,
-przeprowadzenie testów,
-analizę wyników,
-opis wykonanych prac.
</t>
  </si>
  <si>
    <t>Kamiński Marcin Dr hab. inż.</t>
  </si>
  <si>
    <t>Aplikacja regulatora stanu w układzie programowalnym typu ARM</t>
  </si>
  <si>
    <t>Application of state space controller in ARM device</t>
  </si>
  <si>
    <t>Praca dyplomowa dotyczy regulatora stanu, który będzie zastosowany dla układu dwumasowego reprezentującego część mechaniczną napędu elektrycznego. Po wykonaniu przeglądu literatury, realizowane będą badania symulacyjne. Poza częścią teoretyczną, podstawowym zadaniem jest implementacja algorytmu sterowania w układzie programowalnym z rdzeniem ARM. Należy również zapewnić komunikację z komputerem w celu analizy wyników oraz możliwości zadawania parametrów pracy układu napędowego.</t>
  </si>
  <si>
    <t>Implementacja symulatora neuronowego w języku Python</t>
  </si>
  <si>
    <t>Implementation of neural network simulator in Python</t>
  </si>
  <si>
    <t>Celem pracy dyplomowej jest opracowanie koncepcji oraz wykonanie aplikacji służącej do modelowania neuronowego (proces treningu oraz testowanie). Kod należy zaimplementować w języku Python. Założeniem jest uniwersalność programu, łatwe wykorzystanie w różnego typu aplikacjach inżynierskich. W związku z tym, zadaniem jest również opracowanie graficznego interfejsu użytkownika z wykorzystaniem wybranych bibliotek graficznych. Ostateczną wersję programu należy przetestować w szerokim zakresie, również na podstawie rzeczywistych danych pomiarowych zarejestrowanych w napędzie elektrycznym.</t>
  </si>
  <si>
    <t>Adaptacyjny regulator zastosowany w sterowaniu napędem elektrycznym z silnikiem prądu stałego</t>
  </si>
  <si>
    <t>Adaptive controller for electric drive with DC machine</t>
  </si>
  <si>
    <t xml:space="preserve">W pracy dyplomowej należy opracować projekt struktury sterowania prędkością napędu elektrycznego z silnikiem prądu stałego. Wstępnym zadaniem jest wykonanie przeglądu literatury, a następnie opracowanie i przetestowanie układu z regulatorami klasycznymi (PI). Kolejny etap zakłada zaprojektowanie modelu o przestrajalnych parametrach oraz włączenie tego elementu do pętli regulacji prędkości. Rozważany będzie adaptacyjny regulator bazujący na strukturze PI lub neuronowej. Praca dyplomowa uwzględnia badania symulacyjne oraz eksperymentalne. </t>
  </si>
  <si>
    <t>Nieliniowy obserwator Luenbergera dla napędu elektrycznego z silnikiem prądu stałego</t>
  </si>
  <si>
    <t>Nonlinear Luenberger observer for electric drive with DC motor</t>
  </si>
  <si>
    <t>Praca dyplomowa dotyczy popularnego w zastosowaniach badawczych oraz przemysłowych obserwatora Luenbergera. W niniejszym projekcie obiektem będzie układ napędowy, w którym założono zredukowaną liczbę czujników pomiarowych. Charakterystycznym elementem algorytmu obserwatora jest kompensacja nieliniowości rzeczywistego napędu. Nastawy obserwatora wyznaczane będą za pomocą algorytmu genetycznego. Zakres pracy obejmuje przegląd literatury, badania symulacyjne oraz opis projektu.</t>
  </si>
  <si>
    <t>Analiza wybranych metod odtwarzania zmiennych stanu napędu elektrycznego z połączeniem sprężystym</t>
  </si>
  <si>
    <t>Analysis of selected methods applied for state variables estimation of electric drive with elastic connection</t>
  </si>
  <si>
    <t>Praca dyplomowa ma na celu zapoznanie się z metodami stosowanymi w wyznaczaniu wybranych przebiegów napędu elektrycznego zawierającego elastyczne sprzęgło w części mechanicznej. W związku z tym, należy przeprowadzić szczegółowy przegląd literatury opisującej stosowane metody. Następnie powinien zostać wykonany model symulacyjny, w wybranym języku programowania. Struktura sterowania oparta będzie o regulator stanu. Dla tak opracowanego modelu napędu, testowane będą wybrane algorytmy obliczające zmienne stanu: obserwator Luenbergera, filtr Kalmana oraz estymator neuronowy. Uzyskane wyniki powinny prowadzić do wniosków porównawczych. Zakres pracy obejmuje również badania eksperymentalne na stanowisku laboratoryjnym.</t>
  </si>
  <si>
    <t>Robot mobilny wyposażony w skaner otoczenia</t>
  </si>
  <si>
    <t>Mobile robot with scanning device</t>
  </si>
  <si>
    <t>Praca dyplomowa ma na celu wykonanie rzeczywistego modelu urządzenia wykorzystującego modelarskie silniki prądu stałego. Algorytm sterowania powinien zostać zaimplementowany w mikrokontrolerze ATmega. Poza podstawowymi funkcjami związanymi z poruszaniem się robota, należy opracować część związaną ze skanowaniem otoczenia. W tym celu należy wykorzystać serwomechanizm umożliwiający zmianę położenia czujników oraz obsługę elementów związanych z przesyłaniem danych. Ostatnim zadaniem projektu jest zaproponowanie idei oraz wykonanie oprogramowania przedstawiającego graficzną analizę danych pomiarowych.</t>
  </si>
  <si>
    <t>Zastosowanie algorytmów metaheurystycznych w projektowaniu regulatora prędkości napędu elektrycznego</t>
  </si>
  <si>
    <t>Application of metaheuristic algorithms in design process of speed controller of electric drive</t>
  </si>
  <si>
    <t>Celem projektu jest wykonanie prostego modelu (symulacyjnego) układu napędowego z silnikiem prądu stałego. Jako regulator prędkości zastosowana zostanie klasyczna struktura typu PI, opcjonalnie możliwe jest wprowadzenie bardziej zaawansowanej metody sterowania. Podstawowym celem pracy dyplomowej są testy wybranych algorytmów metaheurystycznych w zadaniu optymalizacji parametrów układu regulacji. Wstępnie zakłada się aplikację, w wymienionym powyżej zadaniu, metod: PSO (Particle Swarm Optimization) oraz GWO (Grey Wolf Optimizer). W zakresie zadań uwzględnione są badania wielokryterialnej optymalizacji, szeroki zakres testów zaprojektowanego układu napędowego oraz ewentualna weryfikacja eksperymentalna.</t>
  </si>
  <si>
    <t>Model pojazdu wykorzystującego neuronową analizę danych</t>
  </si>
  <si>
    <t>Model of vehicle using neural data processing</t>
  </si>
  <si>
    <t xml:space="preserve">Podstawowym zadaniem projektu dyplomowego jest wykonanie niewielkiego modelu pojazdu opartego o silniki modelarskie. Następnie należy zapewnić elementarne sterowanie umożliwiające poprawną pracę obiektu. Na tym etapie pracy powinien zostać dobrany układ programowalny umożliwiający realizację założeń projektu (z uwzględnieniem przetwarzania danych za pomocą sieci neuronowej). Konstrukcja zakłada również montaż odpowiednich czujników. Opracowany algorytm sterowania powinien zapewniać zapamiętanie wybranego odcinka trajektorii zadanej, a następnie odtwarzanie ruchu według tej trasy. Dodatkową cechą pojazdu powinno być skanowanie oraz rozpoznawanie znaków drogowych. W powyższych zadaniach wykorzystane zostaną modele neuronowe. Praca dyplomowa, poza częścią wykonawczą, obejmuje również analizę teoretyczną oraz badania obliczeniowe. </t>
  </si>
  <si>
    <t>Rozmyty regulator prędkości układu napędowego z silnikiem BLDC</t>
  </si>
  <si>
    <t>Fuzzy speed controller for electric drive with BLDC motor</t>
  </si>
  <si>
    <t>Celem pracy dyplomowej jest opracowanie projektu oraz realizacja napędu elektrycznego z bezszczotkowym silnikiem prądu stałego. Zakres części konstrukcyjnej uwzględnia: wykonanie układu energoelektronicznego, zapewnienie możliwości sterowania w zamkniętej pętli regulacji oraz wizualizację danych. Algorytm sterowania (z dodatkowym modelem rozmytym załączonym w części dotyczącej regulacji prędkości) zostanie zaimplementowany w układzie programowalnym opartym o rdzeń ARM. W projekcie należy wykonać również program symulacyjny analizowanego napędu.</t>
  </si>
  <si>
    <t>Równoległa implementacja modelu radialnej sieci neuronowej</t>
  </si>
  <si>
    <t>Parallel implementation of radial basis function neural network</t>
  </si>
  <si>
    <t>Celem projektu jest zapoznanie się z modelami radialnych sieci neuronowych oraz sposobami dostosowywania tych struktur do założeń projektowych – metodami treningu. Następnie należy wykonać badania symulacyjne, w wybranym języku programowania, które będą prezentowały działanie analizowanych sieci neuronowych w zadaniach klasyfikacji danych oraz przetwarzania sygnałów dynamicznych. Zaprojektowane modele należy następnie zaimplementować w matrycy FPGA. Ostatnim etapem pracy dyplomowej jest przeprowadzenie symulacji sprzętowych oraz opis kolejnych zrealizowanych zadań.</t>
  </si>
  <si>
    <t>Implementacja neuronowego estymatora momentu skrętnego w matrycy FPGA</t>
  </si>
  <si>
    <t>FPGA implementation of neural estimator used for shaft torque calculations</t>
  </si>
  <si>
    <t xml:space="preserve">Praca dyplomowa składa się z dwóch etapów, pierwszy dotyczy zamodelowania układu regulacji prędkości napędu elektrycznego z elastycznym sprzęgłem. W zamkniętej strukturze, w celu lepszego tłumienia drgań skrętnych, należy wprowadzić dodatkowe sprzężenie od momentu skrętnego. Obliczenia tego sygnału będą realizowane przez estymator neuronowy oparty o jednokierunkową sieć neuronową. Druga część projektu polega na równoległej implementacji zaprojektowanego estymatora w matrycy FPGA. W tym zakresie należy uwzględnić odpowiednią obsługę wprowadzania sygnałów oraz możliwość analizy sygnału estymowanego. </t>
  </si>
  <si>
    <t>Sieci neuronowe z wewnętrznymi sprzężeniami zastosowane w odtwarzaniu zmiennych stanu układu dwumasowego</t>
  </si>
  <si>
    <t>Neural networks with internal connections applied for state variables estimation of two-mass system</t>
  </si>
  <si>
    <t xml:space="preserve">Celem pracy dyplomowej jest zaprojektowanie neuronowych estymatorów wybranych zmiennych stanu napędu elektrycznego. Założeniem jest analiza działania modeli neuronowych zastosowanych dla specyficznej struktury napędowej, która zakłada sprężysty wał sprzęgający pomiędzy silnikiem a maszyną obciążającą. Testowane będą sieci neuronowe, które zawierają w topologii dodatkowe elementy pamiętające. W zakresie uwzględniono: przegląd literatury, implementację algorytmów w wybranym języku programowania, przeprowadzenie badań symulacyjnych, a także weryfikację działania estymatorów w obliczeniach realizowanych na podstawie danych pomiarowych.    </t>
  </si>
  <si>
    <t>Dydaktyczne stanowisko laboratoryjne do badania silnika krokowego</t>
  </si>
  <si>
    <t>Laboratory stand for stepper motor testing</t>
  </si>
  <si>
    <t>Celem pracy jest opracowanie i wykonanie dydaktycznego stanowiska do badania silnika krokowego. Zakres pracy obejmuje zaprojektowanie i budowę stanowiska oraz wykonanie testów laboratoryjnych.</t>
  </si>
  <si>
    <t>Leicht Aleksander Dr inż.</t>
  </si>
  <si>
    <t>Analiza pracy jednofazowego generatora indukcyjnego z przetwornicą AC/DC</t>
  </si>
  <si>
    <t>Analysis of operation of a single-phase induction generator with an AC/DC voltage converter</t>
  </si>
  <si>
    <t>Symulacja charakterystyk pracy jednofazowego silnika indukcyjnego z pomocniczym uzwojeniem kondensatorowym metodą polowo-obwodową</t>
  </si>
  <si>
    <t>Field-circuit simulation of performance characteristics of single-phase capacitor-run induction motor</t>
  </si>
  <si>
    <t>Celem pracy jest budowa modelu polowo-obwodowego jednofazowego silnika indukcyjnego przy zastosowaniu programu Elmer. Zakres pracy obejmuje symulacyjne wyznaczenie charakterystyk maszyny oraz analizę wyników obliczeń. Praca ma charakter teoretyczno-obliczeniowy.</t>
  </si>
  <si>
    <t>Wyznaczanie parametrów jednofazowego silnika indukcyjnego przy wykorzystaniu modelu polowo-obwodowego</t>
  </si>
  <si>
    <t>Evaluation of parameters of a single-phase induction motor</t>
  </si>
  <si>
    <t>Celem pracy jest wyznaczenie parametrów schematu zastępczego za pomocą modelu polowo-obwodowego jednofazowego silnika indukcyjnego, przy zastosowaniu programu Elmer. Praca ma charakter teoretyczno-obliczeniowy.</t>
  </si>
  <si>
    <t>Oprogramowanie do wykonywania wstępnych obliczeń silnika indukcyjnego</t>
  </si>
  <si>
    <t>Software for inital design calculations of induction motor</t>
  </si>
  <si>
    <t>Celem pracy jest opracowanie programu umożliwiającego wykonanie wstępnego projektu silnika indukcyjnego. Program powinien, na podstawie zadanych parametrów znamionowych, m. in. dobrać obwód magnetyczny i elektryczny maszyny, wyznaczyć parametry schematu zastępczego, oraz obliczać charakterystyki mechaniczne. Program powinien zostać napisany w środowisku MATLAB lub innym środowisku/języku programowania wybranym przez dyplomanta.</t>
  </si>
  <si>
    <t>Analiza sterowania skalarnego sześciofazowym silnikiem indukcyjnym</t>
  </si>
  <si>
    <t>Analysis of the scalar control of the six-phase induction motor</t>
  </si>
  <si>
    <t>Cel pracy obejmuje poznanie właściwości silników indukcyjnych wielofazowych oraz analizę sterowania skalarnego silnikiem tego typu. Zakres pracy obejmuje analizę literaturową modelu matematycznego silnika sześciofazowego w różnych układach współrzędnych oraz analizę wybranej metody sterowania skalarnego silnikiem tego typu, opracowanie modeli symulacyjnych w pakiecie Matlab-Simulink oraz wykonanie badań  dla wybranych stanów pracy silnika sześciofazowego z uwzględnieniem wpływu zadanej prędkości kątowej napędu oraz zmian momentu obciążenia</t>
  </si>
  <si>
    <t>Listwan Jacek Dr inż.</t>
  </si>
  <si>
    <t>Analiza sterowania polowo-zorientowanego sześciofazowym silnikiem indukcyjnym</t>
  </si>
  <si>
    <t>Analysis of field-oriented control with a six-phase induction motor</t>
  </si>
  <si>
    <t>Cel pracy obejmuje poznanie właściwości silników indukcyjnych wielofazowych oraz analizę sterowania polowo-zorientowanego silnikiem tego typu. Zakres pracy obejmuje analizę literaturową modelu matematycznego silnika sześciofazowego w różnych układach współrzędnych oraz analizę wybranej metody sterowania polowo-zorientowanego silnikiem tego typu, opracowanie modeli symulacyjnych w pakiecie Matlab-Simulink oraz wykonanie badań  dla wybranych stanów pracy silnika sześciofazowego z uwzględnieniem wpływu zadanej prędkości kątowej napędu oraz zmian momentu obciążenia</t>
  </si>
  <si>
    <t>Analiza metody bezpośredniego sterowania momentem sześciofazowego silnika indukcyjnego</t>
  </si>
  <si>
    <t>Analysis of the direct torque control method of a six-phase induction motor</t>
  </si>
  <si>
    <t>Cel pracy obejmuje poznanie właściwości silników indukcyjnych wielofazowych oraz analizę metody bezpośredniego sterowania momentem silnika tego typu. Zakres pracy obejmuje analizę literaturową modelu matematycznego silnika sześciofazowego w różnych układach współrzędnych oraz analizę wybranej metody bezpośredniego sterowania momentem silnika tego typu, opracowanie modeli symulacyjnych w pakiecie Matlab-Simulink oraz wykonanie badań  dla wybranych stanów pracy silnika sześciofazowego z uwzględnieniem wpływu zadanej prędkości kątowej napędu oraz zmian momentu obciążenia</t>
  </si>
  <si>
    <t>Analiza porównawcza polowo-zorientowanych metod sterowania sześciofazowego silnika indukcyjnego</t>
  </si>
  <si>
    <t>Comparative analysis of the six-phase induction motor  withe the field-oriented control systems</t>
  </si>
  <si>
    <t>Cel pracy obejmuje poznanie właściwości silników indukcyjnych wielofazowych oraz analizę porównawczą polowo-zorientowanych metod ich sterowania. Zakres pracy obejmuje analizę literaturową modelu matematycznego silnika sześciofazowego w różnych układach współrzędnych oraz przegląd wykorzystywanych polowo-zorientowanych metod sterowania tym silnikiem, opracowanie modeli symulacyjnych w pakiecie Matlab-Simulink oraz wykonanie badań  dla wybranych stanów pracy silnika wielofazowego z uwzględnieniem wpływu zadanej prędkości kątowej napędu oraz zmian momentu obciążenia</t>
  </si>
  <si>
    <t>Analiza porównawcza metod bezpośredniego sterowania momentem sześciofazowego silnika indukcyjnego</t>
  </si>
  <si>
    <t>Comparative analysis of the six-phase induction motor  withe the direct torque control systems</t>
  </si>
  <si>
    <t>Cel pracy obejmuje poznanie właściwości silników indukcyjnych wielofazowych oraz analizę porównawczą metod bezpośredniego sterowania momentem silnika indukcyjnego sześciofazowego. Zakres pracy obejmuje analizę literaturową modelu matematycznego silnika sześciofazowego w różnych układach współrzędnych oraz przegląd wykorzystywanych metod bezpośredniego sterowania momentem, opracowanie modeli symulacyjnych w pakiecie Matlab-Simulink oraz wykonanie badań  dla wybranych stanów pracy silnika sześciofazowego z uwzględnieniem wpływu zadanej prędkości kątowej napędu oraz zmian momentu obciążenia</t>
  </si>
  <si>
    <t>Mikroprocesorowy zasilacz laboratoryjny prądu przemiennego</t>
  </si>
  <si>
    <t>Microprocessor-based laboratory AC power supply</t>
  </si>
  <si>
    <t xml:space="preserve">Celem pracy jest zaprojektowanie oraz wykonanie trójfazowego źródła napięcia przemiennego, sterowanego za pomocą mikrokontrolera, wykorzystującego autotransformator laboratoryjny.
Zakres pracy obejmuje: analizę stosowanych rozwiązań układów zasilających z wykorzystaniem autotransformatorów, projekt konstrukcji mechanicznej oraz obudowy urządzenia, projekt oraz wykonanie układu elektronicznego umożlwiającego pomiar oraz sterowanie napięciem wyjściowym zasilacza, opracowanie programu dla mikrokontrolera sterującego, testy laboratoryjne zasilacza.
</t>
  </si>
  <si>
    <t>Pawlak Marcin Dr inż.</t>
  </si>
  <si>
    <t>Przekształtnikowy układ zasilania transformatora wysokiego napięcia</t>
  </si>
  <si>
    <t>The inverter-based power system for high voltage transformer</t>
  </si>
  <si>
    <t xml:space="preserve">Celem pracy jest wykonanie układu przekształtnikowego przeznaczonego do wytwarzania napięcia przemiennego o wysokiej częstotliwości, pozwalającego zasilić transformator wysokiego napięcia.
Zakres pracy obejmuje: studia literaturowe z zakresu energoelektroniki i konstrukcji transformatorów wysokoczęstotliwościowych, projekt i wykonanie układu przekształtnikowego, opracowanie konstrukcji i wykonanie transformatora wysokiego napięcia, badania laboratoryjne wykonanego układu.
</t>
  </si>
  <si>
    <t>Zdalny interfejs I/O dla czujnika wizyjnego OMRON FQ2</t>
  </si>
  <si>
    <t>Remote I/O interface for the OMRON FQ2 vision sensor</t>
  </si>
  <si>
    <t>Celem pracy jest zaprojektowanie i wykonanie zewnętrznego układu interfejsu wejść/wyjść, współpracującego z czujnikiem wizyjnym FQ2 firmy OMRON. Układ powinien być wyposażony w panel sterujący, umożliwiający zadawanie parametrów i komend do czujnika wizyjnego oraz wyświetlanie i sygnalizację wyników przeprowadzonych inspekcji. Zakres pracy obejmuje: projekt i wykonanie mikroprocesorowego układu  interfejsu I/O, uruchomienie dwukierunkowej komunikacji z czujnikiem wizyjnym przy wykorzystaniu protokołu TCP/IP, konfigurację i zaprogramowanie czujnika wizyjnego, zaprogramowanie mikroprocesora w układzie interfejsu I/O.</t>
  </si>
  <si>
    <t>Zastosowanie systemu wizyjnego Omron Xpectia FH do rozpoznawania i analizy obrazu.</t>
  </si>
  <si>
    <t>The application of the Omron Xpectia FH vision system for image recognition and analysis.</t>
  </si>
  <si>
    <t>Celem pracy jest przebadanie i omówienie metod pomiarowych stosowanych do analizy obrazu,  które są dostępne w systemie wizyjnym Xpectia FH firmy OMRON. Zakres pracy obejmuje: przegląd literatury na temat systemów wizyjnych, analizę teoretyczną wybranych metod rozpoznawania obrazu, uruchomienie stanowiska laboratoryjnego z systemem wizyjnym Xpectia FH, przetestowanie dostępnych funkcji narzędziowych systemu wizyjnego, integracja systemu wizyjnego ze sterownikiem OMRON NJ301.</t>
  </si>
  <si>
    <t>Zastosowanie platformy Omron Sysmac w układach sterowania wieloosiowych napędów pozycjonujących</t>
  </si>
  <si>
    <t>Application of the Omron Sysmac platform in control systems of multi-axis positioning drives</t>
  </si>
  <si>
    <t>Celem pracy jest przebadanie i analiza możliwości zastosowania platformy Sysmac firmy Omron do realizacji różnych algorytmów sterowania wieloosiowych układów napędowych z silnikami krokowymi. Zakres pracy obejmuje: przegląd literatury na temat sterowania wieloosiowych napędów pozycjonujących, zaprojektowanie i uruchomienie stanowiska laboratoryjnego ze sterownikiem NJ-301 i modułami impulsowymi serii NX-PG, przebadanie wybranych algorytmów sterowania zsynchronizowanych napędów pozycjonujących, opracowanie przykładowych programów sterujących na platformie Sysmac.</t>
  </si>
  <si>
    <t>Dydaktyczny model dźwigu budowlanego sterowanego za pomocą PLC</t>
  </si>
  <si>
    <t>Didactic model of a crane controlled by PLC</t>
  </si>
  <si>
    <t>Celem pracy jest zaprojektowanie i wykonanie modelu dydaktycznego dźwigu budowlanego, wykorzystującego napędy z silnikami krokowymi, który będzie przystosowany do pracy pod kontrolą wybranego sterownika PLC. Zakres pracy obejmuje: przegląd literatury dot. układów sterowania napędów pozycjonujących, zaprojektowanie i wykonanie konstrukcji mechanicznej modelu dźwigu, projekt i wykonanie elektronicznego układu sterującego modelem, testy działania modelu na stanowisku laboratoryjnym ze sterownikiem PLC.</t>
  </si>
  <si>
    <t>Projekt i wykonanie przekształtnika do sterowania 3-fazowym silnikiem indukcyjnym</t>
  </si>
  <si>
    <t>Design and realization of converter to control of 3-phase induction motor</t>
  </si>
  <si>
    <t>Celem pracy jest zaprojektowanie i wykonanie przekształtnika częstotliwości, sterującego prędkością obrotową 3-fazowego silnika indukcyjnego klatkowego. Zakres pracy obejmuje: przegląd literatury na temat stosowanych rozwiązań układów sterowania napędami przekształtnikowymi, projekt i wykonanie przekształtnika częstotliwości, dobór elementów elektronicznych części mocy i części sterującej, przeprowadzenie testów laboratoryjnych urządzenia.</t>
  </si>
  <si>
    <t>Manipulator ramieniowy z programowalną sekwencją ruchu</t>
  </si>
  <si>
    <t>Robotic arm with a programmable movement sequence</t>
  </si>
  <si>
    <t>Głównym celem pracy jest zaprojektowanie i wykonanie modelu niewielkiego robota ramieniowego, który będzie przystosowany do wykonywania powtarzalnych sekwencji ruchu. Zakres pracy obejmuje: projekt części mechanicznej robota, projekt układu sterującego, wykonanie i uruchomienie modelu manipulatora, napisanie programu dla sterownika mikroprocesorowego.</t>
  </si>
  <si>
    <t>Moduł komunikatora głosowego dla sterownika PLC</t>
  </si>
  <si>
    <t>The voice communicator module for the PLC</t>
  </si>
  <si>
    <t>Celem pracy jest zaprojektowanie I wykonanie modułu komunikatora głosowego, przystosowanego do współpracy z wybranym sterownikiem PLC, który posłuży do odtwarzania uprzednio zaprogramowanych komunikatów głosowych np. dla osób niewidomych. Zakres pracy obejmuje: projekt układu elektronicznego komunikatora głosowego, dobór interfejsu wymiany danych pomiędzy sterownikiem PLC a modułem komunikatora, zbudowanie i uruchomienie prototypu komunikatora głosowego, opracowanie przykładowych programów sterujących i biblioteki bloków funkcyjnych dla PLC, wykonanie testów komunikatora na stanowisku laboratoryjnym.</t>
  </si>
  <si>
    <t>System monitorowania poziomu hałasu w obiektach użyteczności publicznej</t>
  </si>
  <si>
    <t>Noise level monitoring system in public buildings</t>
  </si>
  <si>
    <t>Celem pracy jest zaprojektowanie i wykonanie systemu mierzącego poziom hałasu w budynkach publicznych, który automatycznie będzie sygnalizował przekroczenie wartości granicznych w formie komunikatów świetlno-akustycznych. Zakres pracy obejmuje: analizę norm i przepisów w zakresie dopuszczalnych wartości hałasu w budynkach publicznych, zaprojektowanie układu pomiarowego do określania średniej wartości hałasu otoczenia, projekt i wykonanie mikroprocesorowego analizatora poziomu hałasu, opracowanie systemu sygnalizacji świetlno-dźwiękowej informującego o przekroczeniu wartości granicznych (np. w formie komunikatów głosowych).</t>
  </si>
  <si>
    <t>Uniwersalna stacja rozproszonych wejść/wyjść z interfejsem Ethernet dla sterownika PLC</t>
  </si>
  <si>
    <t>Universal distributed I/O station with Ethernet interface for the PLC</t>
  </si>
  <si>
    <t>Celem pracy jest zaprojektowanie i wykonanie uniwersalnej stacji wejść/wyjść, wykorzystującej do komunikacji sieć Ethernet, która będzie stanowiła analogowo-cyfrowy moduł rozszerzeń dla wybranego sterownika PLC. Zakres pracy obejmuje: przegląd literatury na temat systemów transmisji danych stosowanych w rozproszonych systemach sterowania, projekt i wykonanie modułu rozszerzeń dla sterownika PLC zawierającego dodatkowe wejścia i wyjścia cyfrowe oraz analogowe, opracowanie protokołu komunikacji w sieci Ethernet do wymiany danych ze stacją rozproszonych wejść/wyjść, napisanie przykładowych programów sterujących dla wybranych sterowników PLC do obsługi stacji, testy laboratoryjne urządzenia.</t>
  </si>
  <si>
    <t>Zastosowanie głowicy RF260R w systemach identyfikacji RFID</t>
  </si>
  <si>
    <t>Application of RF260R head for RFID systems</t>
  </si>
  <si>
    <t>Celem pracy jest zaprojektowanie i wykonanie czytnika znaczników RFID, współpracującego z wybranym sterownikiem PLC, wykorzystującego głowicę typu RF260R firmy Siemens. Zakres pracy obejmuje: przegląd literatury na temat systemów identyfikacji RFID, uruchomienie i przetestowanie komunikacji z głowicą RF260R, zaprojektowanie i wykonanie układu elektronicznego czytnika RFID z interfejsem dla PLC, wykonanie testów czytnika na stanowisku laboratoryjnym ze sterownikiem PLC.</t>
  </si>
  <si>
    <t>Ploter do laserowego cięcia i grawerowania</t>
  </si>
  <si>
    <t>Plotter for laser cutting and engraving</t>
  </si>
  <si>
    <t>Celem pracy jest zaprojektowanie i zbudowanie niewielkiego plotera X-Y, wyposażonego w głowicę laserową, umożliwiającego cięcie i grawerowanie wybranych materiałów. Zakres pracy obejmuje: zaprojektowanie konstrukcji mechanicznej plotera, projekt elektronicznego układu sterowania, dobór podzespołów elektronicznych i napędowych, wykonanie i uruchomienie plotera, opracowanie oprogramowania sterującego, przeprowadzenie testów działania urządzenia</t>
  </si>
  <si>
    <t>Dydaktyczny model robota kartezjańskiego sterowanego za pomocą PLC</t>
  </si>
  <si>
    <t>Didactic model of a Cartesian robot controlled by PLC</t>
  </si>
  <si>
    <t>Celem pracy jest zaprojektowanie i zbudowanie modelu robota kartezjańskiego, przystosowanego do współpracy z wybranym sterownikiem PLC. Zakres pracy obejmuje: zaprojektowanie konstrukcji mechanicznej robota, projekt mikroprocesorowego układu sterowania robota, dobór podzespołów elektronicznych i napędowych, wykonanie i uruchomienie modelu robota, napisanie programów sterujących dla mikrokontrolera i sterownika PLC, wykonanie testów modelu na stanowisku laboratoryjnym ze sterownikiem PLC.</t>
  </si>
  <si>
    <t>Zastosowanie standardu Bluetooth do wymiany danych pomiędzy smartfonem i sterownikiem PLC</t>
  </si>
  <si>
    <t>Application of the Bluetooth standard for data exchange between the smartphone and the PLC</t>
  </si>
  <si>
    <t>Celem pracy jest opracowanie i zbudowanie bezprzewodowego systemu wymiany danych pomiędzy dowolnym smartfonem a sterownikiem PLC firmy Omron, przy wykorzystaniu transmisji radiowej w standardzie Bluetooth. Zakres pracy obejmuje: zaprojektowanie bezprzewodowego systemu komunikacyjnego, wykonanie elektronicznego interfejsu dla sterownika PLC z modułem komunikacyjnym Bluetooth, napisanie programów sterujących dla smartfona i sterownika PLC.</t>
  </si>
  <si>
    <t xml:space="preserve">Analiza i sterowanie   generatorem indukcyjnym wielofazowym </t>
  </si>
  <si>
    <t xml:space="preserve">Analysis and control  of multiphase induction generator    </t>
  </si>
  <si>
    <t>Pieńkowski Krzysztof Dr hab. inż.</t>
  </si>
  <si>
    <t xml:space="preserve">Analiza  przekształtnikowego   układu napędowego  przenośnika taśmowego  z optymalizacją sprawności układu napędowego.   </t>
  </si>
  <si>
    <t xml:space="preserve">Analysis of  converter   drive system of belt conveyor  with efficiency optimization of drive system. </t>
  </si>
  <si>
    <t xml:space="preserve">Cel pracy obejmuje analizę sterowania przekształtnikowym układem przenośnika taśmowego z optymalizacją sprawności elektrycznej. Zakres pracy obejmuje opracowanie modeli matematycznych przekształtnikowych metod sterowania napędem przenośnika taśmowego z zastosowaniem algorytmu minimalizacji strat mocy w układzie. </t>
  </si>
  <si>
    <t xml:space="preserve">Analiza  sterowania wektorowego silnikiem  indukcyjnym z optymalizacją sprawności.   </t>
  </si>
  <si>
    <t xml:space="preserve">Analysis of  vector control  of  induction motor with efficiency optimization..  </t>
  </si>
  <si>
    <t xml:space="preserve">Cel pracy obejmuje analizę porównawczą algorytmów sterowania silnika indukcyjnego z optymalizacją sprawności elektrycznej. Zakres pracy obejmuje opracowanie modeli matematycznych przekształtnikowych metod sterowania z zastosowaniem nowoczesnych algorytmów minimalizacji strat mocy w układzie napędowym. </t>
  </si>
  <si>
    <t xml:space="preserve">Analiza   stanów pracy elektrowni wirtualnej z  zasobnikiem energii elektrycznej.   </t>
  </si>
  <si>
    <t xml:space="preserve">Analysis of virtual power plant  with electrical energy accumulation   </t>
  </si>
  <si>
    <t xml:space="preserve">Badania symulacyjne wybranych  stacji do ładowania pojazdów elektrycznych     </t>
  </si>
  <si>
    <t xml:space="preserve">Simulation studies of chosen  charging stations for electrical vehicles.  </t>
  </si>
  <si>
    <t xml:space="preserve">Cel pracy obejmuje przedstawienie  układów i metod sterowania stacji ładowania pojazdów elektrycznych.  Zakres pracy obejmuje opracowanie  topologii układów stacji ładowania,  opracowanie modeli matematycznych  wybranych układów stacji,    opracowanie metod i algorytmów sterowania  oraz  wykonanie badań symulacyjnych dla wybranych metod sterowania..  
</t>
  </si>
  <si>
    <t xml:space="preserve">Uruchomienie i badanie laboratoryjnego programowalnego symulatora modułów PV    </t>
  </si>
  <si>
    <t>Sturt-up and investigations of programmable  simulator of PV modules</t>
  </si>
  <si>
    <t xml:space="preserve">Cel pracy obejmuje uruchomienie i testowanie działania programowalnego symulatora modułów PV. Zakres pracy obejmuje opracowanie zasad programowania symulatora, wyznaczenia charakterystyk modelujących moduły PV, wyznaczenie zakresów pracy symulatora i porównanie symulowanych charakterystyk z charakterystykami modułów rzeczywistych PV.   
</t>
  </si>
  <si>
    <t xml:space="preserve">Analysis of efficiency optimization of induction motor with
application of algorithms of artificial intelligence
 </t>
  </si>
  <si>
    <t xml:space="preserve">Cel pracy obejmuje analizę strategii sterowania silnika indukcyjnego klatkowego zapewniających optymizację  sprawności silnika z zastosowaniem  metody modelu strat mocy silnika, sterowania poszukiwawczego oraz sterowania hybrydowego,  Zakres pracy obejmuje analizy i badania symulacyjne algorytmów sterowania z zastosowaniem metod sztucznej inteligencji.  </t>
  </si>
  <si>
    <t>Pomiar zużycia energii i jakości zasilania z wykorzystaniem sterownika X20</t>
  </si>
  <si>
    <t>Measurement of energy consumption and power quality using the X20 controller</t>
  </si>
  <si>
    <t xml:space="preserve">Celem projektu jest opracowanie układu oraz oprogramowania pozwalającego na pomiar chwilowej mocy czynnej, biernej i pozornej, wsp. THD , oraz energii pobranej energii. Układ bazować będzie na sterowniku X20 wraz z dedykowanym modułem do pomiaru energii. 
W zakres projektu wchodzi:
- zapoznanie się z tematyką pomiaru energii oraz jakości zasilania,
- zapoznanie się z budową i programowaniem sterownika X20 (bezpłatne szkolenie certyfikowane przez producenta sterowników firmę B&amp;R),
-wykonacie przystawki pozwalającej na włączenie modułu do badanego układu,
- wykonanie programu aplikacyjnego oraz przeprowadzenie wybranych badań na przykładowych obiektach. </t>
  </si>
  <si>
    <t>Serkies Piotr Dr inż.</t>
  </si>
  <si>
    <t>Tłumienie drgań skrętnych układu dwumasowego za pomocą regulatora stanu.</t>
  </si>
  <si>
    <t>Damping of torsional vibrations of two-mass system using state controller</t>
  </si>
  <si>
    <t xml:space="preserve">Zaawansowane metody estymacji zmiennych stanu i parametrów w układzie napędowym z połączeniem sprężystym </t>
  </si>
  <si>
    <t>Advanced control estimation methods of the system states and parameters for the drive system with elastic joint</t>
  </si>
  <si>
    <t>Application of disturbance observers in control structures of electrical drives.</t>
  </si>
  <si>
    <t>Application of multi-observers in the control structure of two-mass system.</t>
  </si>
  <si>
    <t>Zastosowanie regulatorów rozmytych opartych na zbiorach typu II w układach napędowych.</t>
  </si>
  <si>
    <t>Application on fuzzy controllers based on II-type fuzzy sets in  drive systems</t>
  </si>
  <si>
    <t>Tłumienie drgań skrętnych układu dwumasowego za pomocą regulatorów liniowych PI/PID.</t>
  </si>
  <si>
    <t>Damping of torsional vibrations of two-mass system using linear PI/PID controller.</t>
  </si>
  <si>
    <t>Application on fuzzy controllers in electrical drive system.</t>
  </si>
  <si>
    <t>Opracowanie układu automatycznego przykręcania śrub z wykorzystaniem sterownika PLC i serwonapędów ACOPOS.</t>
  </si>
  <si>
    <t>Development of an automatic screw fastening system using PLC and ACOPOS servodrives.</t>
  </si>
  <si>
    <t>Celem projektu jest opracowanie koncepcji i wykonanie modelu układu pozwalającego na zautomatyzowanie dokręcanie śrub z zadanym momentem elektromagnetycznym. 
W zakres projektu wchodzi:
- zapoznanie się z tematyką sterowania momentem układów napędowych z silnikami PMSM,
- zapoznanie się z budową i programowaniem sterownika X20 (bezpłatne szkolenie certyfikowane przez producenta sterowników firmę B&amp;R),
- wykonanie prostego modelu pozwalającego na przykręcanie śrub z różnym momentem,
- opracowanie programu sterującego bazującego na bibliotece Motion Control.</t>
  </si>
  <si>
    <t>Model laboratoryjny układu sterowania nagrzewaniem</t>
  </si>
  <si>
    <t>Laboratory model of the heating control system</t>
  </si>
  <si>
    <t>Celem projektu jest opracowanie modelu laboratoryjnego pozwalającego na testowanie różnych algorytmów sterowania procesem nagrzewania. Makieta może bazować na module sterownika PLC wyposażonym w wyjścia trikowe.
W zakres projektu wchodzi:
- zapoznanie się z tematyką sterowania nagrzewaniem elementów,
zapoznanie się z tematyką sterowania momentem układów napędowych z silnikami PMSM,
- zapoznanie się z budową i programowaniem sterownika X20 (bezpłatne szkolenie certyfikowane przez producenta sterowników firmę B&amp;R), oraz z modułem X20DO2633,
- opracowanie koncepcji i wykonanie makiety wybranego procesu nagrzewania,
- wykonanie wybranych badań laboratoryjnych.</t>
  </si>
  <si>
    <t>Sterowanie układem podawania cieczy z wykorzystaniem sterownika X20.</t>
  </si>
  <si>
    <t>Control of the liquid delivery system using the X20 controller</t>
  </si>
  <si>
    <t>Sterowanie odwróconym wahadłem z kołem zamachowym</t>
  </si>
  <si>
    <t>Control of an inverted pendulum with a flywheel.</t>
  </si>
  <si>
    <t xml:space="preserve">Celem projektu jest opracowanie programu pozwalającego na stabilizację odwróconego wahadła z kołem zamachowym w pozycji pionowej. Wahadło sterowane jest silnikiem prądu stałego.
W zakres projektu wchodzi:
- zapoznanie się z konstrukcją modelu laboratoryjnego wahadła,
- zapoznanie się ze sposobem sterowania wahadła (faza rozbujania, faza stabilizacji),
- zapoznanie się z budową i programowaniem sterownika X20 (bezpłatne szkolenie certyfikowane przez producenta sterowników firmę B&amp;R),
- opracowanie programu sterującego na sterowniku X20 z wykorzystaniem Simulinka,
- przeprowadzenie prób eksperymentalnych. 
</t>
  </si>
  <si>
    <t>Synchronizacja osi z wykorzystaniem bibliotek motion control</t>
  </si>
  <si>
    <t>Motion control libraries base of Axis synchronization</t>
  </si>
  <si>
    <t xml:space="preserve">Rozmyty adaptacyjny regulator położenia napędu z połączeniem sprężystym </t>
  </si>
  <si>
    <t>Adaptive fuzzy position controller for the drive with elastic joint</t>
  </si>
  <si>
    <t xml:space="preserve">Celem projektu jest opracowanie koncepcji adaptacyjnego rozmytego regulatora pozycji wału maszyny roboczej napędu z połączeniem sprężystym.
W zakres projektu wchodzi:
- przegląd literatury związanej z adaptacyjnym rozmytym sterowaniem oraz z napędami o połączeniu sprężystym,
- opracowanie wybranej struktury sterowania pozycją wału napędu dwumasowego,
- wykonanie wszechstronnych badań symulacyjnych,
- wykonanie wybranych badań eksperymentalnych,
- krytyczna ocena uzyskanych wyników.
</t>
  </si>
  <si>
    <t>Pozycjonowanie dwumasowego napędu liniowego</t>
  </si>
  <si>
    <t>Positioning of a two-mass linear drive.</t>
  </si>
  <si>
    <t xml:space="preserve">Celem niniejszego projektu jest zapoznanie się z budową i sterowaniem napędami o złożonej części mechanicznej w ruchu liniowym. Badania obejmować będą:
- przegląd literatury związany z tematyką sterowania napędami dwumasowymi (o ruchu liniowym),
- stworzenie modelu matematycznego i symulacyjnego wybranego napędu,
 - opracowanie wybranych struktur sterowania zamodelowanym napędem,
- budowa stanowiska laboratoryjnego  z wykorzystaniem osi liniowej i wybranym silnikiem napędowym,
- eksperymentalna weryfikacja zaprojektowanych układów regulacji.
</t>
  </si>
  <si>
    <t>Zaawansowane struktury sterowania silnikiem momentowym PMSM z nieliniowym obciążeniem</t>
  </si>
  <si>
    <t>Advanced control of PMSM servo drive with non-linear load.</t>
  </si>
  <si>
    <t>Zastosowanie sterowania GPC w napędzie elektrycznym</t>
  </si>
  <si>
    <t>Application of GPC control in electric drive.</t>
  </si>
  <si>
    <t xml:space="preserve">Celem projektu jest zapoznanie się  i opracowanie wybranego algorytmu sterowania predykcyjnego z modelem w postaci równań różnicowych napędem z połączeniem jedno lub dwumasowym.
W zakres projektu wchodzi:
- zapoznanie się z tematyką sterowania GPC (Generalized Predictive Control),
- opracowanie regulatora dla wybranych zmiennych stanu napędu
- wykonanie badań symulacyjnych,
- wykonanie wybranych badań eksperymentalnych,
- krytyczna ocena uzyskanych wyników.
</t>
  </si>
  <si>
    <t>Modulacja szerokości impulsów trójpoziomowego falownika napięcia</t>
  </si>
  <si>
    <t>Pulse width modulation of a three-level voltage source inverter</t>
  </si>
  <si>
    <t>Celem pracy jest zaprojektowanie układu modulacji szerokości impulsów dla trójpoziomowego falownika napięcia. 
Zakres pracy jest następujący:
- analiza literaturowa wybranych rozwiązań,
- utworzenie modelu symulacyjnego falownika trójpoziomowego w wybranym oprogramowaniu, pozwalającym na modelowanie układów energoelektronicznych,
- zaprojektowanie układu sterowania falownikiem,
- testy dla wybranych rodzajów obciążeń (R, RL, silnik indukcyjny, etc.),
- podsumowanie, analiza otrzymanych wyników, redakcja pracy.</t>
  </si>
  <si>
    <t>Tarchała Grzegorz Dr inż.</t>
  </si>
  <si>
    <t>Resonant voltage source inverters</t>
  </si>
  <si>
    <t>Celem pracy będzie modelowanie i analiza działania wybranych układów falowników rezonansowych.
W zakres pracy wchodzi:
- zapoznanie się z literaturą dotycząca badanego zagadnienia,
- zamodelowanie wybranych układów w programie symulacyjnym (np. MATLAB-Simulink),
- przeprowadzenie badań symulacyjnych,
- porównanie otrzymanych wyników,
- redakcja pracy</t>
  </si>
  <si>
    <t>Sterowanie bezczujnikowe silnikiem synchronicznym z magnesami trwałymi</t>
  </si>
  <si>
    <t>Sensorless control of a permanent magnet synchronous motor</t>
  </si>
  <si>
    <t>Celem pracy jest analiza układu bezczujnikowego sterowania silnikiem synchronicznym z magnesami trwałymi.
W zakres pracy wchodzi:
- analiza literaturowa estymatorów prędkości dla silnika synchronicznego z magnesami trwałymi,
- utworzenie modelu symulacyjnego układu sterowania i estymacji dla silnika PMSM,
- badania pracy układu napędowego w różnych stanach pracy,
- próba weryfikacji eksperymentalnej,
- podsumowanie, analiza otrzymanych wyników, redakcja pracy.</t>
  </si>
  <si>
    <t>Oprogramowanie służące do symulacji wybranych układów energoelektronicznych wraz z aplikacją webową</t>
  </si>
  <si>
    <t>Web-based application to simulate selected power electronics devices</t>
  </si>
  <si>
    <t>Celem pracy jest utworzenie modeli symulacyjnych w programie MATLAB wybranych układów energoelektronicznych i powiązanie ich z aplikacją webową, obsługiwaną przez przeglądarkę internetową.
W zakres pracy wchodzi:
- analiza literaturowa wybranych rozwiązań (prostowniki, sterowniki prądu stałego, etc.),
- opracowanie modeli symulacyjnych wybranych rozwiązań,
- przeprowadzenie badań symulacyjnych,
- utworzenie aplikacji internetowej obsługiwanej przez przeglądarkę internetową, umożliwiającej w interaktywny i uproszczony sposób obsługę utworzonych modeli,
- przetestowanie działania całej aplikacji 
- podsumowanie, redakcja pracy</t>
  </si>
  <si>
    <t>Estymacja wybranych parametrów silnika indukcyjnego, sterowanego przy wykorzystaniu metod polowo-zorientowanych</t>
  </si>
  <si>
    <t xml:space="preserve">Estimation of selected parameters of an induction motor, controlled in a field-oriented manner </t>
  </si>
  <si>
    <t>Celem pracy jest analiza wybranych układów estymacji parametrów silnika indukcyjnego, pracującego w zamkniętym, polowo-zorientowanym układzie sterowania. W zakres pracy wchodzi:
- analiza literaturowa układów estymacji parametrów,
- opracowanie modeli symulacyjnych wybranych układów estymacji (obserwatory, estymatory MRAS, estymatory ślizgowe, neuronowe, etc.),
- porównanie działania opracowanych modeli,
- próba weryfikacji eksperymentalnej opracowanych algorytmów,
- opracowanie wyników i redakcja pracy</t>
  </si>
  <si>
    <t>Wirtualny przyrząd pomiarowy do monitorowania niesymetrii napięcia zasilania w napędzie z silnikiem indukcyjnym.</t>
  </si>
  <si>
    <t>Virtual measurement instrument for voltage unbalance monitoring in induction motor drive.</t>
  </si>
  <si>
    <t>Celem pracy jest opracowanie przyrządu monitorującego niesymetrię napięcia zasilania oraz analiza jej wpływu na pracę napędu z silnikiem indukcyjnym klatkowym. 
W zakres pracy wchodzi: 
1. zapoznanie się z problematyką niesymetrii napięć zasilania na pracę silnika indukcyjnego, 
2. opracowanie metod monitorowania niesymetrii zasilania, 
3. opracowanie przyrządów wirtualnych niezbędnych do analizy wpływu niesymetrii zasilania na pracę napędu z silnikiem indukcyjnym, 
4. wykonanie badań eksperymentalnych wraz z analizą uzyskanych wyników,
5. redakcja pracy dyplomowej.
Praca ma charakter eksperymentalny (eksperyment rzeczywisty).</t>
  </si>
  <si>
    <t>Wolkiewicz Marcin Dr inż.</t>
  </si>
  <si>
    <t>Modelling of induction motor with faulted rotor winding.</t>
  </si>
  <si>
    <t>Celem pracy jest opracowanie w środowisku LabVIEW modelu obwodowego silnika indukcyjnego z uszkodzonym uzwojeniem wirnika oraz jego weryfikacja eksperymentalna. Opracowany model silnika powinien uwzględniać możliwość modelowania różnej ilości pękniętych prętów w klatce wirnika.
W zakres pracy wchodzi:
1. zapoznanie się z tematyką modelowania silników indukcyjnych klatkowych,
2. opracowanie metod modelowania silnika z uszkodzonym uzwojeniem wirnika,
3. opracowanie modelu silnika indukcyjnego z możliwością modelowania uszkodzeń,
4. weryfikacja eksperymentalna opracowanego modelu silnika,
5. redakcja pracy dyplomowej.
Praca ma charakter teoretyczno -eksperymentalny.</t>
  </si>
  <si>
    <t>Diagnostyka uszkodzeń uzwojeń stojana silnika indukcyjnego z wykorzystaniem drgań mechanicznych</t>
  </si>
  <si>
    <t>Stator winding faults diagnosis of induction motor using mechanical vibrations.</t>
  </si>
  <si>
    <t>Celem pracy jest wykonanie w środowisku LabVIEW wirtualnego przyrządu diagnostycznego wykrywającego uszkodzenia uzwojeń stojana silnika indukcyjnego klatkowego.
W zakres pracy wchodzi: 
1. zapoznanie się z problematyką diagnostyki uszkodzeń uzwojeń stojana silników indukcyjnych z wykorzystaniem monitorowania drgań mechanicznych, 
2. opracowanie metod monitorowania i diagnostyki zwarć zwojowych silników indukcyjnych,
3. opracowanie i wykonanie wirtualnego przyrządu diagnostycznego w środowisku LabVIEW,
4. wykonanie badań eksperymentalnych wraz z analizą uzyskanych wyników,
5. redakcja pracy dyplomowej.
Praca ma charakter eksperymentalny (eksperyment rzeczywisty).</t>
  </si>
  <si>
    <t>Diagnostyka uszkodzeń uzwojeń wirnika silnika indukcyjnego z wykorzystaniem drgań mechanicznych</t>
  </si>
  <si>
    <t>Rotor winding faults diagnosis of induction motor using mechanical vibrations.</t>
  </si>
  <si>
    <t>Celem pracy jest wykonanie w środowisku LabVIEW wirtualnego przyrządu diagnostycznego wykrywającego uszkodzenia uzwojeń wirnika silnika indukcyjnego klatkowego.
W zakres pracy wchodzi: 
1. zapoznanie się z problematyką diagnostyki uszkodzeń uzwojeń wirnika silników indukcyjnych z wykorzystaniem monitorowania drgań mechanicznych, 
2. opracowanie metod monitorowania i diagnostyki pękniętych prętów klatki silników indukcyjnych,
3. opracowanie i wykonanie wirtualnego przyrządu pomiarowo-diagnostycznego w środowisku LabVIEW,
4. wykonanie badań eksperymentalnych wraz z analizą uzyskanych wyników,
5. redakcja pracy dyplomowej.
Praca ma charakter eksperymentalny (eksperyment rzeczywisty).</t>
  </si>
  <si>
    <t>Diagnostyka uszkodzeń silnika indukcyjnego z wykorzystaniem pomiaru hałasu</t>
  </si>
  <si>
    <t>Diagnosis of induction motor faults using noise measurement.</t>
  </si>
  <si>
    <t>Celem pracy jest wykonanie w środowisku LabVIEW wirtualnego przyrządu monitorującego pracę silnika indukcyjnego klatkowego z wykorzystaniem pomiaru hałasu. 
W zakres pracy wchodzi: 
1. zapoznanie się z problematyką diagnostyki wibroakustycznej silników indukcyjnych,
2. opracowanie metod monitorowania uszkodzeń silników indukcyjnych klatkowych,
3. opracowanie i wykonanie wirtualnego przyrządu pomiarowo-monitorującego w środowisku LabVIEW,
4. wykonanie badań eksperymentalnych wraz z analizą uzyskanych wyników,
5. redakcja pracy dyplomowej.
Praca ma charakter eksperymentalny (eksperyment rzeczywisty).</t>
  </si>
  <si>
    <t>Diagnostyka uszkodzeń uzwojeń stojana silnika synchronicznego o magnesach trwałych</t>
  </si>
  <si>
    <t>Stator winding fault diagnosis of permanent magnet synchronous motor.</t>
  </si>
  <si>
    <t>Celem pracy jest wykonanie w środowisku LabVIEW wirtualnego przyrządu diagnostycznego wykrywającego uszkodzenia uzwojeń stojana silnika synchronicznego o magnesach trwałych. 
W zakres pracy wchodzi: 
1. zapoznanie się z problematyką diagnostyki uszkodzeń uzwojeń stojana silników synchronicznych o magnesach trwałych na podstawie pomiarów sygnałów prądów i napięć stojana,
2. opracowanie metod monitorowania stanu uzwojeń stojana silników synchronicznych o magnesach trwałych,
3. opracowanie i wykonanie wirtualnego przyrządu diagnostycznego w środowisku LabVIEW,
4. wykonanie badań eksperymentalnych wraz z analizą uzyskanych wyników,
5. redakcja pracy dyplomowej.
Praca ma charakter eksperymentalny (eksperyment rzeczywisty).</t>
  </si>
  <si>
    <t>Sterowanie procesem technologicznym z wykorzystaniem sterownika PLC i zewnętrznego zadajnika wartości</t>
  </si>
  <si>
    <t>Control of the technological process using a PLC controller and an external value adjuster</t>
  </si>
  <si>
    <t>Celem pracy jest opracowanie układu sterowania wybranym procesem technologicznym z wykorzystaniem sterownika PLC. Dodatkowym celem pracy jest opracowanie zewnętrznego zadajnika wielkości. Zakres pracy obejmuje: wykonanie zadajnika wielkości, opracowanie programu sterującego procesem przemysłowym z wykorzystaniem zbudowanego zadajnika, wizualizację procesu.</t>
  </si>
  <si>
    <t>Wróbel Karol Dr inż.</t>
  </si>
  <si>
    <t>Inteligentne sterowanie sygnalizacją świetlną z wykorzystaniem sterownika PLC</t>
  </si>
  <si>
    <t>Intelligent control of traffic lights using a PLC controller</t>
  </si>
  <si>
    <t>Celem pracy dyplomowej jest zaprojektowanie systemu oraz makiety inteligentnej sygnalizacji świetlnej na skrzyżowaniu (uwzględnienie priorytetów i natężenia ruchu) przy pomocy sterownika PLC. Zakres pracy obejmuje: zapoznanie się z zagadnieniem, zaprojektowanie i wykonanie makiety, opracowanie przykładowego programu sterującego, wykonanie testów laboratoryjnych, redakcję pracy</t>
  </si>
  <si>
    <t>Budowa modelu urządzenia sortująco-zliczającego</t>
  </si>
  <si>
    <t>Construction of device model for sorting and counting</t>
  </si>
  <si>
    <t xml:space="preserve">Celem pracy jest zbudowanie układu sortującego i zliczającego elementy, współpracującego ze sterownikiem PLC, wykorzystującego m.in. czujniki indukcyjne. Zakres pracy obejmuje: zapoznanie się z zagadnieniem, budowę modelu, napisanie programu sterującego, redakcję pracy </t>
  </si>
  <si>
    <t>Automatyzacja procesu sortowania</t>
  </si>
  <si>
    <t>Automation of the sorting process</t>
  </si>
  <si>
    <t>Celem pracy jest zbudowanie urządzenia sortującego elementy z wykorzystaniem systemów wizyjnych. Zakres pracy obejmuje: zapoznanie się z zagadnieniem, opracowanie urządzenia sortującego, wykonanie testów</t>
  </si>
  <si>
    <t>Badanie przemysłowej sieci komunikacyjnej PROFINET</t>
  </si>
  <si>
    <t>Research of the industrial communication network PROFINET</t>
  </si>
  <si>
    <t>Celem pracy jest zaprojektowanie, zbudowanie oraz sprawdzenie właściwości typowej sieci PROFINET. Zakres pracy obejmuje: opis transmisji sieci i typowych topologii sieciowych, konfigurację sieci w warunkach rzeczywistych, napisanie przykładowych programów, testy laboratoryjne.</t>
  </si>
  <si>
    <t>Badanie procesu synchronicznego rozruchu magnetoelektrycznego silnika o konstrukcji hybrydowej</t>
  </si>
  <si>
    <t>Investigation of synchronous starting of PM synchronous motor with hybrid construction</t>
  </si>
  <si>
    <t>Celem pracy jest: analiza metod oraz algorytmów rozruchu silników synchronicznych nie wyposażonych w klatkę rozruchową, analiza konstrukcji oraz technologii wykonania silników z kompaktowym wirnikiem hybrydowym, opracowanie modelu obliczeniowego wybranego modelu silnika synchronicznego, numeryczna analiza procesu rozruchu synchronicznego.</t>
  </si>
  <si>
    <t>Zalas Paweł Dr inż.</t>
  </si>
  <si>
    <t>Badanie właściwości rozruchowych silnika synchronicznego z kompaktowym wirnikiem hybrydowym o rozruchu bezpośrednim</t>
  </si>
  <si>
    <t>Investigation of starting properties of line start synchronous motor with compact hybrid rotor</t>
  </si>
  <si>
    <t>Celem pracy jest: analiza konstrukcji oraz technologii wykonania silników synchronicznych z kompaktowym wirnikiem hybrydowym, szeroka analiza literaturowa stosowanych metod poprawy właściwości rozruchowych silników synchronicznych wzbudzanych magnesami trwałymi, opracowanie modelu obliczeniowego wybranego modelu silnika synchronicznego, numeryczna analiza procesu rozruchu bezpośredniego.</t>
  </si>
  <si>
    <t>Monitoring i archiwizacja danych z analizy termicznej silników elektrycznych</t>
  </si>
  <si>
    <t>Monitoring and archiving of data from thermal analysis of electrical motors</t>
  </si>
  <si>
    <t>Celem pracy jest opracowanie niezależnego przyrządu do monitorowania i archiwizacji danych z analizy termicznej silników elektrycznych. Praca ma charakter projektowo-eksperymentalny.</t>
  </si>
  <si>
    <t>Numeryczna analiza właściwości rozruchowych wybranej konstrukcji silnika typu IPM</t>
  </si>
  <si>
    <t>Numerical analysis of the starting properties the selected construction of motor type IPM</t>
  </si>
  <si>
    <t>Celem pracy jest obliczeniowa analiza właściwości rozruchowych wybranej konstrukcji silnika typu IPM. Praca ma charakter teoretyczno-obliczeniowy (symulacje komputerowe).</t>
  </si>
  <si>
    <t>Numeryczna analiza właściwości rozruchowych wybranej konstrukcji silnika typu HSM</t>
  </si>
  <si>
    <t>Numerical analysis of the starting properties the selected construction of motor type HSM</t>
  </si>
  <si>
    <t>Celem pracy jest obliczeniowa analiza właściwości rozruchowych wybranej konstrukcji silnika typu HSM. Praca ma charakter teoretyczno-obliczeniowy (symulacje komputerowe).</t>
  </si>
  <si>
    <t>Porównanie obwodowego oraz polowo-obwodowego modelowania silnika indukcyjnego</t>
  </si>
  <si>
    <t>The comparison of circuit and field-circuit modeling of induction motor</t>
  </si>
  <si>
    <t>: Celem pracy jest porównanie wyników symulacji działania silnika indukcyjnego metodą polowo-obwodową oraz obwodową. Symulacje będą dotyczyć zarówno stanów dynamicznych jak i ustalonych</t>
  </si>
  <si>
    <t>Zawilak Tomasz Dr inż.</t>
  </si>
  <si>
    <t>Porównanie obwodowego oraz polowo-obwodowego modelowania silnika synchronicznego z magnesami trwałymi</t>
  </si>
  <si>
    <t>The comparison of circuit and field-circuit modeling of permanent magnet motor</t>
  </si>
  <si>
    <t>: Celem pracy jest porównanie wyników symulacji działania silnika synchronicznego z magnesami trwałymi metodą polowo-obwodową oraz obwodową. Symulacje będą dotyczyć zarówno stanów dynamicznych jak i ustalonych</t>
  </si>
  <si>
    <t>Badanie wpływu odkształcenia napięcia zasilającego na straty dodatkowe w maszynie indukcyjnej</t>
  </si>
  <si>
    <t>Investigations of voltage distortion on additional losses in induction motor</t>
  </si>
  <si>
    <t>Celem pracy jest zbadanie wpływu kształtu napięcia na wartość strat dodatkowych w silniku indukcyjnym. W tym celu należy opracować model polowo-obwodowy oraz przeprowadzić obliczenia przy wymuszeniu napięciem sinusoidalnym oraz odkształconym</t>
  </si>
  <si>
    <t>Porównanie właściwości silnika synchronicznego typu LSPMSM pracującego przy połączeniu w gwiazdę oraz trójkąt</t>
  </si>
  <si>
    <t>The comparison of permanent magnet motor's parameters in delta and star connection</t>
  </si>
  <si>
    <t>Badania cieplne silnika indukcyjnego małej mocy</t>
  </si>
  <si>
    <t>Thermal testing of small power induction motor</t>
  </si>
  <si>
    <t>Celem pracy jest obliczeniowe oraz eksperymentalne wyznaczenie właściwości cieplnych silnika indukcyjnego małej mocy. W ramach pracy należy zbudować model obliczeniowy w programie Motor Cad, wyznaczyć rozkład temperaturowy a następnie zweryfikować eksperymentalnie uzyskane wyniki.</t>
  </si>
  <si>
    <t>Kosobudzki Grzegorz Dr inż.</t>
  </si>
  <si>
    <t>Kowalski Czesław Prof. dr hab. inż.</t>
  </si>
  <si>
    <t>Pawlaczyk Leszek Dr hab. inż.</t>
  </si>
  <si>
    <t>Makowski Krzysztof Dr hab. inż.</t>
  </si>
  <si>
    <t>Szymon Bednarz</t>
  </si>
  <si>
    <t>ENCON Sp. z o.o.
ul. Gagarina 4
 50-620 Wrocław</t>
  </si>
  <si>
    <t>ks. dr Marek Kluwak</t>
  </si>
  <si>
    <t>Parafia św. Andrzeja Apostoła w Męcinie</t>
  </si>
  <si>
    <t>Gajewski Piotr Mgr inż.</t>
  </si>
  <si>
    <t xml:space="preserve"> </t>
  </si>
  <si>
    <t>p05180</t>
  </si>
  <si>
    <t>asystent</t>
  </si>
  <si>
    <t>Jasiński</t>
  </si>
  <si>
    <t>Cel pracy: Wybór, analiza i wizualizacja przebiegów sygnałów sterowania oraz prądów i napięć w napędzie z silnikiem typu PMSM w różnych stanach pracy. W szczególności przy różnych i w różnym stopniu uszkodzeniach silnika PMSM .
Zakres pracy: Analiza literatury;  opracowanie  modelu napędu;  wykonanie badań symulacyjnych; wykonanie badań eksperymentalnych na stanowisku
laboratoryjnym dostarczonym przez Firmę; badanie wybranych sygnałów oraz przebiegów prądów i napięć pod kątem diagnostyki uszkodzeń silnika zarówno o charakterze elektrycznym jak i mechanicznym; redakcja pracy.</t>
  </si>
  <si>
    <t>Opracowanie i wykonanie trójfazowego przemiennika częstotliwości do zasilania niskonapięciowych silników modelarskich BLDC</t>
  </si>
  <si>
    <t xml:space="preserve">Zastosowanie sterowania rozmytego w elektrycznym układzie napędowym </t>
  </si>
  <si>
    <t>Rezonansowe falowniki napięcia</t>
  </si>
  <si>
    <t>Kompensacja czasu martwego w przekształtnikowych układach napędowych</t>
  </si>
  <si>
    <t>Zastosowanie obserwatorów zakłóceń w strukturach sterowania układów napędowych</t>
  </si>
  <si>
    <t>Zastosowanie multi obserwatorów w układzie napędowym z połączeniem sprężystym</t>
  </si>
  <si>
    <t>Stanowisko laboratoryjne do badania przetworników U/f i A/C.</t>
  </si>
  <si>
    <t>Ocena rozkładu ładunku elektrycznego na powierzchni elektretów formowanych metodą wyładowania koronowego.</t>
  </si>
  <si>
    <t>Komputerowy system rejestracji sygnałów akustycznych generowanych w wysokich temperaturach.</t>
  </si>
  <si>
    <t>Zastosowanie transformaty Fouriera do analizy sygnałów okresowych.</t>
  </si>
  <si>
    <t>Badanie wpływu zmiennego obciążenia pompy na tętnienia prądu stojana w silniku synchronicznym dużej mocy</t>
  </si>
  <si>
    <t>Porównanie koncepcji mocy elektrycznej.</t>
  </si>
  <si>
    <t xml:space="preserve">Ocena jakości olejów spożywczych na podstawie  pomiarów ich parametrów dielektrycznych. </t>
  </si>
  <si>
    <t>Plazmowa obróbka ziaren przeznaczonych do wysiewu</t>
  </si>
  <si>
    <t xml:space="preserve">Analiza optymalizacji sprawności silnika indukcyjnego z zastosowaniem algorytmów sztucznej inteligencji. </t>
  </si>
  <si>
    <t>Celem pracy jest wykonanie wzorcowania kompensatora przeznaczonego do sprawdzania elektronicznych przekładników napięciowych. Zakres pracy obejmuje przegląd literatury, analizę układu kompensatora oraz opracowanie i przeprowadzenie procedury wzorcowania. Następnie należy przebadać wybrane przekładniki, nadać im klasę oraz zredagować pracę.</t>
  </si>
  <si>
    <t>Celem pracy jest zaprojektowanie i wykonanie komputera pokładowego do odczytu parametrów jazdy oraz zarządzania zasilaniem i systemami pokładowymi pojazdu elektrycznego.
Zakres pracy:
- analiza literaturowa zagadnienia
- opracowanie prototypu urządzenia,
- wykonanie urządzenia,
- testy eksploatacyjne urządzenia,
- redakcja pracy.</t>
  </si>
  <si>
    <t>Celem pracy jest zbudowanie makiety laboratoryjnej budynku z możliwością zarządzania inteligentnymi instalacjami za pomocą PLC S7-1200.
Zakres pracy:
- analiza literaturowa zagadnienia,
- opracowanie koncepcji modelu budynku wraz z wybranymi inteligentnymi instalacjami,
- zbudowanie makiety,
- napisanie przykładowego oprogramowania sterującego,
- testy eksploatacyjne makiety,
- napisanie instrukcji stanowiskowej,
- redakcja pracy.</t>
  </si>
  <si>
    <t>Celem pracy jest zbudowanie urządzenia do separacji i segregacji metalowych elementów sterowanego za pomocą wybranego PLC.
Zakres pracy:
- zapoznanie się z zagadnieniem,
- opracowanie koncepcji urządzenia,
- wykonanie prototypu urządzenia,
- napisanie oprogramowania sterującego,
- wykonanie testów laboratoryjnych urządzenia,
- napisanie instrukcji stanowiskowej,
- redakcja pracy.</t>
  </si>
  <si>
    <t>Celem pracy jest zaprojektowanie oraz wykonanie systemu bezpieczeństwa dla modelu taśmociągu współpracującego ze sterownikiem PLC.
Zakres pracy:
- analiza zagadnienia,
- opracowanie koncepcji układu,
- wykonanie układu,
- napisanie oprogramowania sterującego,
- wykonanie testów laboratoryjnych,
- napisanie instrukcji stanowiskowej,
- redakcja pracy.</t>
  </si>
  <si>
    <t>Celem projektu jest opracowanie programu oraz wizualizacji procesem dozowania cieczy z wykorzystaniem pompy strzykawkowej. Pompa napędzana jest liniowym silnikiem krokowym, który sterowany może być z dedykowanego modułu w sterowniku X20.
W zakres projektu wchodzi:
- zapoznanie się z konstrukcja pomp infuzyjnych,
- zapoznanie się z budową i programowaniem sterownika X20 (bezpłatne szkolenie certyfikowane przez producenta sterowników firmę B&amp;R),
- zapoznanie się ze sterowaniem silników krokowych,
- opracowanie programu sterującego podawaniem płynu,
- opracowanie wizualizacji sterowanym procesem.</t>
  </si>
  <si>
    <t>Celem pracy dyplomowej jest analiza algorytmów sterowania opartych na regulatorach liniowych PI/PID w układzie dwumasowym, zaprojektowanie struktury sterowania z regulatorami PI/PID dla układu napędowego z połączeniem sprężystym, wykonanie badań symulacyjnych.</t>
  </si>
  <si>
    <t>Celem pracy dyplomowej jest opracowanie struktury sterowania z regulatorem rozmytym i wykonanie wybranych badań obrazujących właściwości układu</t>
  </si>
  <si>
    <t>Celem pracy jest opracowanie trójwymiarowego modelu polowego silnika bezszczotkowego do napędu pojazdu elektrycznego oraz wykonanie obliczeń polowych zamodelowanej konstrukcji</t>
  </si>
  <si>
    <t>Celem pracy jest budowa modelu obwodowego autonomicznego jednofazowego generatora indukcyjnego wykorzystującego przetwornicę AC/DC i akumulator do zasilania uzwojenia wzbudzenia. Zakres pracy obejmuje badania symulacyjne pracy zespołu generator-przetwornica-akumulator m. in. w warunkach zmian obciążenia czy prędkości obrotowej. Praca ma charakter teoretyczno-obliczeniowy.</t>
  </si>
  <si>
    <t>Celem pracy jest analiza możliwości estymacji parametrów maszyny indukcyjnej przy wykorzystaniu estymatorów typu MRAS
Zakres pracy obejmuje:
- zapoznanie się z tematyką napędów przekształtnikowych;
- zapoznanie się z tematyką estymacji zmiennych stanu;
- realizacja wybranej metod sterowania wektorowego;
- opracowanie estymatorów parametrów maszyny indukcyjnej;
- analiza działania estymatorów w układzie otwartym i zamkniętym;
- wykonanie badań symulacyjnych i wstępna weryfikacja otrzymanych wyników;
- analiza otrzymanych wyników;
- redakcja pracy</t>
  </si>
  <si>
    <t>Celem pracy jest analiza możliwości estymacji prędkości kątowej silnika indukcyjnego przy wykorzystaniu estymatorów typu MRAS
Zakres pracy obejmuje:
- zapoznanie się z tematyką napędów przekształtnikowych;
- zapoznanie się z tematyką estymacji zmiennych stanu;
- realizacja wybranej metod sterowania wektorowego;
- opracowanie estymatorów prędkości (MRAS CC) maszyny indukcyjnej;
- analiza działania estymatorów w układzie otwartym i zamkniętym;
- wykonanie badań symulacyjnych i wstępna weryfikacja otrzymanych wyników;
- analiza otrzymanych wyników;
- redakcja pracy</t>
  </si>
  <si>
    <t>Celem pracy jest opracowanie i zbudowanie przenośnego systemu monitorowania pracy silnika indukcyjnego z mikrokontrolerem STM32.
Zakres pracy:
- zapoznanie się z zagadnieniem,
- opracowanie koncepcji urządzenia,
- opracowanie i zbudowanie urządzenia,
- wykonanie testów laboratoryjnych,
- opracowanie otrzymanych wyników testów,
- redakcja pracy.</t>
  </si>
  <si>
    <t>Celem pracy jest opracowanie i wykonanie systemu treningowego dla DCS Freelance ABB współpracującego z wybranymi PLC oraz przemysłowymi sieciami komunikacyjnymi.
Zakres pracy obejmuje:
- zapoznanie się z zagadnieniem,
- opracowanie koncepcji systemu,
- realizacja systemu,
- napisanie oprogramowania sterującego,
- wykonanie testów eksploatacyjnych systemu w warunkach laboratoryjnych,
- opracowanie instrukcji stanowiskowych,
- redakcja pracy.</t>
  </si>
  <si>
    <t>Celem pracy jest opracowanie i wykonanie zautomatyzowanego stanowiska do testowania wybranych czujników MEMS.
Zakres pracy:
- zapoznanie z zagadnieniem,
- opracowanie koncepcji stanowiska,
- wykonanie stanowiska testującego,
- wykonanie wymaganych testów laboratoryjnych,
- opracowanie wyników testów,
- opracowanie instrukcji stanowiskowej,
redakcja pracy.</t>
  </si>
  <si>
    <t xml:space="preserve">Celem niniejszego projektu jest zapoznanie się z tematyką sterowania mechanicznymi zmiennymi stanu momentowego napędu PMSM z nieliniowym (jednoosiowe ramię) obciążeniem, przy sterowaniu ze sterownika PLC. W zakres projektu wchodzi:
- przegląd literatury związany ze sterowaniem napędami momentowymi oraz napędami z nieliniowym obciążeniem,
- opracowanie modelu matematycznego wybranej struktury napędu i układów sterowania,
- zapoznanie się z programowaniem systemu X20 firmy B&amp;R wraz z serwofalownikiem ACOPOS
- zapoznanie się z obsługą i programowaniem Automation Target for Simulink,
- stworzenie programu sterującego i przeprowadzenie badań eksperymentalnych,
</t>
  </si>
  <si>
    <t>Celem pracy dyplomowej jest krytyczna analiza literatury z zakresu zawansowanych metod estymacji zmiennych stanu układu napędowego z połączeniem sprężystym, analiza wybranej struktury sterowania, wykonanie badań symulacyjnych. Ewentualna weryfikacja eksperymentalna.</t>
  </si>
  <si>
    <t>Celem pracy dyplomowej jest krytyczna analiza literatury z zakresu obserwatorów zakłóceń, zaprojektowanie struktury regulacji z obserwatorem zakłóceń dla układu jedno- i wielomasowego, wykonanie badań symulacyjnych. Ewentualna weryfikacja eksperymentalna.</t>
  </si>
  <si>
    <t>Celem pracy dyplomowej jest krytyczna analiza literatury z zakresu multi obserwatorów, zaprojektowanie struktury sterowania z multi-obserwatorem dla układu napędowego z połączeniem sprężystym, wykonanie badań symulacyjnych. Ewentualna weryfikacja eksperymentalna.</t>
  </si>
  <si>
    <t>Celem pracy dyplomowej jest krytyczna analiza literatury z zakresu zbiorów rozmytych typu II, zaprojektowanie struktury sterowania z regulatorami rozmytymi typu II, wykonanie badań symulacyjnych. Ewentualna weryfikacja eksperymentalna.</t>
  </si>
  <si>
    <t>Celem pracy jest zaprojektowanie i wykonanie cienkowarstwowego czujnika pola magnetycznego. Czujnik zostanie wykonany techniką magnetronowego rozpylania materiałów diamagnetycznych i magnetycznych.</t>
  </si>
  <si>
    <t>Przebadanie wybranych układów zasilania DC/DC - określenie cech i obszarów zastosowań</t>
  </si>
  <si>
    <t>Opracowanie stanowiska i przeprowadzenie badań układów zasilających prądu stałego.</t>
  </si>
  <si>
    <t>Celem pracy jest badanie procesu elektroprzędzenia włókien polimerowych domieszkowanych cząstkami przewodzącymi. Zakres pracy obejmuje przygotowanie roztworu polimeru z cząstkami przewodzącymi, prowadzenie procesu elektroprzędzenia, pomiary elektryczne otrzymanych nanowłókien.</t>
  </si>
  <si>
    <t>Celem pracy jest zbadanie wpływu połączenia uzwojeń fazowych na właściwości silnika synchronicznego. W ramach pracy należy zbudować model polowo-obwodowy silnika a następnie dla różnych struktur magnetowodu wykonać obliczenia sprawdzające wpływ połączenia na parametry eksploatacyjne (współczynnik mocy, sprawność, prąd pobierany z sieci)</t>
  </si>
  <si>
    <t>Opracowanie programu komputerowego w wybranym języku programowania ( C#, PHP/Delphi/Lazarus) umożliwiającego szybką identyfikację i analizę charakterystycznych sygnałów dyskretnych z zakresu energetyki, mechaniki, medycyny itp.,  Osoby podejmujące się opracowania tematu powinny posiadać poszerzone zainteresowania i umiejętności programowania komputerów oraz komunikacji teleinformatycznej. Jednym z efektów dydaktycznych projektu jest poznanie wybranych elementów programowania z zakresu  analizy danych i sterowania. Zakres projektu obejmuje opracowanie i uruchomienie aplikacji informatycznej. Redakcja pracy.</t>
  </si>
  <si>
    <t>Opracowanie aplikacji komputerowej  ułatwiającej zarządzaniem akwizycją danych w układach przetwarzania równoległego. Osoby podejmujące się opracowania tematu powinny posiadać poszerzone zainteresowania i umiejętności z zakresu programowania.. Jednym z efektów dydaktycznych projektu jest poznanie zaawansowanych metod bezpiecznych teletransmisji  internetowych   wykorzystywanych m.in. w systemach sterowania i monitorowania instalacji przemysłowych Zakres projektu obejmuje opracowanie i uruchomienie aplikacji informatycznej. Redakcja pracy</t>
  </si>
  <si>
    <t>Celem pracy jest badanie wpływu oddziaływania plazmy na proces wegetacji roślin. Zakres pracy obejmuje zapoznanie się z problematyką wykorzystania plazmy do celów rolniczych, przegląd współczesnych rozwiązań reaktorów do zastosowań biologicznych (i rolniczych), opis mechanizmu oddziaływania plazmy z komórkami organizmów żywych, prowadzenie procesu obróbki plazmowej i ocena wpływu plazmy na proces wegetacji roślin.</t>
  </si>
  <si>
    <t>Celem pracy jest zapoznanie się z metodami pomiaru wyładowań niezupełnych w oleju transformatorowym, parametrami wyładowań niezupełnych. Zakres pracy obejmuje studia literaturowe dotyczące problematyki pracy, przygotowanie stanowiska pomiarowego, wykonanie pomiarów i opracowanie wyników.</t>
  </si>
  <si>
    <t>Celem pracy dyplomowej jest krytyczna analiza literatury z zakresu regulatorów stanu i tłumienia drgań skrętnych, zaprojektowanie struktury regulacji na sprzężeniu od stanu, wykonanie badań symulacyjnych. Ewentualna weryfikacja eksperymentalna.</t>
  </si>
  <si>
    <t xml:space="preserve">Celem pracy jest otrzymanie cienkich warstw magnetorezystancyjnych i sprawdzenie ich rezystancji w funkcji pola magnetycznego. </t>
  </si>
  <si>
    <t xml:space="preserve">Projekt i konstrukcja czujnika wykorzystującego elementy światłoczułe do wyznaczenia optymalnego ustawienia paneli fotowoltaicznych.  </t>
  </si>
  <si>
    <t xml:space="preserve">Celem pracy jest opracowanie i konstrukcja modelu mikrosieci w skali mikro.  Zasadniczym elementem będzie układ sterowania ładowaniem i rozładowaniem akumulatora według zadanych scenariuszy. </t>
  </si>
  <si>
    <t>Opracowanie algorytmu oraz aplikacji komputerowej umożliwiającej rozpoznawanie różnych obiektów na podstawie ich kształtów i kolorów. Do realizacji dyplomowej pracy inżynierskiej  wymagana jest umiejętność zaawansowanego programowania obiektowego z uwzględnieniem środowiska API systemu operacyjnego Windows. Redakcja pracy</t>
  </si>
  <si>
    <t>Opracowanie algorytmu oraz aplikacji komputerowej umożliwiającej identyfikację zdarzeń na podstawie przetwarzania rozmytej reprezentacji danych. Do realizacji inżynierskiej pracy dyplomowej wymagana jest umiejętność programowania obiektowego oraz rozszerzone zainteresowania problematyką  organizacji baz danych. Redakcja pracy</t>
  </si>
  <si>
    <t>Celem pracy jest badanie procesu elektroprzędzenia i ocena wpływu traktowania plazmowego na otrzymane nanowłókna. Zakres pracy obejmuje prowadzenie procesu elektroprzędzenia, plazmową obróbkę nanowłókien, pomiary optyczne.</t>
  </si>
  <si>
    <t xml:space="preserve">Celem projektu jest zapoznanie się z bibliotekom Motion Control i na tej podstawie wykonanie programu pozwalającego na synchronizację osi napędowych (np. przekładnia, krzywka, grupa napędowa, itp.).
W zakres projektu wchodzi:
- zapoznanie się z uniwersalna biblioteką Motion Control od PLCOpen.org,
- zapoznanie się z budową i programowaniem sterownika X20 (bezpłatne szkolenie certyfikowane przez producenta sterowników firmę B&amp;R),
- napisaniem wybranych programów przedstawiających możliwości biblioteki (np. przekładnia, krzywka),
- opcjonalnie wykonanie makiety z silnikami PMSM i krokowymi przedstawiającej możliwości synchronizacji osi.
</t>
  </si>
  <si>
    <t>W pracy należy dokonać przeglądu wymagań przepisów i norm dotyczących zasilania bardzo wysokich budynków. Należy przeanalizować stosowane obecnie rozwiązania w układach zasilania instalacji odbiorczych w takich obiektach,  sposoby ich praktycznego wykonania oraz ocenić i uzasadnić celowość stosowania niektórych rozwiązań.</t>
  </si>
  <si>
    <t>Analysis and visualization of selected PMSM drive signals as introduction to its advanced diagnostics</t>
  </si>
  <si>
    <t>Analiza i wizualizacja wybranych sygnałów w napędzie z silnikiem typu PMSM jako wstęp do jego zaawansowanej diagnostyki.</t>
  </si>
  <si>
    <t>Diagnostyka uszkodzeń silnika z PMSM zintegrowaną przekładnią mechaniczną w oparciu o pomiary akustyczne i wibracje.</t>
  </si>
  <si>
    <t>PMSM and integrated gear box diagnostics basing on acoustic and vibration measurement</t>
  </si>
  <si>
    <t xml:space="preserve">Cel pracy: Zbadanie wybranych metod pomiarów akustycznych oraz wibracji w napędzie z silnikiem typu PMSM w różnych stanach pracy, przy różnych i w różnym stopniu uszkodzeniach silnika i/lub zintegrowanej przekładni mechanicznej.
Zakres: Analiza literatury; zapoznanie się z obiektami badań dostarczonymi przez Firmę; uzasadniony wybór i precyzyjna specyfikacja rozwiązań pomiarowych (akustyka, wibracje) wraz z kompletną listą zakupów, które zrealizuje Firma (Firma zachowuje prawo do ostatecznej decyzji w sprawie kupowanego sprzętu); połączenie i uruchomienie stanowiska badawczego; wykonanie badań eksperymentalnych; wnioskowanie; redakcja pracy.
</t>
  </si>
  <si>
    <t>Metodyka wykrywania uszkodzeń czujnika pomiaru momentu skrętnego w urządzeniach wykonawczych zawierających silnik PMSM</t>
  </si>
  <si>
    <t>Faults detection of a torque transducer used in devices with PMSM motor</t>
  </si>
  <si>
    <t>Cel pracy: Zaproponowanie oraz przetestowanie na drodze eksperymentalnej metod/y wykrywania i klasyfikacji uszkodzenia czujnika momentu skrętnego stosowanego w członie mechanicznym napędu z silnikiem typu PMSM. Realizacja pracy na podstawie obliczeń i badań eksperymentalnych na stanowisku dostarczonym przez Firmę. W skład stanowiska wchodzą: badany czujnik momentu skrętnego, wzorcowy układ zadawania momentu, uchwyt mechaniczny, mierniki. 
Zakres pracy: Analiza literatury; zapoznanie się z testowanym obiektem oraz stanowiskiem badawczym; zebranie wyników z czujnika momentu przy różnych stanach uszkodzenia czujnika; dokonanie analizy wyników oraz określenie metod umożliwiających określenie typu i stopnia uszkodzenia czujnika momentu; redakcja pracy.</t>
  </si>
  <si>
    <t>Projekt i analiza systemu automatycznego zarządzania w budynku użyteczności publicznej</t>
  </si>
  <si>
    <t>Design and analysis of the building management system (BMS) in a public utility building</t>
  </si>
  <si>
    <t>Celem pracy jest projekt możliwego do wdrożenia systemu automatycznego zarządzania w budynku użyteczności publicznej oraz przeprowadzenie analizy doboru rozwiązań. System będzie miał za zadanie integrować podsystemy występujące w obiekcie, np. system HVAC, oświetlenie, analizatory sieci i inne urządzenia pomiarowe, itp.</t>
  </si>
  <si>
    <t>Problemy związane z uzyskaniem służebności przesyłu przy realizacji inwestycji elektroenergetycznych</t>
  </si>
  <si>
    <t xml:space="preserve">Problems related to obtainning transmission easement in the implementation of electricity investments </t>
  </si>
  <si>
    <t>Celem pracy jest wyjaśnienie zagadnienia służebności przesyłu, analiza dokumentów, a także praktyczne spojrzenie na wymagania stawiane przez właścicieli obiektów elektroenergetycznych</t>
  </si>
  <si>
    <t xml:space="preserve">Przegląd i analiza rozwiązań instalacji elektrycznej na jachcie pełnomorskim (do długodystansowej żeglugi oceanicznej)    </t>
  </si>
  <si>
    <t>Review and analysis of solutions of  electrical installation on sea-worthy yacht  (for long-distance ocean trade)</t>
  </si>
  <si>
    <t>Przegląd i analiza struktury i elementów instalacji elektrycznej na jachcie pełnomorskim. Przegląd i analiza wymagań stawianym instalacji elektrycznej na jachcie pełnomorskim.  Opracowanie i analiza zasad projektowania instalacji elektrycznej na jachcie pełnomorskim.  Ocena przepisów projektowania instalacji elektrycznej na jachcie pełnomorskim. Praktyczna weryfikacja projektowa opracowanych zasad. Opracowanie przykładowych wybranych elementów projektu instalacji elektrycznej na jachcie pełnomorskim (do długodystansowej żeglugi oceanicznej).</t>
  </si>
  <si>
    <t>Sterownik wentylatora gazu procesowego</t>
  </si>
  <si>
    <t>Controller of a process gas fan</t>
  </si>
  <si>
    <t>Celem pracy jest zapoznanie się z tematyką sterowania pracą wentylatora gazu procesowego. Zakres pracy będzie obejmował: przegląd bieżącej literatury dotyczącej tematu pracy, opracowanie projektu układu regulacji prędkości obrotowej wentylatora wykorzystując sterownik PLC oraz montaż, oprogramowanie i przetestowanie działania zaprojektowanego układu.</t>
  </si>
  <si>
    <t>Mirosław Malak</t>
  </si>
  <si>
    <t>ControlTec Sp. z o.o., Tarnogajska 11-13, 50-512 Wrocław</t>
  </si>
  <si>
    <t>Uniwersalne cyfrowe zabezpieczenie nadprądowe  z wykorzystaniem mikrokontrolera ARM</t>
  </si>
  <si>
    <t xml:space="preserve">ARM microcontroller based universal digital overcurrent protection </t>
  </si>
  <si>
    <t>Celem pracy jest wykonanie modelu uniwersalnego zabezpieczenia nadprądowego w oparciu o nowoczesny mikrokontroler ARM. W pracy powinny się znaleźć się opis konstrukcji układu, projekt układu sterownika mikroprocesorowego, schematy blokowe wykorzystanych algorytmów pomiarowych i decyzyjnych, wyniki przeprowadzonych testów oraz wnioski.</t>
  </si>
  <si>
    <t xml:space="preserve">Celem pracy jest  optymalizacja procesu elektryzacji kompozytów ceramiczno-polimerowych wykonanych metodą wytłaczania. Zakres pracy obejmuje wybór metody polaryzacji materiału oraz jej parametrów takich jak: biegunowość napięcia, wartość napięcia, czas trwania i temperatura procesu. Efektywność polaryzacji kompozytów będzie określała wartość zmierzonych współczynników piezoelektrycznych. </t>
  </si>
  <si>
    <t>Celem pracy jest zbadanie wpływu ładunku przestrzennego folii polimerowych z dodatkiem ceramiki PZT na ich parametry czujnikowe. Zakres pracy obejmuje pomiary ładynku przestrzennego kompozytów ceramiczno-polimerowych  otrzymanych różnymi metodami formowania (inne metody polaryzacji i różne parametry procesu) oraz określenie jak może on wpływać na właściwości piezoelektryczne materiałów.</t>
  </si>
  <si>
    <t>Celem pracy jest zbadanie wpływu parametrów otoczenia na stabilność efektu piezoelektrycznego materiałów ceramiczno-polimerowych stosowanych do konstrukcji różnego typu czujników. Zakres pracy obejmuje pomiar współczynników piezoelektrycznych materiałów czujnikowych narażonych na oddziaływanie wilgoci i temperatury.</t>
  </si>
  <si>
    <t>Badanie właściwości piezoelektrycznych kompozytów GEE</t>
  </si>
  <si>
    <t xml:space="preserve"> Investigation of piezoelectric properties of GEE composites</t>
  </si>
  <si>
    <t>Cel pracy: zbadanie właściwości piezoelektrycznych struktury dielektrycznej typu (G)az-(E)lektret-(E)lastomer. Praca obejmuje: 1) przegląd literatury w przedmiocie, 2) wytworzenie i aktywację struktury, 3) pomiary  współczynnika d33 w warunkach statycznych i dynamicznych, 4) opracowanie wyników i redakcję pracy.</t>
  </si>
  <si>
    <t>Pomiary czasu zaniku ładunku  na modelach izolatorów kompozytowych</t>
  </si>
  <si>
    <t>Charge decay time measurements on composite insulator models</t>
  </si>
  <si>
    <t>Celem pracy jest zbadanie czasu zaniku ładunku na modelach izolatorów kompozytowych w zależności od wybranych parametrów ich elektryzacji. Zakres pracy obejmuje:
- studia literaturowe; 
- adaptację stanowiska do elektryzacji izolatorów i badania czasów zaniku ładunku;
- wykonanie pomiarów;
- opracowanie i analizę wyników.</t>
  </si>
  <si>
    <t xml:space="preserve">Analiza porównawcza wybranych właściwości  dielektrycznych cieczy izolacyjnych </t>
  </si>
  <si>
    <t>Comparative analysis of  selected dielectric parameters of insulating liquids</t>
  </si>
  <si>
    <t>Celem pracy jest  pomiar wybranych właściwości elektrycznych cieczy izolacyjnych i ocena wpływu metody pomiaru na wartość mierzonych wielkości. Zakres pracy obejmuje: 
-studia literaturowe; 
-pomiary  wybranych właściwości cieczy izolacyjnych przy wykorzystaniu różnej aparatury pomiarowej; 
-opracowanie i analizę otrzymanych wyników.</t>
  </si>
  <si>
    <t>Celem pracy jest modernizacja generatora kroplowego Kelvina. Zakres pracy obejmuje: 
- studia literaturowe; 
- projekt  modernizacji istniejącego generatora;
- przebudowana istniejącego generatora;
- badanie działania generatora w różnych warunkach pracy;
- opracowanie i analiza wyników.</t>
  </si>
  <si>
    <t xml:space="preserve">
Celem pracy jest pomiar napięcia przebicia powietrza w układzie elektrod o niesymetrycznej geometrii, tj. elektrod kulistych o różnych promieniach krzywizny. Zakres pracy obejmuje: 
-studia literaturowe; 
-wykonanie projektu elektrod; 
-adaptację stanowiska pomiarowego;
-wykonanie pomiarów napięcia przeskoku;
-opracowanie i analizę wyników.</t>
  </si>
  <si>
    <t xml:space="preserve">Celem pracy jest zapoznanie się z metodami obliczeń rozkładu pola elektrycznego w programie symulacyjnym COMSOL. Zakres pracy obejmuje zapoznanie się z programem, wykonanie modelu geometrii  układu elektrod ostrze-płyta o różnych promieniach krzywizny ostrza i wykonanie symulacji rozkładu pola dla elektrod zanurzonych w dielektryku gazowym i ciekłym. </t>
  </si>
  <si>
    <t xml:space="preserve">Celem pracy jest zapoznanie się z metodami obliczeń rozkładu pola elektrycznego w programie symulacyjnym COMSOL. Zakres pracy obejmuje zapoznanie się z programem, wykonanie modelu geometrii badanego układu elektrod ostrze - kula wykonanie symulacji rozkładu pola dla elektrod zanurzonych w dielektryku gazowym i dielektryku  ciekłym o różnych przenikalnościach dielektrycznych. </t>
  </si>
  <si>
    <t xml:space="preserve">Celem pracy jest zapoznanie się z metodami obliczeń rozkładu pola elektrycznego w programie symulacyjnym COMSOL. Zakres pracy obejmuje zapoznanie się z programem, wykonanie modelu geometrii badanego układu elektrod ostrze-kula o różnych średnicach elektrody kulowej i wykonanie symulacji rozkładu pola dla elektrod zanurzonych w dielektryku gazowym i ciekłym. </t>
  </si>
  <si>
    <t>Celem pracy jest określenie wpływu działania stałego pola elektrycznego na proces rozwoju rośliny.
Zakres pracy obejmuje:
-przegląd literatury tematu;
-dobór roślin do eksperymentu;
-zaprojektowanie i budowę stanowiska do obserwacji wzrostu roślin;
-przeprowadzenie obserwacji i opracowanie wyników</t>
  </si>
  <si>
    <t>Celem pracy jest określenie związku pomiędzy elektrycznymi parametrami (rezystywnością, przenikalnością elektryczną, współczynnikiem strat dielektrycznych) oleju spożywczego a jego jakością.
Zakres pracy obejmuje:
-studia literaturowe;
-pomiary parametrów dielektrycznych olejów spożywczych poddanych działaniu wybranych czynników;
-opracowanie wyników pomiaru.</t>
  </si>
  <si>
    <t>Projekt automatu do resuscytacji</t>
  </si>
  <si>
    <t>Design of automatic resuscitation device</t>
  </si>
  <si>
    <t>Celem pracy jest zaprojektowanie robota do automatycznego masażu serca. Zakres pracy obejmuje zapoznanie się z tematyką napędów, dobranie odpowiedniego napędu oraz zasilania oraz opracowanie projektu urządzenia i redakcję pracy.</t>
  </si>
  <si>
    <t xml:space="preserve">ENCON Sp. z o.o. 
ul. Gagarina 4, 50-620 Wrocław </t>
  </si>
  <si>
    <t>System pomiaru czasu z wykorzystaniem sterownika PLC</t>
  </si>
  <si>
    <t>Time measurement system based on PLC controller</t>
  </si>
  <si>
    <t>Horizon Automation
ul. Ametystowa 1/4
52-215 Wrocław</t>
  </si>
  <si>
    <t>Celem pracy jest opracowanie układu pomiaru czasu przejazdu pojazdu na określonym odcinku. System będzie zbudowany m.in. ze sterownika PLC oraz modułów komunikacji bezprzewodowej.  Zakres pracy obejmuje: zapoznanie się z zagadnieniem, konfigurację oraz synchronizację elementów składowych systemu, napisanie programu służącego do pomiaru czasu przejazdu, wizualizację wyników pomiaru.</t>
  </si>
  <si>
    <t>Goal of work: Development of computer aided design environment for multi-level voltage converters. Work is to be realized in Matlab/Simulink environment. Scope of work: Scope of work: Get familiar with the main structures of multi-level voltage converters and their methods of control basing on the literature; development of mathematical models; development of simulation models; development of a solution to support design works in the area of interest; perform validation of the solution through simulation tests; thesis elaboration.</t>
  </si>
  <si>
    <t xml:space="preserve">Development of large (above 1 MW) photovoltaic farm development issues  - new solutions adapted to national conditions </t>
  </si>
  <si>
    <t>The student's task is to statistically analyze power data. Long-term measurements will be analyzed to determine the possibility of power storage application. Zadaniem dyplomanta jest statystyczna analiza danych mocowych. Analizie poddane zostaną długoterminowe pomiary w celu określenia możliwości wykorzystania zasobnika jakości energii.</t>
  </si>
  <si>
    <t>Analiza porównawcza metod sterowania silnikiem prądu stałego</t>
  </si>
  <si>
    <t>Sterowanie dystrybutorem do napojów za pomocą wybranego mikrokontrolera</t>
  </si>
  <si>
    <t>Zastosowanie wybranego mikrokontrolera w układzie sterowania roletą okienną</t>
  </si>
  <si>
    <t>Application of the selected microcontroller in the window roller blind control system</t>
  </si>
  <si>
    <t>Opracowanie oprogramowania do pomiaru mocy czynnej i biernej</t>
  </si>
  <si>
    <t>Software developing to active and reactive power measurement</t>
  </si>
  <si>
    <t>Pomiar prądu stałego przetwornikiem indukcyjnym</t>
  </si>
  <si>
    <t>DC measurement with an inductive transducer</t>
  </si>
  <si>
    <t xml:space="preserve">
Celem pracy jest opracowanie układu sterowania   napędu indukcyjnego z kompensacją czasu martwego przekształtnika częstotliwości. Zakres pracy obejmuje:
- zapoznanie się z tematyką napędów indukcyjnych
- zapoznanie się z tematyką kompensacji czasu martwego przekształtnika
- opracowanie układów sterowania z kompensacją czasu martwego przekształtnika częstotliwości
- wykonanie badań symulacyjnych;
- ocena uzyskanych wyników;
- redakcja pracy</t>
  </si>
  <si>
    <t>Komputer pokładowy dla jednośladowego pojazdu elektrycznego</t>
  </si>
  <si>
    <t>On-board computer for a single-track electric vehicle</t>
  </si>
  <si>
    <t>Wykorzystanie PLC S7-1200 do zarządzania inteligentnymi systemami w modelu budynku</t>
  </si>
  <si>
    <t>The use of PLC S7-1200 to manage intelligent systems in the building model</t>
  </si>
  <si>
    <t>Opracowanie i wykonanie systemu bezpieczeństwa modelu taśmociągu współpracującego ze sterownikiem PLC</t>
  </si>
  <si>
    <t>Development and implementation of a conveyor belt model safety system cooperating with PLC.</t>
  </si>
  <si>
    <t>mgr inż. Marek Tomasik</t>
  </si>
  <si>
    <t>Analiza przebiegów samowzbudzenia jedofazowego generatota indukcyjnego o prętach wirnika wykonanych z aluminium i miedzi</t>
  </si>
  <si>
    <t>Analysis of self-excitation waveforms of single-phase induction generator for rotor bars made of aluminum and cooper</t>
  </si>
  <si>
    <t>Zakres pracy obejmuje symulację zjawiska samowzbudzenia jednofazowego generatora indukcyjnego przy zastosowaniu metody modelowania strumienia remanentu generatora przez rozładowanie kondenstora w uzwojeniu wzbudzenia. W obliczeniach będzie wykorzystany dwuwymiarowy model polowo-obwodowy jednofazowego generatora indukcyjnego opracowany w srodowisku programu Flux2D na podstawie konstrukcji jednofazowego silnika indukcyjnego z pomocniczym uzwojeniem kondensatorowym o kroplowym kształcie żłobków wirnika.</t>
  </si>
  <si>
    <t>Analiza harmoniczna napięcia wyjściowego jednofazowego samowzbudnego generatora indukcyjnego o różnych klatkach wirnika</t>
  </si>
  <si>
    <t>Harmonic analysis of terminal voltage of a single-phase self-excited induction generator of various rotor cages</t>
  </si>
  <si>
    <t>The aim of the work is to implement a two-dimensional field-self-excited model of a single-phase induction generator to determine the voltage induced at the generator terminals in the idling state and resistive load using cage rotors with different bar shapes. The shape of the rotor rods on the output voltage quality at the generator terminals will be tested in terms of harmonics</t>
  </si>
  <si>
    <t>Wyznaczanie charakterystyk obciążenia samowzbudnego jednofazowego generatora indukcyjnego dla różnych materiałów klatki wirnika</t>
  </si>
  <si>
    <t>Determination of load characteristics of a self-excited single-pahse induction generator for various material of the rotor cage</t>
  </si>
  <si>
    <t>Zakres pracy obejmuje symulację charakterystyk obciążenia  jednofazowego generatora indukcyjnego o klatce wirnika wykonanej z aluminium i miedzi oraz analizy porównawczej charakterystyk obciążenia. W celu  wyznaczenia charakterystyk wyjściowych generatora będzie wykorzystany dwuwymiarowy model polowo-obwodowy jednofazowego generatora indukcyjnego opracowany w środowisku programu Flux2D zbudowany na podstawie konstrukcji jednofazowego silnika indukcyjnego z pomocniczym uzwojeniem kondensatorowym o kroplowym kształcie żłobków wirnika.</t>
  </si>
  <si>
    <t xml:space="preserve">Symulacja charakterystyk obciążenia samowzbudnego jednofazowego generatora indukcyjnego dla różnych kształtów i materiałów prętów klatki wirnika </t>
  </si>
  <si>
    <t>Load characteristics simulation of a self-excited single-phase induction generator for various shape and material of the rotor bars</t>
  </si>
  <si>
    <t>Zakres pracy obejmuje symulację charakterystyk obciążenia  jednofazowego generatora indukcyjnego o różnym kształcie prętów  wirnika wykonanych z aluminium lub miedzi oraz analizy uzyskanych charakterystyk obciążenia generatora. W celu  wyznaczenia charakterystyk obciążenia generatora będzie wykorzystany dwuwymiarowy model polowo-obwodowy jednofazowego generatora indukcyjnego opracowany w srodowisku programu Flux2D zbudowany na podstawie konstrukcji jednofazowego silnika indukcyjnego z pomocniczym uzwojeniem kondensatorowym.</t>
  </si>
  <si>
    <t xml:space="preserve">The aim of the work is to learn the properties of a multi-phase induction generator.
The scope of work includes the development of a mathematical model of a converter system of an induction generator, development of a control algorithm and performance of simulation tests for selected operating states of a multi-phase induction generator. 
</t>
  </si>
  <si>
    <t xml:space="preserve">The aim of the work includes learning about systems and operating states of a virtual power plant with the use of electric energy accumulation.
The scope of work includes the development of a review of the topologies of a virtual power plant, development of a mathematical model of a selected energy accumulation system, development of control methods and algorithms, performing of  simulation tests for selected control methods.
</t>
  </si>
  <si>
    <t>Modelowanie silnika indukcyjnego z uszkodzonym uzwojeniem wirnika.</t>
  </si>
  <si>
    <t>Pomiar rezystancji uziomów i rezystywności gruntów w warunkach polowych.</t>
  </si>
  <si>
    <t>Measurement of resistance of earth electrodes and resistivity in field conditions.</t>
  </si>
  <si>
    <t>Badanie warunków pracy zabezpieczeń ziemnozwarciowych w sieciach średnich napięć</t>
  </si>
  <si>
    <t>INDYWIDUALNE TEMATY PRAC DYPLOMOWYCH</t>
  </si>
  <si>
    <t>Analysis of earth fault protection in medium voltage networks</t>
  </si>
  <si>
    <t>1. przegląd zjawisk zwarciowych w sieciach średniego napięcia z uwzględnieniem sposobu pracy punktu neutralnego sieci;
2. przegląd sposobów identyfikacji zwarć doziemnych w sieciach średnich napięć;
3. komputerowa symulacja wybranych modeli sieci średniego napięcia ze szczególnym uwzględnieniem zjawisk ziemnozwarciowych;
4. analiza rezultatów symulacji, przygotowanie tekstu pracy dyplomowej.</t>
  </si>
  <si>
    <t>K02/W05</t>
  </si>
  <si>
    <t>24.06.2019</t>
  </si>
  <si>
    <t>Zajęty</t>
  </si>
  <si>
    <t>Czy zajety?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</si>
</sst>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3">
    <font>
      <sz val="11"/>
      <color theme="1"/>
      <name val="Calibri"/>
      <family val="2"/>
      <charset val="238"/>
      <scheme val="minor"/>
    </font>
    <font>
      <sz val="10"/>
      <color theme="1"/>
      <name val="Calibri"/>
      <family val="2"/>
      <charset val="238"/>
      <scheme val="minor"/>
    </font>
    <font>
      <b/>
      <sz val="15"/>
      <color theme="1"/>
      <name val="Calibri"/>
      <family val="2"/>
      <charset val="238"/>
      <scheme val="minor"/>
    </font>
    <font>
      <sz val="11"/>
      <color theme="1"/>
      <name val="Calibri"/>
      <family val="2"/>
      <charset val="238"/>
      <scheme val="minor"/>
    </font>
    <font>
      <b/>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theme="1"/>
      <name val="Czcionka tekstu podstawowego"/>
      <family val="2"/>
      <charset val="238"/>
    </font>
    <font>
      <sz val="10"/>
      <name val="Arial"/>
      <family val="2"/>
      <charset val="238"/>
    </font>
    <font>
      <sz val="10"/>
      <name val="Arial"/>
      <family val="2"/>
      <charset val="238"/>
    </font>
    <font>
      <sz val="10"/>
      <name val="Calibri"/>
      <family val="2"/>
      <charset val="238"/>
      <scheme val="minor"/>
    </font>
    <font>
      <sz val="10"/>
      <color rgb="FFFF0000"/>
      <name val="Calibri"/>
      <family val="2"/>
      <charset val="238"/>
      <scheme val="minor"/>
    </font>
    <font>
      <sz val="10"/>
      <name val="Calibri"/>
      <family val="2"/>
      <charset val="238"/>
    </font>
    <font>
      <sz val="12"/>
      <name val="Times"/>
    </font>
    <font>
      <sz val="11"/>
      <name val="Calibri"/>
      <family val="2"/>
      <charset val="238"/>
      <scheme val="minor"/>
    </font>
    <font>
      <b/>
      <sz val="16"/>
      <name val="Calibri"/>
      <family val="2"/>
      <charset val="238"/>
      <scheme val="minor"/>
    </font>
    <font>
      <b/>
      <sz val="16"/>
      <color theme="1"/>
      <name val="Calibri"/>
      <family val="2"/>
      <charset val="238"/>
      <scheme val="minor"/>
    </font>
    <font>
      <b/>
      <sz val="24"/>
      <color theme="1"/>
      <name val="Calibri"/>
      <family val="2"/>
      <charset val="238"/>
      <scheme val="minor"/>
    </font>
    <font>
      <b/>
      <sz val="10"/>
      <color rgb="FFFF0000"/>
      <name val="Calibri"/>
      <family val="2"/>
      <charset val="238"/>
      <scheme val="minor"/>
    </font>
    <font>
      <b/>
      <sz val="10"/>
      <name val="Calibri"/>
      <family val="2"/>
      <charset val="238"/>
      <scheme val="minor"/>
    </font>
  </fonts>
  <fills count="4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49">
    <xf numFmtId="0" fontId="0" fillId="0" borderId="0"/>
    <xf numFmtId="0" fontId="4" fillId="0" borderId="0" applyNumberFormat="0" applyFill="0" applyBorder="0" applyAlignment="0" applyProtection="0"/>
    <xf numFmtId="0" fontId="5" fillId="0" borderId="10" applyNumberFormat="0" applyFill="0" applyAlignment="0" applyProtection="0"/>
    <xf numFmtId="0" fontId="6" fillId="0" borderId="11" applyNumberFormat="0" applyFill="0" applyAlignment="0" applyProtection="0"/>
    <xf numFmtId="0" fontId="7" fillId="0" borderId="12" applyNumberFormat="0" applyFill="0" applyAlignment="0" applyProtection="0"/>
    <xf numFmtId="0" fontId="7" fillId="0" borderId="0" applyNumberFormat="0" applyFill="0" applyBorder="0" applyAlignment="0" applyProtection="0"/>
    <xf numFmtId="0" fontId="8"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1" fillId="13" borderId="13" applyNumberFormat="0" applyAlignment="0" applyProtection="0"/>
    <xf numFmtId="0" fontId="12" fillId="14" borderId="14" applyNumberFormat="0" applyAlignment="0" applyProtection="0"/>
    <xf numFmtId="0" fontId="13" fillId="14" borderId="13" applyNumberFormat="0" applyAlignment="0" applyProtection="0"/>
    <xf numFmtId="0" fontId="14" fillId="0" borderId="15" applyNumberFormat="0" applyFill="0" applyAlignment="0" applyProtection="0"/>
    <xf numFmtId="0" fontId="15" fillId="15" borderId="16" applyNumberFormat="0" applyAlignment="0" applyProtection="0"/>
    <xf numFmtId="0" fontId="16" fillId="0" borderId="0" applyNumberFormat="0" applyFill="0" applyBorder="0" applyAlignment="0" applyProtection="0"/>
    <xf numFmtId="0" fontId="3" fillId="16" borderId="17" applyNumberFormat="0" applyFont="0" applyAlignment="0" applyProtection="0"/>
    <xf numFmtId="0" fontId="17" fillId="0" borderId="0" applyNumberFormat="0" applyFill="0" applyBorder="0" applyAlignment="0" applyProtection="0"/>
    <xf numFmtId="0" fontId="18" fillId="0" borderId="18" applyNumberFormat="0" applyFill="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19" fillId="40" borderId="0" applyNumberFormat="0" applyBorder="0" applyAlignment="0" applyProtection="0"/>
    <xf numFmtId="0" fontId="20" fillId="0" borderId="0"/>
    <xf numFmtId="0" fontId="21" fillId="0" borderId="0"/>
    <xf numFmtId="0" fontId="3" fillId="0" borderId="0"/>
    <xf numFmtId="0" fontId="3" fillId="16" borderId="17" applyNumberFormat="0" applyFont="0" applyAlignment="0" applyProtection="0"/>
    <xf numFmtId="0" fontId="22" fillId="0" borderId="0"/>
    <xf numFmtId="0" fontId="21" fillId="0" borderId="0"/>
    <xf numFmtId="0" fontId="22" fillId="0" borderId="0"/>
  </cellStyleXfs>
  <cellXfs count="96">
    <xf numFmtId="0" fontId="0" fillId="0" borderId="0" xfId="0"/>
    <xf numFmtId="0" fontId="0" fillId="4" borderId="0" xfId="0" applyFill="1"/>
    <xf numFmtId="0" fontId="0" fillId="3"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1" fillId="0" borderId="0" xfId="0" applyFont="1" applyAlignment="1"/>
    <xf numFmtId="0" fontId="0" fillId="0" borderId="0" xfId="0" applyAlignment="1">
      <alignment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0" fillId="0" borderId="0" xfId="0"/>
    <xf numFmtId="0" fontId="0" fillId="0" borderId="0" xfId="0" applyFill="1"/>
    <xf numFmtId="0" fontId="0" fillId="0" borderId="2" xfId="0" applyFill="1" applyBorder="1"/>
    <xf numFmtId="0" fontId="0" fillId="0" borderId="3" xfId="0" applyFill="1" applyBorder="1"/>
    <xf numFmtId="0" fontId="0" fillId="0" borderId="4" xfId="0" applyFill="1" applyBorder="1"/>
    <xf numFmtId="0" fontId="0" fillId="0" borderId="1" xfId="0" applyFill="1" applyBorder="1"/>
    <xf numFmtId="49" fontId="0" fillId="0" borderId="0" xfId="0" applyNumberFormat="1" applyFill="1"/>
    <xf numFmtId="0" fontId="0" fillId="0" borderId="5" xfId="0" applyFill="1" applyBorder="1"/>
    <xf numFmtId="0" fontId="0" fillId="0" borderId="0" xfId="0" applyFill="1" applyBorder="1"/>
    <xf numFmtId="0" fontId="0" fillId="0" borderId="6" xfId="0" applyFill="1" applyBorder="1"/>
    <xf numFmtId="49" fontId="0" fillId="0" borderId="5" xfId="0" applyNumberFormat="1" applyFill="1" applyBorder="1"/>
    <xf numFmtId="0" fontId="0" fillId="0" borderId="7" xfId="0" applyFill="1" applyBorder="1"/>
    <xf numFmtId="0" fontId="0" fillId="0" borderId="8" xfId="0" applyFill="1" applyBorder="1"/>
    <xf numFmtId="0" fontId="0" fillId="0" borderId="9" xfId="0" applyFill="1" applyBorder="1"/>
    <xf numFmtId="0" fontId="0" fillId="5" borderId="0" xfId="0" applyFill="1"/>
    <xf numFmtId="0" fontId="0" fillId="7" borderId="0" xfId="0" applyFill="1"/>
    <xf numFmtId="0" fontId="0" fillId="8" borderId="0" xfId="0" applyFill="1"/>
    <xf numFmtId="0" fontId="0" fillId="9" borderId="0" xfId="0" applyFill="1"/>
    <xf numFmtId="0" fontId="0" fillId="0" borderId="0" xfId="0" applyFill="1"/>
    <xf numFmtId="0" fontId="0" fillId="0" borderId="1" xfId="0" applyFill="1" applyBorder="1"/>
    <xf numFmtId="49" fontId="0" fillId="0" borderId="0" xfId="0" applyNumberFormat="1" applyFill="1"/>
    <xf numFmtId="0" fontId="0" fillId="0" borderId="5" xfId="0" applyFill="1" applyBorder="1"/>
    <xf numFmtId="0" fontId="0" fillId="0" borderId="0" xfId="0" applyFill="1" applyBorder="1"/>
    <xf numFmtId="0" fontId="0" fillId="0" borderId="6" xfId="0" applyFill="1" applyBorder="1"/>
    <xf numFmtId="0" fontId="21" fillId="0" borderId="0" xfId="43"/>
    <xf numFmtId="49" fontId="21" fillId="0" borderId="0" xfId="43" applyNumberFormat="1"/>
    <xf numFmtId="0" fontId="21" fillId="0" borderId="6" xfId="43" applyBorder="1"/>
    <xf numFmtId="0" fontId="21" fillId="0" borderId="0" xfId="43"/>
    <xf numFmtId="49" fontId="21" fillId="0" borderId="0" xfId="43" applyNumberFormat="1"/>
    <xf numFmtId="0" fontId="1" fillId="0" borderId="0" xfId="0" applyFont="1" applyAlignment="1">
      <alignment wrapText="1"/>
    </xf>
    <xf numFmtId="0" fontId="23" fillId="0" borderId="1" xfId="0" applyFont="1" applyBorder="1" applyAlignment="1" applyProtection="1">
      <alignment wrapText="1"/>
    </xf>
    <xf numFmtId="0" fontId="23" fillId="0" borderId="1" xfId="0" applyFont="1" applyFill="1" applyBorder="1" applyAlignment="1" applyProtection="1">
      <alignment horizontal="left" wrapText="1"/>
    </xf>
    <xf numFmtId="0" fontId="0" fillId="5" borderId="0" xfId="0" applyFill="1"/>
    <xf numFmtId="0" fontId="0" fillId="9" borderId="0" xfId="0" applyFill="1"/>
    <xf numFmtId="0" fontId="0" fillId="0" borderId="0" xfId="0" applyFill="1"/>
    <xf numFmtId="0" fontId="0" fillId="0" borderId="1" xfId="0" applyFill="1" applyBorder="1"/>
    <xf numFmtId="0" fontId="0" fillId="0" borderId="5" xfId="0" applyFill="1" applyBorder="1"/>
    <xf numFmtId="0" fontId="0" fillId="0" borderId="0" xfId="0" applyFill="1" applyBorder="1"/>
    <xf numFmtId="0" fontId="0" fillId="0" borderId="6" xfId="0" applyFill="1" applyBorder="1"/>
    <xf numFmtId="0" fontId="21" fillId="0" borderId="0" xfId="43"/>
    <xf numFmtId="0" fontId="24" fillId="0" borderId="0" xfId="0" applyFont="1" applyAlignment="1">
      <alignment wrapText="1"/>
    </xf>
    <xf numFmtId="0" fontId="23" fillId="0" borderId="1" xfId="0" applyFont="1" applyBorder="1" applyAlignment="1" applyProtection="1">
      <protection locked="0"/>
    </xf>
    <xf numFmtId="0" fontId="23" fillId="0" borderId="0" xfId="0" applyFont="1" applyAlignment="1"/>
    <xf numFmtId="0" fontId="23" fillId="0" borderId="1" xfId="0" applyFont="1" applyBorder="1" applyAlignment="1">
      <alignment wrapText="1"/>
    </xf>
    <xf numFmtId="0" fontId="23" fillId="0" borderId="1" xfId="0" applyFont="1" applyBorder="1" applyAlignment="1" applyProtection="1">
      <alignment wrapText="1"/>
      <protection locked="0"/>
    </xf>
    <xf numFmtId="0" fontId="23" fillId="0" borderId="1" xfId="0" applyFont="1" applyBorder="1" applyAlignment="1"/>
    <xf numFmtId="164" fontId="23" fillId="0" borderId="1" xfId="0" applyNumberFormat="1" applyFont="1" applyBorder="1" applyAlignment="1"/>
    <xf numFmtId="0" fontId="1" fillId="0" borderId="0" xfId="0" applyFont="1" applyAlignment="1">
      <alignment wrapText="1"/>
    </xf>
    <xf numFmtId="0" fontId="23" fillId="3"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2"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Alignment="1">
      <alignment wrapText="1"/>
    </xf>
    <xf numFmtId="15" fontId="23" fillId="0" borderId="1" xfId="0" applyNumberFormat="1" applyFont="1" applyBorder="1" applyAlignment="1"/>
    <xf numFmtId="0" fontId="23" fillId="0" borderId="1" xfId="0" applyFont="1" applyBorder="1" applyAlignment="1" applyProtection="1">
      <alignment horizontal="left" wrapText="1"/>
    </xf>
    <xf numFmtId="0" fontId="23" fillId="0" borderId="1" xfId="0" quotePrefix="1" applyFont="1" applyBorder="1" applyAlignment="1" applyProtection="1">
      <alignment wrapText="1"/>
    </xf>
    <xf numFmtId="0" fontId="23" fillId="0" borderId="1" xfId="0" applyNumberFormat="1" applyFont="1" applyBorder="1" applyAlignment="1" applyProtection="1">
      <alignment wrapText="1"/>
    </xf>
    <xf numFmtId="0" fontId="25" fillId="0" borderId="1" xfId="0" applyFont="1" applyBorder="1" applyAlignment="1" applyProtection="1">
      <protection locked="0"/>
    </xf>
    <xf numFmtId="0" fontId="26" fillId="0" borderId="1" xfId="0" applyFont="1" applyBorder="1" applyAlignment="1" applyProtection="1">
      <alignment wrapText="1"/>
    </xf>
    <xf numFmtId="0" fontId="23" fillId="5" borderId="1" xfId="0" applyFont="1" applyFill="1" applyBorder="1" applyAlignment="1" applyProtection="1">
      <alignment horizontal="left" wrapText="1"/>
    </xf>
    <xf numFmtId="0" fontId="23" fillId="0" borderId="19" xfId="0" applyFont="1" applyBorder="1" applyAlignment="1" applyProtection="1">
      <alignment wrapText="1"/>
    </xf>
    <xf numFmtId="0" fontId="23" fillId="0" borderId="20" xfId="0" applyFont="1" applyBorder="1" applyAlignment="1" applyProtection="1">
      <alignment horizontal="left" wrapText="1"/>
    </xf>
    <xf numFmtId="0" fontId="23" fillId="0" borderId="19" xfId="0" applyFont="1" applyBorder="1" applyAlignment="1" applyProtection="1">
      <alignment horizontal="left" wrapText="1"/>
    </xf>
    <xf numFmtId="0" fontId="27" fillId="0" borderId="1" xfId="0" applyFont="1" applyBorder="1" applyAlignment="1" applyProtection="1">
      <alignment horizontal="left" wrapText="1"/>
    </xf>
    <xf numFmtId="0" fontId="23" fillId="0" borderId="1" xfId="0" applyFont="1" applyBorder="1" applyAlignment="1" applyProtection="1">
      <alignment vertical="top" wrapText="1"/>
    </xf>
    <xf numFmtId="0" fontId="23" fillId="0" borderId="0" xfId="0" applyFont="1" applyBorder="1" applyAlignment="1" applyProtection="1">
      <alignment wrapText="1"/>
      <protection locked="0"/>
    </xf>
    <xf numFmtId="0" fontId="23" fillId="0" borderId="0" xfId="0" applyFont="1" applyBorder="1" applyAlignment="1" applyProtection="1">
      <alignment wrapText="1"/>
    </xf>
    <xf numFmtId="0" fontId="28" fillId="0" borderId="1" xfId="0" applyFont="1" applyBorder="1" applyAlignment="1"/>
    <xf numFmtId="0" fontId="29" fillId="0" borderId="0" xfId="0" applyFont="1" applyAlignment="1"/>
    <xf numFmtId="0" fontId="23" fillId="0" borderId="21" xfId="0" applyFont="1" applyBorder="1" applyAlignment="1"/>
    <xf numFmtId="0" fontId="28" fillId="0" borderId="0" xfId="0" applyFont="1" applyBorder="1" applyAlignment="1"/>
    <xf numFmtId="0" fontId="2" fillId="0" borderId="0" xfId="0" applyFont="1" applyAlignment="1">
      <alignment horizontal="center"/>
    </xf>
    <xf numFmtId="0" fontId="2" fillId="0" borderId="0" xfId="0" applyFont="1" applyAlignment="1">
      <alignment horizontal="center" wrapText="1"/>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30" fillId="0" borderId="0" xfId="0" applyFont="1" applyAlignment="1">
      <alignment horizontal="center"/>
    </xf>
    <xf numFmtId="0" fontId="31" fillId="0" borderId="1" xfId="0" applyFont="1" applyBorder="1" applyAlignment="1" applyProtection="1">
      <protection locked="0"/>
    </xf>
    <xf numFmtId="0" fontId="31" fillId="0" borderId="0" xfId="0" applyFont="1" applyAlignment="1"/>
    <xf numFmtId="0" fontId="31" fillId="0" borderId="1" xfId="0" applyFont="1" applyBorder="1" applyAlignment="1" applyProtection="1">
      <alignment horizontal="left" wrapText="1"/>
    </xf>
    <xf numFmtId="0" fontId="31" fillId="0" borderId="1" xfId="0" applyFont="1" applyBorder="1" applyAlignment="1" applyProtection="1">
      <alignment wrapText="1"/>
    </xf>
    <xf numFmtId="0" fontId="31" fillId="0" borderId="1" xfId="0" applyFont="1" applyFill="1" applyBorder="1" applyAlignment="1" applyProtection="1">
      <alignment horizontal="left" wrapText="1"/>
    </xf>
    <xf numFmtId="0" fontId="31" fillId="0" borderId="0" xfId="0" applyFont="1" applyBorder="1" applyAlignment="1" applyProtection="1">
      <protection locked="0"/>
    </xf>
    <xf numFmtId="0" fontId="32" fillId="3" borderId="1" xfId="0" applyFont="1" applyFill="1" applyBorder="1" applyAlignment="1">
      <alignment horizontal="center" vertical="center" wrapText="1"/>
    </xf>
  </cellXfs>
  <cellStyles count="49">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e"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e" xfId="8" builtinId="28" customBuiltin="1"/>
    <cellStyle name="Normalny" xfId="0" builtinId="0"/>
    <cellStyle name="Normalny 2" xfId="42"/>
    <cellStyle name="Normalny 3" xfId="43"/>
    <cellStyle name="Normalny 4" xfId="44"/>
    <cellStyle name="Normalny 5" xfId="46"/>
    <cellStyle name="Normalny 5 2" xfId="47"/>
    <cellStyle name="Normalny 5 3" xfId="48"/>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Uwaga 2" xfId="45"/>
    <cellStyle name="Złe"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542"/>
  <sheetViews>
    <sheetView tabSelected="1" zoomScale="90" zoomScaleNormal="90" zoomScaleSheetLayoutView="100" workbookViewId="0">
      <pane ySplit="5" topLeftCell="A6" activePane="bottomLeft" state="frozen"/>
      <selection pane="bottomLeft" activeCell="F497" sqref="F497"/>
    </sheetView>
  </sheetViews>
  <sheetFormatPr defaultRowHeight="21"/>
  <cols>
    <col min="1" max="1" width="8.28515625" style="81" customWidth="1"/>
    <col min="2" max="2" width="21.85546875" style="8" hidden="1" customWidth="1"/>
    <col min="3" max="3" width="9.140625" style="8" hidden="1" customWidth="1"/>
    <col min="4" max="4" width="11.85546875" style="8" hidden="1" customWidth="1"/>
    <col min="5" max="5" width="32.5703125" style="8" customWidth="1"/>
    <col min="6" max="6" width="14.85546875" style="90" bestFit="1" customWidth="1"/>
    <col min="7" max="7" width="21.140625" style="8" customWidth="1"/>
    <col min="8" max="8" width="21.85546875" style="8" customWidth="1"/>
    <col min="9" max="9" width="41" style="8" customWidth="1"/>
    <col min="10" max="10" width="30.5703125" style="8" customWidth="1"/>
    <col min="11" max="11" width="21.7109375" style="8" hidden="1" customWidth="1"/>
    <col min="12" max="12" width="12" style="8" hidden="1" customWidth="1"/>
    <col min="13" max="13" width="16.85546875" style="8" hidden="1" customWidth="1"/>
    <col min="14" max="14" width="36.42578125" style="8" hidden="1" customWidth="1"/>
    <col min="15" max="15" width="8.85546875" style="8" customWidth="1"/>
    <col min="16" max="16" width="7.42578125" style="8" customWidth="1"/>
    <col min="17" max="17" width="30.140625" style="8" customWidth="1"/>
    <col min="18" max="18" width="16" style="8" hidden="1" customWidth="1"/>
    <col min="19" max="19" width="15" style="8" hidden="1" customWidth="1"/>
    <col min="20" max="20" width="18.140625" style="8" hidden="1" customWidth="1"/>
    <col min="21" max="21" width="43.7109375" style="8" hidden="1" customWidth="1"/>
    <col min="22" max="22" width="12.7109375" style="59" customWidth="1"/>
    <col min="23" max="23" width="8.85546875" style="8" customWidth="1"/>
    <col min="24" max="24" width="15.28515625" style="41" customWidth="1"/>
    <col min="25" max="25" width="9.5703125" style="8" customWidth="1"/>
    <col min="26" max="26" width="14.140625" style="8" hidden="1" customWidth="1"/>
    <col min="27" max="27" width="14.28515625" style="8" hidden="1" customWidth="1"/>
    <col min="28" max="28" width="7" style="8" hidden="1" customWidth="1"/>
    <col min="29" max="29" width="9.42578125" style="8" hidden="1" customWidth="1"/>
    <col min="30" max="30" width="11.5703125" style="8" hidden="1" customWidth="1"/>
    <col min="31" max="31" width="10.42578125" style="8" hidden="1" customWidth="1"/>
    <col min="32" max="32" width="9.7109375" style="8" hidden="1" customWidth="1"/>
    <col min="33" max="33" width="11" style="8" hidden="1" customWidth="1"/>
    <col min="34" max="34" width="13.140625" style="8" hidden="1" customWidth="1"/>
    <col min="35" max="35" width="5.7109375" style="8" hidden="1" customWidth="1"/>
    <col min="36" max="36" width="12.140625" style="8" hidden="1" customWidth="1"/>
    <col min="37" max="37" width="9.140625" style="8" hidden="1" customWidth="1"/>
    <col min="38" max="38" width="21.28515625" style="52" customWidth="1"/>
    <col min="39" max="16384" width="9.140625" style="8"/>
  </cols>
  <sheetData>
    <row r="1" spans="1:61">
      <c r="E1" s="8" t="s">
        <v>2087</v>
      </c>
    </row>
    <row r="2" spans="1:61" ht="15" customHeight="1">
      <c r="A2" s="84" t="s">
        <v>237</v>
      </c>
      <c r="B2" s="84"/>
      <c r="C2" s="84"/>
      <c r="D2" s="84"/>
      <c r="E2" s="84"/>
      <c r="F2" s="84"/>
      <c r="G2" s="84"/>
      <c r="H2" s="84"/>
      <c r="I2" s="84"/>
      <c r="J2" s="84"/>
      <c r="K2" s="84"/>
      <c r="L2" s="84"/>
      <c r="M2" s="84"/>
      <c r="N2" s="84"/>
      <c r="O2" s="84"/>
      <c r="P2" s="84"/>
      <c r="Q2" s="84"/>
      <c r="R2" s="84"/>
      <c r="S2" s="84"/>
      <c r="T2" s="84"/>
      <c r="U2" s="84"/>
      <c r="V2" s="85"/>
      <c r="W2" s="84"/>
      <c r="X2" s="84"/>
      <c r="Y2" s="84"/>
    </row>
    <row r="3" spans="1:61" ht="15" customHeight="1">
      <c r="A3" s="86" t="s">
        <v>364</v>
      </c>
      <c r="B3" s="86"/>
      <c r="C3" s="86"/>
      <c r="D3" s="86"/>
      <c r="E3" s="86"/>
      <c r="F3" s="86"/>
      <c r="G3" s="86"/>
      <c r="H3" s="86"/>
      <c r="I3" s="86"/>
      <c r="J3" s="86"/>
      <c r="K3" s="86"/>
      <c r="L3" s="86"/>
      <c r="M3" s="86"/>
      <c r="N3" s="86"/>
      <c r="O3" s="86"/>
      <c r="P3" s="86"/>
      <c r="Q3" s="86"/>
      <c r="R3" s="86"/>
      <c r="S3" s="86"/>
      <c r="T3" s="86"/>
      <c r="U3" s="86"/>
      <c r="V3" s="87"/>
      <c r="W3" s="86"/>
      <c r="X3" s="86"/>
      <c r="Y3" s="86"/>
    </row>
    <row r="5" spans="1:61" s="11" customFormat="1" ht="66.75" customHeight="1">
      <c r="A5" s="60" t="s">
        <v>0</v>
      </c>
      <c r="B5" s="61" t="s">
        <v>183</v>
      </c>
      <c r="C5" s="61" t="s">
        <v>195</v>
      </c>
      <c r="D5" s="61" t="s">
        <v>268</v>
      </c>
      <c r="E5" s="60" t="s">
        <v>269</v>
      </c>
      <c r="F5" s="95" t="s">
        <v>2089</v>
      </c>
      <c r="G5" s="60" t="s">
        <v>221</v>
      </c>
      <c r="H5" s="60" t="s">
        <v>222</v>
      </c>
      <c r="I5" s="60" t="s">
        <v>227</v>
      </c>
      <c r="J5" s="60" t="s">
        <v>182</v>
      </c>
      <c r="K5" s="62" t="s">
        <v>3</v>
      </c>
      <c r="L5" s="62" t="s">
        <v>4</v>
      </c>
      <c r="M5" s="62" t="s">
        <v>5</v>
      </c>
      <c r="N5" s="62" t="s">
        <v>231</v>
      </c>
      <c r="O5" s="62" t="s">
        <v>9</v>
      </c>
      <c r="P5" s="62" t="s">
        <v>223</v>
      </c>
      <c r="Q5" s="60" t="s">
        <v>196</v>
      </c>
      <c r="R5" s="62" t="s">
        <v>6</v>
      </c>
      <c r="S5" s="62" t="s">
        <v>7</v>
      </c>
      <c r="T5" s="62" t="s">
        <v>8</v>
      </c>
      <c r="U5" s="62" t="s">
        <v>273</v>
      </c>
      <c r="V5" s="60" t="s">
        <v>224</v>
      </c>
      <c r="W5" s="60" t="s">
        <v>230</v>
      </c>
      <c r="X5" s="63" t="s">
        <v>228</v>
      </c>
      <c r="Y5" s="63" t="s">
        <v>229</v>
      </c>
      <c r="Z5" s="61" t="s">
        <v>10</v>
      </c>
      <c r="AA5" s="61" t="s">
        <v>11</v>
      </c>
      <c r="AB5" s="61" t="s">
        <v>12</v>
      </c>
      <c r="AC5" s="61" t="s">
        <v>13</v>
      </c>
      <c r="AD5" s="61" t="s">
        <v>14</v>
      </c>
      <c r="AE5" s="61" t="s">
        <v>15</v>
      </c>
      <c r="AF5" s="61" t="s">
        <v>16</v>
      </c>
      <c r="AG5" s="61" t="s">
        <v>17</v>
      </c>
      <c r="AH5" s="61" t="s">
        <v>18</v>
      </c>
      <c r="AI5" s="61" t="s">
        <v>19</v>
      </c>
      <c r="AJ5" s="61" t="s">
        <v>20</v>
      </c>
      <c r="AK5" s="61" t="s">
        <v>21</v>
      </c>
      <c r="AL5" s="64"/>
      <c r="AM5" s="10"/>
      <c r="AN5" s="10"/>
      <c r="AO5" s="10"/>
      <c r="AP5" s="10"/>
      <c r="AQ5" s="10"/>
      <c r="AR5" s="10"/>
      <c r="AS5" s="10"/>
      <c r="AT5" s="10"/>
      <c r="AU5" s="10"/>
      <c r="AV5" s="10"/>
      <c r="AW5" s="10"/>
      <c r="AX5" s="10"/>
      <c r="AY5" s="10"/>
      <c r="AZ5" s="10"/>
      <c r="BA5" s="10"/>
      <c r="BB5" s="10"/>
      <c r="BC5" s="10"/>
      <c r="BD5" s="10"/>
      <c r="BE5" s="10"/>
      <c r="BF5" s="10"/>
      <c r="BG5" s="10"/>
      <c r="BH5" s="10"/>
      <c r="BI5" s="10"/>
    </row>
    <row r="6" spans="1:61" ht="87" customHeight="1">
      <c r="A6" s="80">
        <v>1</v>
      </c>
      <c r="B6" s="57" t="str">
        <f>VLOOKUP(E6,studia!$F$1:$I$12,2,FALSE)</f>
        <v>Automatyka i Robotyka</v>
      </c>
      <c r="C6" s="57" t="str">
        <f>VLOOKUP(E6,studia!$F$1:$I$12,3,FALSE)</f>
        <v>inż.</v>
      </c>
      <c r="D6" s="57" t="str">
        <f>VLOOKUP(E6,studia!$F$1:$I$12,4,FALSE)</f>
        <v>AMU</v>
      </c>
      <c r="E6" s="53" t="s">
        <v>367</v>
      </c>
      <c r="F6" s="89" t="s">
        <v>2088</v>
      </c>
      <c r="G6" s="56" t="s">
        <v>368</v>
      </c>
      <c r="H6" s="56" t="s">
        <v>369</v>
      </c>
      <c r="I6" s="56" t="s">
        <v>370</v>
      </c>
      <c r="J6" s="56" t="s">
        <v>371</v>
      </c>
      <c r="K6" s="55" t="str">
        <f>VLOOKUP(J6,Prowadzacy!$F$2:$J$105,2,FALSE)</f>
        <v>Jacek</v>
      </c>
      <c r="L6" s="55" t="str">
        <f>VLOOKUP(J6,Prowadzacy!$F$2:$K$105,3,FALSE)</f>
        <v>Jerzy</v>
      </c>
      <c r="M6" s="55" t="str">
        <f>VLOOKUP(J6,Prowadzacy!$F$2:$K$105,4,FALSE)</f>
        <v>Rezmer</v>
      </c>
      <c r="N6" s="57" t="str">
        <f>VLOOKUP(J6,Prowadzacy!$F$2:$M$105,8,FALSE)</f>
        <v xml:space="preserve">Jacek | Rezmer | Dr hab. inż. |  ( 05120 ) </v>
      </c>
      <c r="O6" s="57" t="str">
        <f>VLOOKUP(J6,Prowadzacy!$F$2:$K$105,5,FALSE)</f>
        <v>W05/K1</v>
      </c>
      <c r="P6" s="57" t="str">
        <f>VLOOKUP(J6,Prowadzacy!$F$2:$K$105,6,FALSE)</f>
        <v>ZET</v>
      </c>
      <c r="Q6" s="53" t="s">
        <v>428</v>
      </c>
      <c r="R6" s="57" t="str">
        <f>VLOOKUP(Q6,Prowadzacy!$F$2:$K$105,2,FALSE)</f>
        <v>Zbigniew</v>
      </c>
      <c r="S6" s="57" t="str">
        <f>VLOOKUP(Q6,Prowadzacy!$F$2:$K$105,3,FALSE)</f>
        <v>Maria</v>
      </c>
      <c r="T6" s="57" t="str">
        <f>VLOOKUP(Q6,Prowadzacy!$F$2:$K$105,4,FALSE)</f>
        <v>Leonowicz</v>
      </c>
      <c r="U6" s="57" t="str">
        <f>VLOOKUP(Q6,Prowadzacy!$F$2:$M$105,8,FALSE)</f>
        <v xml:space="preserve">Zbigniew | Leonowicz | Dr hab. inż. |  ( 05110 ) </v>
      </c>
      <c r="V6" s="56"/>
      <c r="W6" s="53" t="s">
        <v>226</v>
      </c>
      <c r="X6" s="56"/>
      <c r="Y6" s="53"/>
      <c r="Z6" s="58"/>
      <c r="AA6" s="58"/>
      <c r="AB6" s="57"/>
      <c r="AC6" s="57"/>
      <c r="AD6" s="57"/>
      <c r="AE6" s="57"/>
      <c r="AF6" s="57"/>
      <c r="AG6" s="57"/>
      <c r="AH6" s="57"/>
      <c r="AI6" s="57"/>
      <c r="AJ6" s="57"/>
      <c r="AK6" s="57"/>
      <c r="AL6" s="65"/>
    </row>
    <row r="7" spans="1:61" ht="75.75" customHeight="1">
      <c r="A7" s="80">
        <v>2</v>
      </c>
      <c r="B7" s="57" t="str">
        <f>VLOOKUP(E7,studia!$F$1:$I$12,2,FALSE)</f>
        <v>Automatyka i Robotyka</v>
      </c>
      <c r="C7" s="57" t="str">
        <f>VLOOKUP(E7,studia!$F$1:$I$12,3,FALSE)</f>
        <v>inż.</v>
      </c>
      <c r="D7" s="57" t="str">
        <f>VLOOKUP(E7,studia!$F$1:$I$12,4,FALSE)</f>
        <v>AMU</v>
      </c>
      <c r="E7" s="53" t="s">
        <v>367</v>
      </c>
      <c r="F7" s="89"/>
      <c r="G7" s="56" t="s">
        <v>549</v>
      </c>
      <c r="H7" s="56" t="s">
        <v>550</v>
      </c>
      <c r="I7" s="56" t="s">
        <v>551</v>
      </c>
      <c r="J7" s="56" t="s">
        <v>371</v>
      </c>
      <c r="K7" s="55" t="str">
        <f>VLOOKUP(J7,Prowadzacy!$F$2:$J$105,2,FALSE)</f>
        <v>Jacek</v>
      </c>
      <c r="L7" s="55" t="str">
        <f>VLOOKUP(J7,Prowadzacy!$F$2:$K$105,3,FALSE)</f>
        <v>Jerzy</v>
      </c>
      <c r="M7" s="55" t="str">
        <f>VLOOKUP(J7,Prowadzacy!$F$2:$K$105,4,FALSE)</f>
        <v>Rezmer</v>
      </c>
      <c r="N7" s="57" t="str">
        <f>VLOOKUP(J7,Prowadzacy!$F$2:$M$105,8,FALSE)</f>
        <v xml:space="preserve">Jacek | Rezmer | Dr hab. inż. |  ( 05120 ) </v>
      </c>
      <c r="O7" s="57" t="str">
        <f>VLOOKUP(J7,Prowadzacy!$F$2:$K$105,5,FALSE)</f>
        <v>W05/K1</v>
      </c>
      <c r="P7" s="57" t="str">
        <f>VLOOKUP(J7,Prowadzacy!$F$2:$K$105,6,FALSE)</f>
        <v>ZET</v>
      </c>
      <c r="Q7" s="53" t="s">
        <v>386</v>
      </c>
      <c r="R7" s="57" t="str">
        <f>VLOOKUP(Q7,Prowadzacy!$F$2:$K$105,2,FALSE)</f>
        <v>Przemysław</v>
      </c>
      <c r="S7" s="57">
        <f>VLOOKUP(Q7,Prowadzacy!$F$2:$K$105,3,FALSE)</f>
        <v>0</v>
      </c>
      <c r="T7" s="57" t="str">
        <f>VLOOKUP(Q7,Prowadzacy!$F$2:$K$105,4,FALSE)</f>
        <v>Janik</v>
      </c>
      <c r="U7" s="57" t="str">
        <f>VLOOKUP(Q7,Prowadzacy!$F$2:$M$105,8,FALSE)</f>
        <v xml:space="preserve">Przemysław | Janik | Dr hab. inż. |  ( 05115 ) </v>
      </c>
      <c r="V7" s="56"/>
      <c r="W7" s="53" t="s">
        <v>226</v>
      </c>
      <c r="X7" s="56"/>
      <c r="Y7" s="53"/>
      <c r="Z7" s="58"/>
      <c r="AA7" s="58"/>
      <c r="AB7" s="57"/>
      <c r="AC7" s="57"/>
      <c r="AD7" s="57"/>
      <c r="AE7" s="57"/>
      <c r="AF7" s="57"/>
      <c r="AG7" s="57"/>
      <c r="AH7" s="57"/>
      <c r="AI7" s="57"/>
      <c r="AJ7" s="57"/>
      <c r="AK7" s="57"/>
      <c r="AL7" s="65"/>
    </row>
    <row r="8" spans="1:61" ht="104.25">
      <c r="A8" s="80">
        <v>3</v>
      </c>
      <c r="B8" s="57" t="str">
        <f>VLOOKUP(E8,studia!$F$1:$I$12,2,FALSE)</f>
        <v>Automatyka i Robotyka</v>
      </c>
      <c r="C8" s="57" t="str">
        <f>VLOOKUP(E8,studia!$F$1:$I$12,3,FALSE)</f>
        <v>inż.</v>
      </c>
      <c r="D8" s="57" t="str">
        <f>VLOOKUP(E8,studia!$F$1:$I$12,4,FALSE)</f>
        <v>AMU</v>
      </c>
      <c r="E8" s="53" t="s">
        <v>367</v>
      </c>
      <c r="F8" s="89"/>
      <c r="G8" s="56" t="s">
        <v>552</v>
      </c>
      <c r="H8" s="56" t="s">
        <v>553</v>
      </c>
      <c r="I8" s="56" t="s">
        <v>554</v>
      </c>
      <c r="J8" s="56" t="s">
        <v>555</v>
      </c>
      <c r="K8" s="55" t="str">
        <f>VLOOKUP(J8,Prowadzacy!$F$2:$J$105,2,FALSE)</f>
        <v>Krzysztof</v>
      </c>
      <c r="L8" s="55">
        <f>VLOOKUP(J8,Prowadzacy!$F$2:$K$105,3,FALSE)</f>
        <v>0</v>
      </c>
      <c r="M8" s="55" t="str">
        <f>VLOOKUP(J8,Prowadzacy!$F$2:$K$105,4,FALSE)</f>
        <v>Wieczorek</v>
      </c>
      <c r="N8" s="57" t="str">
        <f>VLOOKUP(J8,Prowadzacy!$F$2:$M$105,8,FALSE)</f>
        <v xml:space="preserve">Krzysztof | Wieczorek | Dr inż. |  ( 05144 ) </v>
      </c>
      <c r="O8" s="57" t="str">
        <f>VLOOKUP(J8,Prowadzacy!$F$2:$K$105,5,FALSE)</f>
        <v>W05/K1</v>
      </c>
      <c r="P8" s="57" t="str">
        <f>VLOOKUP(J8,Prowadzacy!$F$2:$K$105,6,FALSE)</f>
        <v>ZWN</v>
      </c>
      <c r="Q8" s="53" t="s">
        <v>449</v>
      </c>
      <c r="R8" s="57" t="str">
        <f>VLOOKUP(Q8,Prowadzacy!$F$2:$K$105,2,FALSE)</f>
        <v>Adam</v>
      </c>
      <c r="S8" s="57" t="str">
        <f>VLOOKUP(Q8,Prowadzacy!$F$2:$K$105,3,FALSE)</f>
        <v>Łukasz</v>
      </c>
      <c r="T8" s="57" t="str">
        <f>VLOOKUP(Q8,Prowadzacy!$F$2:$K$105,4,FALSE)</f>
        <v>Pelesz</v>
      </c>
      <c r="U8" s="57" t="str">
        <f>VLOOKUP(Q8,Prowadzacy!$F$2:$M$105,8,FALSE)</f>
        <v xml:space="preserve">Adam | Pelesz | Dr inż. |  ( 05170 ) </v>
      </c>
      <c r="V8" s="56"/>
      <c r="W8" s="53" t="s">
        <v>226</v>
      </c>
      <c r="X8" s="56"/>
      <c r="Y8" s="53"/>
      <c r="Z8" s="58"/>
      <c r="AA8" s="58"/>
      <c r="AB8" s="57"/>
      <c r="AC8" s="57"/>
      <c r="AD8" s="57"/>
      <c r="AE8" s="57"/>
      <c r="AF8" s="57"/>
      <c r="AG8" s="57"/>
      <c r="AH8" s="57"/>
      <c r="AI8" s="57"/>
      <c r="AJ8" s="57"/>
      <c r="AK8" s="57"/>
      <c r="AL8" s="65"/>
    </row>
    <row r="9" spans="1:61" ht="129.75">
      <c r="A9" s="80">
        <v>4</v>
      </c>
      <c r="B9" s="57" t="str">
        <f>VLOOKUP(E9,studia!$F$1:$I$12,2,FALSE)</f>
        <v>Automatyka i Robotyka</v>
      </c>
      <c r="C9" s="57" t="str">
        <f>VLOOKUP(E9,studia!$F$1:$I$12,3,FALSE)</f>
        <v>inż.</v>
      </c>
      <c r="D9" s="57" t="str">
        <f>VLOOKUP(E9,studia!$F$1:$I$12,4,FALSE)</f>
        <v>AMU</v>
      </c>
      <c r="E9" s="56" t="s">
        <v>367</v>
      </c>
      <c r="F9" s="89" t="s">
        <v>2088</v>
      </c>
      <c r="G9" s="56" t="s">
        <v>619</v>
      </c>
      <c r="H9" s="56" t="s">
        <v>620</v>
      </c>
      <c r="I9" s="56" t="s">
        <v>621</v>
      </c>
      <c r="J9" s="56" t="s">
        <v>622</v>
      </c>
      <c r="K9" s="55" t="str">
        <f>VLOOKUP(J9,Prowadzacy!$F$2:$J$105,2,FALSE)</f>
        <v>Janusz</v>
      </c>
      <c r="L9" s="55" t="str">
        <f>VLOOKUP(J9,Prowadzacy!$F$2:$K$105,3,FALSE)</f>
        <v>Kazimierz</v>
      </c>
      <c r="M9" s="55" t="str">
        <f>VLOOKUP(J9,Prowadzacy!$F$2:$K$105,4,FALSE)</f>
        <v>Staszewski</v>
      </c>
      <c r="N9" s="57" t="str">
        <f>VLOOKUP(J9,Prowadzacy!$F$2:$M$105,8,FALSE)</f>
        <v xml:space="preserve">Janusz | Staszewski | Dr inż. |  ( 05263 ) </v>
      </c>
      <c r="O9" s="57" t="str">
        <f>VLOOKUP(J9,Prowadzacy!$F$2:$K$105,5,FALSE)</f>
        <v>W05/K2</v>
      </c>
      <c r="P9" s="57" t="str">
        <f>VLOOKUP(J9,Prowadzacy!$F$2:$K$105,6,FALSE)</f>
        <v>ZAS</v>
      </c>
      <c r="Q9" s="53" t="s">
        <v>682</v>
      </c>
      <c r="R9" s="57" t="str">
        <f>VLOOKUP(Q9,Prowadzacy!$F$2:$K$105,2,FALSE)</f>
        <v>Piotr</v>
      </c>
      <c r="S9" s="57" t="str">
        <f>VLOOKUP(Q9,Prowadzacy!$F$2:$K$105,3,FALSE)</f>
        <v>Eugeniusz</v>
      </c>
      <c r="T9" s="57" t="str">
        <f>VLOOKUP(Q9,Prowadzacy!$F$2:$K$105,4,FALSE)</f>
        <v>Pierz</v>
      </c>
      <c r="U9" s="57" t="str">
        <f>VLOOKUP(Q9,Prowadzacy!$F$2:$M$105,8,FALSE)</f>
        <v xml:space="preserve">Piotr | Pierz | Dr inż. |  ( 05232 ) </v>
      </c>
      <c r="V9" s="53"/>
      <c r="W9" s="53" t="s">
        <v>226</v>
      </c>
      <c r="X9" s="56"/>
      <c r="Y9" s="53" t="s">
        <v>226</v>
      </c>
      <c r="Z9" s="58"/>
      <c r="AA9" s="57"/>
      <c r="AB9" s="57"/>
      <c r="AC9" s="57"/>
      <c r="AD9" s="57"/>
      <c r="AE9" s="57"/>
      <c r="AF9" s="57"/>
      <c r="AG9" s="57"/>
      <c r="AH9" s="57"/>
      <c r="AI9" s="57"/>
      <c r="AJ9" s="57"/>
      <c r="AK9" s="57"/>
      <c r="AL9" s="65"/>
    </row>
    <row r="10" spans="1:61" ht="78.75">
      <c r="A10" s="80">
        <v>5</v>
      </c>
      <c r="B10" s="57" t="str">
        <f>VLOOKUP(E10,studia!$F$1:$I$12,2,FALSE)</f>
        <v>Automatyka i Robotyka</v>
      </c>
      <c r="C10" s="57" t="str">
        <f>VLOOKUP(E10,studia!$F$1:$I$12,3,FALSE)</f>
        <v>inż.</v>
      </c>
      <c r="D10" s="57" t="str">
        <f>VLOOKUP(E10,studia!$F$1:$I$12,4,FALSE)</f>
        <v>AMU</v>
      </c>
      <c r="E10" s="53" t="s">
        <v>367</v>
      </c>
      <c r="F10" s="89"/>
      <c r="G10" s="56" t="s">
        <v>1513</v>
      </c>
      <c r="H10" s="56" t="s">
        <v>1514</v>
      </c>
      <c r="I10" s="56" t="s">
        <v>1515</v>
      </c>
      <c r="J10" s="56" t="s">
        <v>1512</v>
      </c>
      <c r="K10" s="55" t="str">
        <f>VLOOKUP(J10,Prowadzacy!$F$2:$J$105,2,FALSE)</f>
        <v>Marek</v>
      </c>
      <c r="L10" s="55" t="str">
        <f>VLOOKUP(J10,Prowadzacy!$F$2:$K$105,3,FALSE)</f>
        <v>Paweł</v>
      </c>
      <c r="M10" s="55" t="str">
        <f>VLOOKUP(J10,Prowadzacy!$F$2:$K$105,4,FALSE)</f>
        <v>Ciurys</v>
      </c>
      <c r="N10" s="57" t="str">
        <f>VLOOKUP(J10,Prowadzacy!$F$2:$M$105,8,FALSE)</f>
        <v xml:space="preserve">Marek | Ciurys | Dr inż. |  ( 05369 ) </v>
      </c>
      <c r="O10" s="57" t="str">
        <f>VLOOKUP(J10,Prowadzacy!$F$2:$K$105,5,FALSE)</f>
        <v>W05/K3</v>
      </c>
      <c r="P10" s="57" t="str">
        <f>VLOOKUP(J10,Prowadzacy!$F$2:$K$105,6,FALSE)</f>
        <v>ZMPE</v>
      </c>
      <c r="Q10" s="53" t="s">
        <v>1899</v>
      </c>
      <c r="R10" s="57" t="str">
        <f>VLOOKUP(Q10,Prowadzacy!$F$2:$K$105,2,FALSE)</f>
        <v>Paweł</v>
      </c>
      <c r="S10" s="57" t="str">
        <f>VLOOKUP(Q10,Prowadzacy!$F$2:$K$105,3,FALSE)</f>
        <v>Adam</v>
      </c>
      <c r="T10" s="57" t="str">
        <f>VLOOKUP(Q10,Prowadzacy!$F$2:$K$105,4,FALSE)</f>
        <v>Zalas</v>
      </c>
      <c r="U10" s="57" t="str">
        <f>VLOOKUP(Q10,Prowadzacy!$F$2:$M$105,8,FALSE)</f>
        <v xml:space="preserve">Paweł | Zalas | Dr inż. |  ( 05354 ) </v>
      </c>
      <c r="V10" s="53"/>
      <c r="W10" s="53" t="s">
        <v>226</v>
      </c>
      <c r="X10" s="56"/>
      <c r="Y10" s="53"/>
      <c r="Z10" s="58"/>
      <c r="AA10" s="57"/>
      <c r="AB10" s="57"/>
      <c r="AC10" s="57"/>
      <c r="AD10" s="57"/>
      <c r="AE10" s="57"/>
      <c r="AF10" s="57"/>
      <c r="AG10" s="57"/>
      <c r="AH10" s="57"/>
      <c r="AI10" s="57"/>
      <c r="AJ10" s="57"/>
      <c r="AK10" s="57"/>
      <c r="AL10" s="65"/>
    </row>
    <row r="11" spans="1:61" ht="117">
      <c r="A11" s="80">
        <v>6</v>
      </c>
      <c r="B11" s="57" t="str">
        <f>VLOOKUP(E11,studia!$F$1:$I$12,2,FALSE)</f>
        <v>Automatyka i Robotyka</v>
      </c>
      <c r="C11" s="57" t="str">
        <f>VLOOKUP(E11,studia!$F$1:$I$12,3,FALSE)</f>
        <v>inż.</v>
      </c>
      <c r="D11" s="57" t="str">
        <f>VLOOKUP(E11,studia!$F$1:$I$12,4,FALSE)</f>
        <v>AMU</v>
      </c>
      <c r="E11" s="53" t="s">
        <v>367</v>
      </c>
      <c r="F11" s="89"/>
      <c r="G11" s="56" t="s">
        <v>1548</v>
      </c>
      <c r="H11" s="56" t="s">
        <v>1549</v>
      </c>
      <c r="I11" s="56" t="s">
        <v>1956</v>
      </c>
      <c r="J11" s="56" t="s">
        <v>1550</v>
      </c>
      <c r="K11" s="55" t="str">
        <f>VLOOKUP(J11,Prowadzacy!$F$2:$J$105,2,FALSE)</f>
        <v>Daniel</v>
      </c>
      <c r="L11" s="55">
        <f>VLOOKUP(J11,Prowadzacy!$F$2:$K$105,3,FALSE)</f>
        <v>0</v>
      </c>
      <c r="M11" s="55" t="str">
        <f>VLOOKUP(J11,Prowadzacy!$F$2:$K$105,4,FALSE)</f>
        <v>Dusza</v>
      </c>
      <c r="N11" s="57" t="str">
        <f>VLOOKUP(J11,Prowadzacy!$F$2:$M$105,8,FALSE)</f>
        <v xml:space="preserve">Daniel | Dusza | Dr inż. |  ( 05358 ) </v>
      </c>
      <c r="O11" s="57" t="str">
        <f>VLOOKUP(J11,Prowadzacy!$F$2:$K$105,5,FALSE)</f>
        <v>W05/K3</v>
      </c>
      <c r="P11" s="57" t="str">
        <f>VLOOKUP(J11,Prowadzacy!$F$2:$K$105,6,FALSE)</f>
        <v>ZMPE</v>
      </c>
      <c r="Q11" s="53" t="s">
        <v>1927</v>
      </c>
      <c r="R11" s="57" t="str">
        <f>VLOOKUP(Q11,Prowadzacy!$F$2:$K$105,2,FALSE)</f>
        <v>Grzegorz</v>
      </c>
      <c r="S11" s="57" t="str">
        <f>VLOOKUP(Q11,Prowadzacy!$F$2:$K$105,3,FALSE)</f>
        <v>Michał</v>
      </c>
      <c r="T11" s="57" t="str">
        <f>VLOOKUP(Q11,Prowadzacy!$F$2:$K$105,4,FALSE)</f>
        <v>Kosobudzki</v>
      </c>
      <c r="U11" s="57" t="str">
        <f>VLOOKUP(Q11,Prowadzacy!$F$2:$M$105,8,FALSE)</f>
        <v xml:space="preserve">Grzegorz | Kosobudzki | Dr inż. |  ( 05320 ) </v>
      </c>
      <c r="V11" s="53"/>
      <c r="W11" s="53" t="s">
        <v>226</v>
      </c>
      <c r="X11" s="56"/>
      <c r="Y11" s="53"/>
      <c r="Z11" s="58"/>
      <c r="AA11" s="57"/>
      <c r="AB11" s="57"/>
      <c r="AC11" s="57"/>
      <c r="AD11" s="57"/>
      <c r="AE11" s="57"/>
      <c r="AF11" s="57"/>
      <c r="AG11" s="57"/>
      <c r="AH11" s="57"/>
      <c r="AI11" s="57"/>
      <c r="AJ11" s="57"/>
      <c r="AK11" s="57"/>
      <c r="AL11" s="65"/>
    </row>
    <row r="12" spans="1:61" ht="91.5">
      <c r="A12" s="80">
        <v>7</v>
      </c>
      <c r="B12" s="57" t="str">
        <f>VLOOKUP(E12,studia!$F$1:$I$12,2,FALSE)</f>
        <v>Automatyka i Robotyka</v>
      </c>
      <c r="C12" s="57" t="str">
        <f>VLOOKUP(E12,studia!$F$1:$I$12,3,FALSE)</f>
        <v>inż.</v>
      </c>
      <c r="D12" s="57" t="str">
        <f>VLOOKUP(E12,studia!$F$1:$I$12,4,FALSE)</f>
        <v>AMU</v>
      </c>
      <c r="E12" s="53" t="s">
        <v>367</v>
      </c>
      <c r="F12" s="89" t="s">
        <v>2088</v>
      </c>
      <c r="G12" s="56" t="s">
        <v>1552</v>
      </c>
      <c r="H12" s="56" t="s">
        <v>1553</v>
      </c>
      <c r="I12" s="56" t="s">
        <v>1554</v>
      </c>
      <c r="J12" s="56" t="s">
        <v>1550</v>
      </c>
      <c r="K12" s="55" t="str">
        <f>VLOOKUP(J12,Prowadzacy!$F$2:$J$105,2,FALSE)</f>
        <v>Daniel</v>
      </c>
      <c r="L12" s="55">
        <f>VLOOKUP(J12,Prowadzacy!$F$2:$K$105,3,FALSE)</f>
        <v>0</v>
      </c>
      <c r="M12" s="55" t="str">
        <f>VLOOKUP(J12,Prowadzacy!$F$2:$K$105,4,FALSE)</f>
        <v>Dusza</v>
      </c>
      <c r="N12" s="57" t="str">
        <f>VLOOKUP(J12,Prowadzacy!$F$2:$M$105,8,FALSE)</f>
        <v xml:space="preserve">Daniel | Dusza | Dr inż. |  ( 05358 ) </v>
      </c>
      <c r="O12" s="57" t="str">
        <f>VLOOKUP(J12,Prowadzacy!$F$2:$K$105,5,FALSE)</f>
        <v>W05/K3</v>
      </c>
      <c r="P12" s="57" t="str">
        <f>VLOOKUP(J12,Prowadzacy!$F$2:$K$105,6,FALSE)</f>
        <v>ZMPE</v>
      </c>
      <c r="Q12" s="53" t="s">
        <v>1927</v>
      </c>
      <c r="R12" s="57" t="str">
        <f>VLOOKUP(Q12,Prowadzacy!$F$2:$K$105,2,FALSE)</f>
        <v>Grzegorz</v>
      </c>
      <c r="S12" s="57" t="str">
        <f>VLOOKUP(Q12,Prowadzacy!$F$2:$K$105,3,FALSE)</f>
        <v>Michał</v>
      </c>
      <c r="T12" s="57" t="str">
        <f>VLOOKUP(Q12,Prowadzacy!$F$2:$K$105,4,FALSE)</f>
        <v>Kosobudzki</v>
      </c>
      <c r="U12" s="57" t="str">
        <f>VLOOKUP(Q12,Prowadzacy!$F$2:$M$105,8,FALSE)</f>
        <v xml:space="preserve">Grzegorz | Kosobudzki | Dr inż. |  ( 05320 ) </v>
      </c>
      <c r="V12" s="53"/>
      <c r="W12" s="53" t="s">
        <v>226</v>
      </c>
      <c r="X12" s="56"/>
      <c r="Y12" s="53"/>
      <c r="Z12" s="58"/>
      <c r="AA12" s="57"/>
      <c r="AB12" s="57"/>
      <c r="AC12" s="57"/>
      <c r="AD12" s="57"/>
      <c r="AE12" s="57"/>
      <c r="AF12" s="57"/>
      <c r="AG12" s="57"/>
      <c r="AH12" s="57"/>
      <c r="AI12" s="57"/>
      <c r="AJ12" s="57"/>
      <c r="AK12" s="57"/>
      <c r="AL12" s="65"/>
    </row>
    <row r="13" spans="1:61" ht="91.5">
      <c r="A13" s="80">
        <v>8</v>
      </c>
      <c r="B13" s="57" t="str">
        <f>VLOOKUP(E13,studia!$F$1:$I$12,2,FALSE)</f>
        <v>Automatyka i Robotyka</v>
      </c>
      <c r="C13" s="57" t="str">
        <f>VLOOKUP(E13,studia!$F$1:$I$12,3,FALSE)</f>
        <v>inż.</v>
      </c>
      <c r="D13" s="57" t="str">
        <f>VLOOKUP(E13,studia!$F$1:$I$12,4,FALSE)</f>
        <v>AMU</v>
      </c>
      <c r="E13" s="53" t="s">
        <v>367</v>
      </c>
      <c r="F13" s="89" t="s">
        <v>2088</v>
      </c>
      <c r="G13" s="56" t="s">
        <v>1644</v>
      </c>
      <c r="H13" s="56" t="s">
        <v>1645</v>
      </c>
      <c r="I13" s="56" t="s">
        <v>1646</v>
      </c>
      <c r="J13" s="56" t="s">
        <v>1647</v>
      </c>
      <c r="K13" s="55" t="str">
        <f>VLOOKUP(J13,Prowadzacy!$F$2:$J$105,2,FALSE)</f>
        <v>Adam</v>
      </c>
      <c r="L13" s="55">
        <f>VLOOKUP(J13,Prowadzacy!$F$2:$K$105,3,FALSE)</f>
        <v>0</v>
      </c>
      <c r="M13" s="55" t="str">
        <f>VLOOKUP(J13,Prowadzacy!$F$2:$K$105,4,FALSE)</f>
        <v>Gozdowiak</v>
      </c>
      <c r="N13" s="57" t="str">
        <f>VLOOKUP(J13,Prowadzacy!$F$2:$M$105,8,FALSE)</f>
        <v xml:space="preserve">Adam | Gozdowiak | Dr inż. |  ( 053111 ) </v>
      </c>
      <c r="O13" s="57" t="str">
        <f>VLOOKUP(J13,Prowadzacy!$F$2:$K$105,5,FALSE)</f>
        <v>W05/K3</v>
      </c>
      <c r="P13" s="57" t="str">
        <f>VLOOKUP(J13,Prowadzacy!$F$2:$K$105,6,FALSE)</f>
        <v>ZMPE</v>
      </c>
      <c r="Q13" s="53" t="s">
        <v>1497</v>
      </c>
      <c r="R13" s="57" t="str">
        <f>VLOOKUP(Q13,Prowadzacy!$F$2:$K$105,2,FALSE)</f>
        <v>Maciej</v>
      </c>
      <c r="S13" s="57">
        <f>VLOOKUP(Q13,Prowadzacy!$F$2:$K$105,3,FALSE)</f>
        <v>0</v>
      </c>
      <c r="T13" s="57" t="str">
        <f>VLOOKUP(Q13,Prowadzacy!$F$2:$K$105,4,FALSE)</f>
        <v>Antal</v>
      </c>
      <c r="U13" s="57" t="str">
        <f>VLOOKUP(Q13,Prowadzacy!$F$2:$M$105,8,FALSE)</f>
        <v xml:space="preserve">Maciej | Antal | Dr inż. |  ( 05357 ) </v>
      </c>
      <c r="V13" s="53"/>
      <c r="W13" s="53" t="s">
        <v>226</v>
      </c>
      <c r="X13" s="56"/>
      <c r="Y13" s="53"/>
      <c r="Z13" s="58"/>
      <c r="AA13" s="57"/>
      <c r="AB13" s="57"/>
      <c r="AC13" s="57"/>
      <c r="AD13" s="57"/>
      <c r="AE13" s="57"/>
      <c r="AF13" s="57"/>
      <c r="AG13" s="57"/>
      <c r="AH13" s="57"/>
      <c r="AI13" s="57"/>
      <c r="AJ13" s="57"/>
      <c r="AK13" s="57"/>
      <c r="AL13" s="65"/>
    </row>
    <row r="14" spans="1:61" ht="66">
      <c r="A14" s="80">
        <v>9</v>
      </c>
      <c r="B14" s="57" t="str">
        <f>VLOOKUP(E14,studia!$F$1:$I$12,2,FALSE)</f>
        <v>Automatyka i Robotyka</v>
      </c>
      <c r="C14" s="57" t="str">
        <f>VLOOKUP(E14,studia!$F$1:$I$12,3,FALSE)</f>
        <v>inż.</v>
      </c>
      <c r="D14" s="57" t="str">
        <f>VLOOKUP(E14,studia!$F$1:$I$12,4,FALSE)</f>
        <v>AMU</v>
      </c>
      <c r="E14" s="53" t="s">
        <v>367</v>
      </c>
      <c r="F14" s="89"/>
      <c r="G14" s="56" t="s">
        <v>1712</v>
      </c>
      <c r="H14" s="56" t="s">
        <v>1713</v>
      </c>
      <c r="I14" s="56" t="s">
        <v>1714</v>
      </c>
      <c r="J14" s="56" t="s">
        <v>1715</v>
      </c>
      <c r="K14" s="55" t="str">
        <f>VLOOKUP(J14,Prowadzacy!$F$2:$J$105,2,FALSE)</f>
        <v>Aleksander</v>
      </c>
      <c r="L14" s="55">
        <f>VLOOKUP(J14,Prowadzacy!$F$2:$K$105,3,FALSE)</f>
        <v>0</v>
      </c>
      <c r="M14" s="55" t="str">
        <f>VLOOKUP(J14,Prowadzacy!$F$2:$K$105,4,FALSE)</f>
        <v>Leicht</v>
      </c>
      <c r="N14" s="57" t="str">
        <f>VLOOKUP(J14,Prowadzacy!$F$2:$M$105,8,FALSE)</f>
        <v xml:space="preserve">Aleksander | Leicht | Dr inż. |  ( 5388 ) </v>
      </c>
      <c r="O14" s="57" t="str">
        <f>VLOOKUP(J14,Prowadzacy!$F$2:$K$105,5,FALSE)</f>
        <v>W05/K3</v>
      </c>
      <c r="P14" s="57" t="str">
        <f>VLOOKUP(J14,Prowadzacy!$F$2:$K$105,6,FALSE)</f>
        <v>ZMPE</v>
      </c>
      <c r="Q14" s="53" t="s">
        <v>1512</v>
      </c>
      <c r="R14" s="57" t="str">
        <f>VLOOKUP(Q14,Prowadzacy!$F$2:$K$105,2,FALSE)</f>
        <v>Marek</v>
      </c>
      <c r="S14" s="57" t="str">
        <f>VLOOKUP(Q14,Prowadzacy!$F$2:$K$105,3,FALSE)</f>
        <v>Paweł</v>
      </c>
      <c r="T14" s="57" t="str">
        <f>VLOOKUP(Q14,Prowadzacy!$F$2:$K$105,4,FALSE)</f>
        <v>Ciurys</v>
      </c>
      <c r="U14" s="57" t="str">
        <f>VLOOKUP(Q14,Prowadzacy!$F$2:$M$105,8,FALSE)</f>
        <v xml:space="preserve">Marek | Ciurys | Dr inż. |  ( 05369 ) </v>
      </c>
      <c r="V14" s="53"/>
      <c r="W14" s="53" t="s">
        <v>226</v>
      </c>
      <c r="X14" s="56"/>
      <c r="Y14" s="53"/>
      <c r="Z14" s="58"/>
      <c r="AA14" s="57"/>
      <c r="AB14" s="57"/>
      <c r="AC14" s="57"/>
      <c r="AD14" s="57"/>
      <c r="AE14" s="57"/>
      <c r="AF14" s="57"/>
      <c r="AG14" s="57"/>
      <c r="AH14" s="57"/>
      <c r="AI14" s="57"/>
      <c r="AJ14" s="57"/>
      <c r="AK14" s="57"/>
      <c r="AL14" s="65"/>
    </row>
    <row r="15" spans="1:61" ht="91.5">
      <c r="A15" s="80">
        <v>10</v>
      </c>
      <c r="B15" s="57" t="str">
        <f>VLOOKUP(E15,studia!$F$1:$I$12,2,FALSE)</f>
        <v>Automatyka i Robotyka</v>
      </c>
      <c r="C15" s="57" t="str">
        <f>VLOOKUP(E15,studia!$F$1:$I$12,3,FALSE)</f>
        <v>inż.</v>
      </c>
      <c r="D15" s="57" t="str">
        <f>VLOOKUP(E15,studia!$F$1:$I$12,4,FALSE)</f>
        <v>AMU</v>
      </c>
      <c r="E15" s="53" t="s">
        <v>367</v>
      </c>
      <c r="F15" s="89" t="s">
        <v>2088</v>
      </c>
      <c r="G15" s="56" t="s">
        <v>2049</v>
      </c>
      <c r="H15" s="56" t="s">
        <v>1535</v>
      </c>
      <c r="I15" s="56" t="s">
        <v>1536</v>
      </c>
      <c r="J15" s="56" t="s">
        <v>1525</v>
      </c>
      <c r="K15" s="55" t="str">
        <f>VLOOKUP(J15,Prowadzacy!$F$2:$J$105,2,FALSE)</f>
        <v>Piotr</v>
      </c>
      <c r="L15" s="55" t="str">
        <f>VLOOKUP(J15,Prowadzacy!$F$2:$K$105,3,FALSE)</f>
        <v>Stanisław</v>
      </c>
      <c r="M15" s="55" t="str">
        <f>VLOOKUP(J15,Prowadzacy!$F$2:$K$105,4,FALSE)</f>
        <v>Derugo</v>
      </c>
      <c r="N15" s="57" t="str">
        <f>VLOOKUP(J15,Prowadzacy!$F$2:$M$105,8,FALSE)</f>
        <v xml:space="preserve">Piotr | Derugo | Dr inż. |  ( 05390 ) </v>
      </c>
      <c r="O15" s="57" t="str">
        <f>VLOOKUP(J15,Prowadzacy!$F$2:$K$105,5,FALSE)</f>
        <v>W05/K3</v>
      </c>
      <c r="P15" s="57" t="str">
        <f>VLOOKUP(J15,Prowadzacy!$F$2:$K$105,6,FALSE)</f>
        <v>ZNEMAP</v>
      </c>
      <c r="Q15" s="53" t="s">
        <v>1883</v>
      </c>
      <c r="R15" s="57" t="str">
        <f>VLOOKUP(Q15,Prowadzacy!$F$2:$K$105,2,FALSE)</f>
        <v>Karol</v>
      </c>
      <c r="S15" s="57">
        <f>VLOOKUP(Q15,Prowadzacy!$F$2:$K$105,3,FALSE)</f>
        <v>0</v>
      </c>
      <c r="T15" s="57" t="str">
        <f>VLOOKUP(Q15,Prowadzacy!$F$2:$K$105,4,FALSE)</f>
        <v>Wróbel</v>
      </c>
      <c r="U15" s="57" t="str">
        <f>VLOOKUP(Q15,Prowadzacy!$F$2:$M$105,8,FALSE)</f>
        <v xml:space="preserve">Karol | Wróbel | Dr inż. |  ( 053112 ) </v>
      </c>
      <c r="V15" s="53"/>
      <c r="W15" s="53" t="s">
        <v>226</v>
      </c>
      <c r="X15" s="56"/>
      <c r="Y15" s="53"/>
      <c r="Z15" s="58"/>
      <c r="AA15" s="57"/>
      <c r="AB15" s="57"/>
      <c r="AC15" s="57"/>
      <c r="AD15" s="57"/>
      <c r="AE15" s="57"/>
      <c r="AF15" s="57"/>
      <c r="AG15" s="57"/>
      <c r="AH15" s="57"/>
      <c r="AI15" s="57"/>
      <c r="AJ15" s="57"/>
      <c r="AK15" s="57"/>
      <c r="AL15" s="65"/>
    </row>
    <row r="16" spans="1:61" ht="168">
      <c r="A16" s="80">
        <v>11</v>
      </c>
      <c r="B16" s="57" t="str">
        <f>VLOOKUP(E16,studia!$F$1:$I$12,2,FALSE)</f>
        <v>Automatyka i Robotyka</v>
      </c>
      <c r="C16" s="57" t="str">
        <f>VLOOKUP(E16,studia!$F$1:$I$12,3,FALSE)</f>
        <v>inż.</v>
      </c>
      <c r="D16" s="57" t="str">
        <f>VLOOKUP(E16,studia!$F$1:$I$12,4,FALSE)</f>
        <v>AMU</v>
      </c>
      <c r="E16" s="53" t="s">
        <v>367</v>
      </c>
      <c r="F16" s="89" t="s">
        <v>2088</v>
      </c>
      <c r="G16" s="56" t="s">
        <v>1537</v>
      </c>
      <c r="H16" s="56" t="s">
        <v>1538</v>
      </c>
      <c r="I16" s="56" t="s">
        <v>1528</v>
      </c>
      <c r="J16" s="56" t="s">
        <v>1525</v>
      </c>
      <c r="K16" s="55" t="str">
        <f>VLOOKUP(J16,Prowadzacy!$F$2:$J$105,2,FALSE)</f>
        <v>Piotr</v>
      </c>
      <c r="L16" s="55" t="str">
        <f>VLOOKUP(J16,Prowadzacy!$F$2:$K$105,3,FALSE)</f>
        <v>Stanisław</v>
      </c>
      <c r="M16" s="55" t="str">
        <f>VLOOKUP(J16,Prowadzacy!$F$2:$K$105,4,FALSE)</f>
        <v>Derugo</v>
      </c>
      <c r="N16" s="57" t="str">
        <f>VLOOKUP(J16,Prowadzacy!$F$2:$M$105,8,FALSE)</f>
        <v xml:space="preserve">Piotr | Derugo | Dr inż. |  ( 05390 ) </v>
      </c>
      <c r="O16" s="57" t="str">
        <f>VLOOKUP(J16,Prowadzacy!$F$2:$K$105,5,FALSE)</f>
        <v>W05/K3</v>
      </c>
      <c r="P16" s="57" t="str">
        <f>VLOOKUP(J16,Prowadzacy!$F$2:$K$105,6,FALSE)</f>
        <v>ZNEMAP</v>
      </c>
      <c r="Q16" s="53" t="s">
        <v>1675</v>
      </c>
      <c r="R16" s="57" t="str">
        <f>VLOOKUP(Q16,Prowadzacy!$F$2:$K$105,2,FALSE)</f>
        <v>Marcin</v>
      </c>
      <c r="S16" s="57">
        <f>VLOOKUP(Q16,Prowadzacy!$F$2:$K$105,3,FALSE)</f>
        <v>0</v>
      </c>
      <c r="T16" s="57" t="str">
        <f>VLOOKUP(Q16,Prowadzacy!$F$2:$K$105,4,FALSE)</f>
        <v>Kamiński</v>
      </c>
      <c r="U16" s="57" t="str">
        <f>VLOOKUP(Q16,Prowadzacy!$F$2:$M$105,8,FALSE)</f>
        <v xml:space="preserve">Marcin | Kamiński | Dr hab. inż. |  ( 05373 ) </v>
      </c>
      <c r="V16" s="53"/>
      <c r="W16" s="53" t="s">
        <v>226</v>
      </c>
      <c r="X16" s="56"/>
      <c r="Y16" s="53"/>
      <c r="Z16" s="58"/>
      <c r="AA16" s="57"/>
      <c r="AB16" s="57"/>
      <c r="AC16" s="57"/>
      <c r="AD16" s="57"/>
      <c r="AE16" s="57"/>
      <c r="AF16" s="57"/>
      <c r="AG16" s="57"/>
      <c r="AH16" s="57"/>
      <c r="AI16" s="57"/>
      <c r="AJ16" s="57"/>
      <c r="AK16" s="57"/>
      <c r="AL16" s="65"/>
    </row>
    <row r="17" spans="1:38" ht="129.75">
      <c r="A17" s="80">
        <v>12</v>
      </c>
      <c r="B17" s="57" t="str">
        <f>VLOOKUP(E17,studia!$F$1:$I$12,2,FALSE)</f>
        <v>Automatyka i Robotyka</v>
      </c>
      <c r="C17" s="57" t="str">
        <f>VLOOKUP(E17,studia!$F$1:$I$12,3,FALSE)</f>
        <v>inż.</v>
      </c>
      <c r="D17" s="57" t="str">
        <f>VLOOKUP(E17,studia!$F$1:$I$12,4,FALSE)</f>
        <v>AMU</v>
      </c>
      <c r="E17" s="53" t="s">
        <v>367</v>
      </c>
      <c r="F17" s="89" t="s">
        <v>2088</v>
      </c>
      <c r="G17" s="56" t="s">
        <v>2050</v>
      </c>
      <c r="H17" s="56" t="s">
        <v>1539</v>
      </c>
      <c r="I17" s="56" t="s">
        <v>1540</v>
      </c>
      <c r="J17" s="56" t="s">
        <v>1525</v>
      </c>
      <c r="K17" s="55" t="str">
        <f>VLOOKUP(J17,Prowadzacy!$F$2:$J$105,2,FALSE)</f>
        <v>Piotr</v>
      </c>
      <c r="L17" s="55" t="str">
        <f>VLOOKUP(J17,Prowadzacy!$F$2:$K$105,3,FALSE)</f>
        <v>Stanisław</v>
      </c>
      <c r="M17" s="55" t="str">
        <f>VLOOKUP(J17,Prowadzacy!$F$2:$K$105,4,FALSE)</f>
        <v>Derugo</v>
      </c>
      <c r="N17" s="57" t="str">
        <f>VLOOKUP(J17,Prowadzacy!$F$2:$M$105,8,FALSE)</f>
        <v xml:space="preserve">Piotr | Derugo | Dr inż. |  ( 05390 ) </v>
      </c>
      <c r="O17" s="57" t="str">
        <f>VLOOKUP(J17,Prowadzacy!$F$2:$K$105,5,FALSE)</f>
        <v>W05/K3</v>
      </c>
      <c r="P17" s="57" t="str">
        <f>VLOOKUP(J17,Prowadzacy!$F$2:$K$105,6,FALSE)</f>
        <v>ZNEMAP</v>
      </c>
      <c r="Q17" s="53" t="s">
        <v>1589</v>
      </c>
      <c r="R17" s="57" t="str">
        <f>VLOOKUP(Q17,Prowadzacy!$F$2:$K$105,2,FALSE)</f>
        <v>Krzysztof</v>
      </c>
      <c r="S17" s="57" t="str">
        <f>VLOOKUP(Q17,Prowadzacy!$F$2:$K$105,3,FALSE)</f>
        <v>Paweł</v>
      </c>
      <c r="T17" s="57" t="str">
        <f>VLOOKUP(Q17,Prowadzacy!$F$2:$K$105,4,FALSE)</f>
        <v>Dyrcz</v>
      </c>
      <c r="U17" s="57" t="str">
        <f>VLOOKUP(Q17,Prowadzacy!$F$2:$M$105,8,FALSE)</f>
        <v xml:space="preserve">Krzysztof | Dyrcz | Dr inż. |  ( 05307 ) </v>
      </c>
      <c r="V17" s="53"/>
      <c r="W17" s="53" t="s">
        <v>226</v>
      </c>
      <c r="X17" s="56"/>
      <c r="Y17" s="53"/>
      <c r="Z17" s="58"/>
      <c r="AA17" s="57"/>
      <c r="AB17" s="57"/>
      <c r="AC17" s="57"/>
      <c r="AD17" s="57"/>
      <c r="AE17" s="57"/>
      <c r="AF17" s="57"/>
      <c r="AG17" s="57"/>
      <c r="AH17" s="57"/>
      <c r="AI17" s="57"/>
      <c r="AJ17" s="57"/>
      <c r="AK17" s="57"/>
      <c r="AL17" s="65"/>
    </row>
    <row r="18" spans="1:38" ht="129.75">
      <c r="A18" s="80">
        <v>13</v>
      </c>
      <c r="B18" s="57" t="str">
        <f>VLOOKUP(E18,studia!$F$1:$I$12,2,FALSE)</f>
        <v>Automatyka i Robotyka</v>
      </c>
      <c r="C18" s="57" t="str">
        <f>VLOOKUP(E18,studia!$F$1:$I$12,3,FALSE)</f>
        <v>inż.</v>
      </c>
      <c r="D18" s="57" t="str">
        <f>VLOOKUP(E18,studia!$F$1:$I$12,4,FALSE)</f>
        <v>AMU</v>
      </c>
      <c r="E18" s="53" t="s">
        <v>367</v>
      </c>
      <c r="F18" s="89" t="s">
        <v>2088</v>
      </c>
      <c r="G18" s="56" t="s">
        <v>1541</v>
      </c>
      <c r="H18" s="56" t="s">
        <v>1542</v>
      </c>
      <c r="I18" s="56" t="s">
        <v>1543</v>
      </c>
      <c r="J18" s="56" t="s">
        <v>1525</v>
      </c>
      <c r="K18" s="55" t="str">
        <f>VLOOKUP(J18,Prowadzacy!$F$2:$J$105,2,FALSE)</f>
        <v>Piotr</v>
      </c>
      <c r="L18" s="55" t="str">
        <f>VLOOKUP(J18,Prowadzacy!$F$2:$K$105,3,FALSE)</f>
        <v>Stanisław</v>
      </c>
      <c r="M18" s="55" t="str">
        <f>VLOOKUP(J18,Prowadzacy!$F$2:$K$105,4,FALSE)</f>
        <v>Derugo</v>
      </c>
      <c r="N18" s="57" t="str">
        <f>VLOOKUP(J18,Prowadzacy!$F$2:$M$105,8,FALSE)</f>
        <v xml:space="preserve">Piotr | Derugo | Dr inż. |  ( 05390 ) </v>
      </c>
      <c r="O18" s="57" t="str">
        <f>VLOOKUP(J18,Prowadzacy!$F$2:$K$105,5,FALSE)</f>
        <v>W05/K3</v>
      </c>
      <c r="P18" s="57" t="str">
        <f>VLOOKUP(J18,Prowadzacy!$F$2:$K$105,6,FALSE)</f>
        <v>ZNEMAP</v>
      </c>
      <c r="Q18" s="53" t="s">
        <v>1589</v>
      </c>
      <c r="R18" s="57" t="str">
        <f>VLOOKUP(Q18,Prowadzacy!$F$2:$K$105,2,FALSE)</f>
        <v>Krzysztof</v>
      </c>
      <c r="S18" s="57" t="str">
        <f>VLOOKUP(Q18,Prowadzacy!$F$2:$K$105,3,FALSE)</f>
        <v>Paweł</v>
      </c>
      <c r="T18" s="57" t="str">
        <f>VLOOKUP(Q18,Prowadzacy!$F$2:$K$105,4,FALSE)</f>
        <v>Dyrcz</v>
      </c>
      <c r="U18" s="57" t="str">
        <f>VLOOKUP(Q18,Prowadzacy!$F$2:$M$105,8,FALSE)</f>
        <v xml:space="preserve">Krzysztof | Dyrcz | Dr inż. |  ( 05307 ) </v>
      </c>
      <c r="V18" s="53"/>
      <c r="W18" s="53" t="s">
        <v>226</v>
      </c>
      <c r="X18" s="56"/>
      <c r="Y18" s="53"/>
      <c r="Z18" s="58"/>
      <c r="AA18" s="57"/>
      <c r="AB18" s="57"/>
      <c r="AC18" s="57"/>
      <c r="AD18" s="57"/>
      <c r="AE18" s="57"/>
      <c r="AF18" s="57"/>
      <c r="AG18" s="57"/>
      <c r="AH18" s="57"/>
      <c r="AI18" s="57"/>
      <c r="AJ18" s="57"/>
      <c r="AK18" s="57"/>
      <c r="AL18" s="65"/>
    </row>
    <row r="19" spans="1:38" ht="142.5">
      <c r="A19" s="80">
        <v>14</v>
      </c>
      <c r="B19" s="57" t="str">
        <f>VLOOKUP(E19,studia!$F$1:$I$12,2,FALSE)</f>
        <v>Automatyka i Robotyka</v>
      </c>
      <c r="C19" s="57" t="str">
        <f>VLOOKUP(E19,studia!$F$1:$I$12,3,FALSE)</f>
        <v>inż.</v>
      </c>
      <c r="D19" s="57" t="str">
        <f>VLOOKUP(E19,studia!$F$1:$I$12,4,FALSE)</f>
        <v>AMU</v>
      </c>
      <c r="E19" s="53" t="s">
        <v>367</v>
      </c>
      <c r="F19" s="89" t="s">
        <v>2088</v>
      </c>
      <c r="G19" s="56" t="s">
        <v>2051</v>
      </c>
      <c r="H19" s="56" t="s">
        <v>2052</v>
      </c>
      <c r="I19" s="56" t="s">
        <v>1544</v>
      </c>
      <c r="J19" s="56" t="s">
        <v>1525</v>
      </c>
      <c r="K19" s="55" t="str">
        <f>VLOOKUP(J19,Prowadzacy!$F$2:$J$105,2,FALSE)</f>
        <v>Piotr</v>
      </c>
      <c r="L19" s="55" t="str">
        <f>VLOOKUP(J19,Prowadzacy!$F$2:$K$105,3,FALSE)</f>
        <v>Stanisław</v>
      </c>
      <c r="M19" s="55" t="str">
        <f>VLOOKUP(J19,Prowadzacy!$F$2:$K$105,4,FALSE)</f>
        <v>Derugo</v>
      </c>
      <c r="N19" s="57" t="str">
        <f>VLOOKUP(J19,Prowadzacy!$F$2:$M$105,8,FALSE)</f>
        <v xml:space="preserve">Piotr | Derugo | Dr inż. |  ( 05390 ) </v>
      </c>
      <c r="O19" s="57" t="str">
        <f>VLOOKUP(J19,Prowadzacy!$F$2:$K$105,5,FALSE)</f>
        <v>W05/K3</v>
      </c>
      <c r="P19" s="57" t="str">
        <f>VLOOKUP(J19,Prowadzacy!$F$2:$K$105,6,FALSE)</f>
        <v>ZNEMAP</v>
      </c>
      <c r="Q19" s="53" t="s">
        <v>1883</v>
      </c>
      <c r="R19" s="57" t="str">
        <f>VLOOKUP(Q19,Prowadzacy!$F$2:$K$105,2,FALSE)</f>
        <v>Karol</v>
      </c>
      <c r="S19" s="57">
        <f>VLOOKUP(Q19,Prowadzacy!$F$2:$K$105,3,FALSE)</f>
        <v>0</v>
      </c>
      <c r="T19" s="57" t="str">
        <f>VLOOKUP(Q19,Prowadzacy!$F$2:$K$105,4,FALSE)</f>
        <v>Wróbel</v>
      </c>
      <c r="U19" s="57" t="str">
        <f>VLOOKUP(Q19,Prowadzacy!$F$2:$M$105,8,FALSE)</f>
        <v xml:space="preserve">Karol | Wróbel | Dr inż. |  ( 053112 ) </v>
      </c>
      <c r="V19" s="53"/>
      <c r="W19" s="53" t="s">
        <v>226</v>
      </c>
      <c r="X19" s="56"/>
      <c r="Y19" s="53"/>
      <c r="Z19" s="58"/>
      <c r="AA19" s="57"/>
      <c r="AB19" s="57"/>
      <c r="AC19" s="57"/>
      <c r="AD19" s="57"/>
      <c r="AE19" s="57"/>
      <c r="AF19" s="57"/>
      <c r="AG19" s="57"/>
      <c r="AH19" s="57"/>
      <c r="AI19" s="57"/>
      <c r="AJ19" s="57"/>
      <c r="AK19" s="57"/>
      <c r="AL19" s="65"/>
    </row>
    <row r="20" spans="1:38" ht="142.5">
      <c r="A20" s="80">
        <v>15</v>
      </c>
      <c r="B20" s="57" t="str">
        <f>VLOOKUP(E20,studia!$F$1:$I$12,2,FALSE)</f>
        <v>Automatyka i Robotyka</v>
      </c>
      <c r="C20" s="57" t="str">
        <f>VLOOKUP(E20,studia!$F$1:$I$12,3,FALSE)</f>
        <v>inż.</v>
      </c>
      <c r="D20" s="57" t="str">
        <f>VLOOKUP(E20,studia!$F$1:$I$12,4,FALSE)</f>
        <v>AMU</v>
      </c>
      <c r="E20" s="53" t="s">
        <v>367</v>
      </c>
      <c r="F20" s="89" t="s">
        <v>2088</v>
      </c>
      <c r="G20" s="56" t="s">
        <v>1545</v>
      </c>
      <c r="H20" s="56" t="s">
        <v>1546</v>
      </c>
      <c r="I20" s="56" t="s">
        <v>1547</v>
      </c>
      <c r="J20" s="56" t="s">
        <v>1525</v>
      </c>
      <c r="K20" s="55" t="str">
        <f>VLOOKUP(J20,Prowadzacy!$F$2:$J$105,2,FALSE)</f>
        <v>Piotr</v>
      </c>
      <c r="L20" s="55" t="str">
        <f>VLOOKUP(J20,Prowadzacy!$F$2:$K$105,3,FALSE)</f>
        <v>Stanisław</v>
      </c>
      <c r="M20" s="55" t="str">
        <f>VLOOKUP(J20,Prowadzacy!$F$2:$K$105,4,FALSE)</f>
        <v>Derugo</v>
      </c>
      <c r="N20" s="57" t="str">
        <f>VLOOKUP(J20,Prowadzacy!$F$2:$M$105,8,FALSE)</f>
        <v xml:space="preserve">Piotr | Derugo | Dr inż. |  ( 05390 ) </v>
      </c>
      <c r="O20" s="57" t="str">
        <f>VLOOKUP(J20,Prowadzacy!$F$2:$K$105,5,FALSE)</f>
        <v>W05/K3</v>
      </c>
      <c r="P20" s="57" t="str">
        <f>VLOOKUP(J20,Prowadzacy!$F$2:$K$105,6,FALSE)</f>
        <v>ZNEMAP</v>
      </c>
      <c r="Q20" s="53" t="s">
        <v>1883</v>
      </c>
      <c r="R20" s="57" t="str">
        <f>VLOOKUP(Q20,Prowadzacy!$F$2:$K$105,2,FALSE)</f>
        <v>Karol</v>
      </c>
      <c r="S20" s="57">
        <f>VLOOKUP(Q20,Prowadzacy!$F$2:$K$105,3,FALSE)</f>
        <v>0</v>
      </c>
      <c r="T20" s="57" t="str">
        <f>VLOOKUP(Q20,Prowadzacy!$F$2:$K$105,4,FALSE)</f>
        <v>Wróbel</v>
      </c>
      <c r="U20" s="57" t="str">
        <f>VLOOKUP(Q20,Prowadzacy!$F$2:$M$105,8,FALSE)</f>
        <v xml:space="preserve">Karol | Wróbel | Dr inż. |  ( 053112 ) </v>
      </c>
      <c r="V20" s="53"/>
      <c r="W20" s="53" t="s">
        <v>226</v>
      </c>
      <c r="X20" s="56"/>
      <c r="Y20" s="53"/>
      <c r="Z20" s="58"/>
      <c r="AA20" s="57"/>
      <c r="AB20" s="57"/>
      <c r="AC20" s="57"/>
      <c r="AD20" s="57"/>
      <c r="AE20" s="57"/>
      <c r="AF20" s="57"/>
      <c r="AG20" s="57"/>
      <c r="AH20" s="57"/>
      <c r="AI20" s="57"/>
      <c r="AJ20" s="57"/>
      <c r="AK20" s="57"/>
      <c r="AL20" s="65"/>
    </row>
    <row r="21" spans="1:38" ht="168">
      <c r="A21" s="80">
        <v>16</v>
      </c>
      <c r="B21" s="57" t="str">
        <f>VLOOKUP(E21,studia!$F$1:$I$12,2,FALSE)</f>
        <v>Automatyka i Robotyka</v>
      </c>
      <c r="C21" s="57" t="str">
        <f>VLOOKUP(E21,studia!$F$1:$I$12,3,FALSE)</f>
        <v>inż.</v>
      </c>
      <c r="D21" s="57" t="str">
        <f>VLOOKUP(E21,studia!$F$1:$I$12,4,FALSE)</f>
        <v>AMU</v>
      </c>
      <c r="E21" s="53" t="s">
        <v>367</v>
      </c>
      <c r="F21" s="89" t="s">
        <v>2088</v>
      </c>
      <c r="G21" s="56" t="s">
        <v>1561</v>
      </c>
      <c r="H21" s="56" t="s">
        <v>1562</v>
      </c>
      <c r="I21" s="56" t="s">
        <v>1563</v>
      </c>
      <c r="J21" s="56" t="s">
        <v>1559</v>
      </c>
      <c r="K21" s="55" t="str">
        <f>VLOOKUP(J21,Prowadzacy!$F$2:$J$105,2,FALSE)</f>
        <v>Mateusz</v>
      </c>
      <c r="L21" s="55">
        <f>VLOOKUP(J21,Prowadzacy!$F$2:$K$105,3,FALSE)</f>
        <v>0</v>
      </c>
      <c r="M21" s="55" t="str">
        <f>VLOOKUP(J21,Prowadzacy!$F$2:$K$105,4,FALSE)</f>
        <v>Dybkowski</v>
      </c>
      <c r="N21" s="57" t="str">
        <f>VLOOKUP(J21,Prowadzacy!$F$2:$M$105,8,FALSE)</f>
        <v xml:space="preserve">Mateusz | Dybkowski | Dr hab. inż. |  ( 05366 ) </v>
      </c>
      <c r="O21" s="57" t="str">
        <f>VLOOKUP(J21,Prowadzacy!$F$2:$K$105,5,FALSE)</f>
        <v>W05/K3</v>
      </c>
      <c r="P21" s="57" t="str">
        <f>VLOOKUP(J21,Prowadzacy!$F$2:$K$105,6,FALSE)</f>
        <v>ZNEMAP</v>
      </c>
      <c r="Q21" s="53" t="s">
        <v>1589</v>
      </c>
      <c r="R21" s="57" t="str">
        <f>VLOOKUP(Q21,Prowadzacy!$F$2:$K$105,2,FALSE)</f>
        <v>Krzysztof</v>
      </c>
      <c r="S21" s="57" t="str">
        <f>VLOOKUP(Q21,Prowadzacy!$F$2:$K$105,3,FALSE)</f>
        <v>Paweł</v>
      </c>
      <c r="T21" s="57" t="str">
        <f>VLOOKUP(Q21,Prowadzacy!$F$2:$K$105,4,FALSE)</f>
        <v>Dyrcz</v>
      </c>
      <c r="U21" s="57" t="str">
        <f>VLOOKUP(Q21,Prowadzacy!$F$2:$M$105,8,FALSE)</f>
        <v xml:space="preserve">Krzysztof | Dyrcz | Dr inż. |  ( 05307 ) </v>
      </c>
      <c r="V21" s="53"/>
      <c r="W21" s="53" t="s">
        <v>226</v>
      </c>
      <c r="X21" s="56"/>
      <c r="Y21" s="53"/>
      <c r="Z21" s="58"/>
      <c r="AA21" s="57"/>
      <c r="AB21" s="57"/>
      <c r="AC21" s="57"/>
      <c r="AD21" s="57"/>
      <c r="AE21" s="57"/>
      <c r="AF21" s="57"/>
      <c r="AG21" s="57"/>
      <c r="AH21" s="57"/>
      <c r="AI21" s="57"/>
      <c r="AJ21" s="57"/>
      <c r="AK21" s="57"/>
      <c r="AL21" s="65"/>
    </row>
    <row r="22" spans="1:38" ht="193.5">
      <c r="A22" s="80">
        <v>17</v>
      </c>
      <c r="B22" s="57" t="str">
        <f>VLOOKUP(E22,studia!$F$1:$I$12,2,FALSE)</f>
        <v>Automatyka i Robotyka</v>
      </c>
      <c r="C22" s="57" t="str">
        <f>VLOOKUP(E22,studia!$F$1:$I$12,3,FALSE)</f>
        <v>inż.</v>
      </c>
      <c r="D22" s="57" t="str">
        <f>VLOOKUP(E22,studia!$F$1:$I$12,4,FALSE)</f>
        <v>AMU</v>
      </c>
      <c r="E22" s="53" t="s">
        <v>367</v>
      </c>
      <c r="F22" s="89" t="s">
        <v>2088</v>
      </c>
      <c r="G22" s="56" t="s">
        <v>1567</v>
      </c>
      <c r="H22" s="56" t="s">
        <v>1568</v>
      </c>
      <c r="I22" s="56" t="s">
        <v>1569</v>
      </c>
      <c r="J22" s="56" t="s">
        <v>1559</v>
      </c>
      <c r="K22" s="55" t="str">
        <f>VLOOKUP(J22,Prowadzacy!$F$2:$J$105,2,FALSE)</f>
        <v>Mateusz</v>
      </c>
      <c r="L22" s="55">
        <f>VLOOKUP(J22,Prowadzacy!$F$2:$K$105,3,FALSE)</f>
        <v>0</v>
      </c>
      <c r="M22" s="55" t="str">
        <f>VLOOKUP(J22,Prowadzacy!$F$2:$K$105,4,FALSE)</f>
        <v>Dybkowski</v>
      </c>
      <c r="N22" s="57" t="str">
        <f>VLOOKUP(J22,Prowadzacy!$F$2:$M$105,8,FALSE)</f>
        <v xml:space="preserve">Mateusz | Dybkowski | Dr hab. inż. |  ( 05366 ) </v>
      </c>
      <c r="O22" s="57" t="str">
        <f>VLOOKUP(J22,Prowadzacy!$F$2:$K$105,5,FALSE)</f>
        <v>W05/K3</v>
      </c>
      <c r="P22" s="57" t="str">
        <f>VLOOKUP(J22,Prowadzacy!$F$2:$K$105,6,FALSE)</f>
        <v>ZNEMAP</v>
      </c>
      <c r="Q22" s="53" t="s">
        <v>1589</v>
      </c>
      <c r="R22" s="57" t="str">
        <f>VLOOKUP(Q22,Prowadzacy!$F$2:$K$105,2,FALSE)</f>
        <v>Krzysztof</v>
      </c>
      <c r="S22" s="57" t="str">
        <f>VLOOKUP(Q22,Prowadzacy!$F$2:$K$105,3,FALSE)</f>
        <v>Paweł</v>
      </c>
      <c r="T22" s="57" t="str">
        <f>VLOOKUP(Q22,Prowadzacy!$F$2:$K$105,4,FALSE)</f>
        <v>Dyrcz</v>
      </c>
      <c r="U22" s="57" t="str">
        <f>VLOOKUP(Q22,Prowadzacy!$F$2:$M$105,8,FALSE)</f>
        <v xml:space="preserve">Krzysztof | Dyrcz | Dr inż. |  ( 05307 ) </v>
      </c>
      <c r="V22" s="53"/>
      <c r="W22" s="53" t="s">
        <v>226</v>
      </c>
      <c r="X22" s="56"/>
      <c r="Y22" s="53"/>
      <c r="Z22" s="58"/>
      <c r="AA22" s="57"/>
      <c r="AB22" s="57"/>
      <c r="AC22" s="57"/>
      <c r="AD22" s="57"/>
      <c r="AE22" s="57"/>
      <c r="AF22" s="57"/>
      <c r="AG22" s="57"/>
      <c r="AH22" s="57"/>
      <c r="AI22" s="57"/>
      <c r="AJ22" s="57"/>
      <c r="AK22" s="57"/>
      <c r="AL22" s="65"/>
    </row>
    <row r="23" spans="1:38" ht="230.25" customHeight="1">
      <c r="A23" s="80">
        <v>18</v>
      </c>
      <c r="B23" s="57" t="str">
        <f>VLOOKUP(E23,studia!$F$1:$I$12,2,FALSE)</f>
        <v>Automatyka i Robotyka</v>
      </c>
      <c r="C23" s="57" t="str">
        <f>VLOOKUP(E23,studia!$F$1:$I$12,3,FALSE)</f>
        <v>inż.</v>
      </c>
      <c r="D23" s="57" t="str">
        <f>VLOOKUP(E23,studia!$F$1:$I$12,4,FALSE)</f>
        <v>AMU</v>
      </c>
      <c r="E23" s="53" t="s">
        <v>367</v>
      </c>
      <c r="F23" s="89" t="s">
        <v>2088</v>
      </c>
      <c r="G23" s="56" t="s">
        <v>1570</v>
      </c>
      <c r="H23" s="56" t="s">
        <v>1571</v>
      </c>
      <c r="I23" s="56" t="s">
        <v>1572</v>
      </c>
      <c r="J23" s="56" t="s">
        <v>1559</v>
      </c>
      <c r="K23" s="55" t="str">
        <f>VLOOKUP(J23,Prowadzacy!$F$2:$J$105,2,FALSE)</f>
        <v>Mateusz</v>
      </c>
      <c r="L23" s="55">
        <f>VLOOKUP(J23,Prowadzacy!$F$2:$K$105,3,FALSE)</f>
        <v>0</v>
      </c>
      <c r="M23" s="55" t="str">
        <f>VLOOKUP(J23,Prowadzacy!$F$2:$K$105,4,FALSE)</f>
        <v>Dybkowski</v>
      </c>
      <c r="N23" s="57" t="str">
        <f>VLOOKUP(J23,Prowadzacy!$F$2:$M$105,8,FALSE)</f>
        <v xml:space="preserve">Mateusz | Dybkowski | Dr hab. inż. |  ( 05366 ) </v>
      </c>
      <c r="O23" s="57" t="str">
        <f>VLOOKUP(J23,Prowadzacy!$F$2:$K$105,5,FALSE)</f>
        <v>W05/K3</v>
      </c>
      <c r="P23" s="57" t="str">
        <f>VLOOKUP(J23,Prowadzacy!$F$2:$K$105,6,FALSE)</f>
        <v>ZNEMAP</v>
      </c>
      <c r="Q23" s="53" t="s">
        <v>1589</v>
      </c>
      <c r="R23" s="57" t="str">
        <f>VLOOKUP(Q23,Prowadzacy!$F$2:$K$105,2,FALSE)</f>
        <v>Krzysztof</v>
      </c>
      <c r="S23" s="57" t="str">
        <f>VLOOKUP(Q23,Prowadzacy!$F$2:$K$105,3,FALSE)</f>
        <v>Paweł</v>
      </c>
      <c r="T23" s="57" t="str">
        <f>VLOOKUP(Q23,Prowadzacy!$F$2:$K$105,4,FALSE)</f>
        <v>Dyrcz</v>
      </c>
      <c r="U23" s="57" t="str">
        <f>VLOOKUP(Q23,Prowadzacy!$F$2:$M$105,8,FALSE)</f>
        <v xml:space="preserve">Krzysztof | Dyrcz | Dr inż. |  ( 05307 ) </v>
      </c>
      <c r="V23" s="53"/>
      <c r="W23" s="53" t="s">
        <v>226</v>
      </c>
      <c r="X23" s="56"/>
      <c r="Y23" s="53"/>
      <c r="Z23" s="58"/>
      <c r="AA23" s="57"/>
      <c r="AB23" s="57"/>
      <c r="AC23" s="57"/>
      <c r="AD23" s="57"/>
      <c r="AE23" s="57"/>
      <c r="AF23" s="57"/>
      <c r="AG23" s="57"/>
      <c r="AH23" s="57"/>
      <c r="AI23" s="57"/>
      <c r="AJ23" s="57"/>
      <c r="AK23" s="57"/>
      <c r="AL23" s="65"/>
    </row>
    <row r="24" spans="1:38" ht="219">
      <c r="A24" s="80">
        <v>19</v>
      </c>
      <c r="B24" s="57" t="str">
        <f>VLOOKUP(E24,studia!$F$1:$I$12,2,FALSE)</f>
        <v>Automatyka i Robotyka</v>
      </c>
      <c r="C24" s="57" t="str">
        <f>VLOOKUP(E24,studia!$F$1:$I$12,3,FALSE)</f>
        <v>inż.</v>
      </c>
      <c r="D24" s="57" t="str">
        <f>VLOOKUP(E24,studia!$F$1:$I$12,4,FALSE)</f>
        <v>AMU</v>
      </c>
      <c r="E24" s="53" t="s">
        <v>367</v>
      </c>
      <c r="F24" s="89" t="s">
        <v>2088</v>
      </c>
      <c r="G24" s="56" t="s">
        <v>1573</v>
      </c>
      <c r="H24" s="56" t="s">
        <v>1574</v>
      </c>
      <c r="I24" s="56" t="s">
        <v>1575</v>
      </c>
      <c r="J24" s="56" t="s">
        <v>1559</v>
      </c>
      <c r="K24" s="55" t="str">
        <f>VLOOKUP(J24,Prowadzacy!$F$2:$J$105,2,FALSE)</f>
        <v>Mateusz</v>
      </c>
      <c r="L24" s="55">
        <f>VLOOKUP(J24,Prowadzacy!$F$2:$K$105,3,FALSE)</f>
        <v>0</v>
      </c>
      <c r="M24" s="55" t="str">
        <f>VLOOKUP(J24,Prowadzacy!$F$2:$K$105,4,FALSE)</f>
        <v>Dybkowski</v>
      </c>
      <c r="N24" s="57" t="str">
        <f>VLOOKUP(J24,Prowadzacy!$F$2:$M$105,8,FALSE)</f>
        <v xml:space="preserve">Mateusz | Dybkowski | Dr hab. inż. |  ( 05366 ) </v>
      </c>
      <c r="O24" s="57" t="str">
        <f>VLOOKUP(J24,Prowadzacy!$F$2:$K$105,5,FALSE)</f>
        <v>W05/K3</v>
      </c>
      <c r="P24" s="57" t="str">
        <f>VLOOKUP(J24,Prowadzacy!$F$2:$K$105,6,FALSE)</f>
        <v>ZNEMAP</v>
      </c>
      <c r="Q24" s="53" t="s">
        <v>1589</v>
      </c>
      <c r="R24" s="57" t="str">
        <f>VLOOKUP(Q24,Prowadzacy!$F$2:$K$105,2,FALSE)</f>
        <v>Krzysztof</v>
      </c>
      <c r="S24" s="57" t="str">
        <f>VLOOKUP(Q24,Prowadzacy!$F$2:$K$105,3,FALSE)</f>
        <v>Paweł</v>
      </c>
      <c r="T24" s="57" t="str">
        <f>VLOOKUP(Q24,Prowadzacy!$F$2:$K$105,4,FALSE)</f>
        <v>Dyrcz</v>
      </c>
      <c r="U24" s="57" t="str">
        <f>VLOOKUP(Q24,Prowadzacy!$F$2:$M$105,8,FALSE)</f>
        <v xml:space="preserve">Krzysztof | Dyrcz | Dr inż. |  ( 05307 ) </v>
      </c>
      <c r="V24" s="53"/>
      <c r="W24" s="53" t="s">
        <v>226</v>
      </c>
      <c r="X24" s="56"/>
      <c r="Y24" s="53"/>
      <c r="Z24" s="58"/>
      <c r="AA24" s="57"/>
      <c r="AB24" s="57"/>
      <c r="AC24" s="57"/>
      <c r="AD24" s="57"/>
      <c r="AE24" s="57"/>
      <c r="AF24" s="57"/>
      <c r="AG24" s="57"/>
      <c r="AH24" s="57"/>
      <c r="AI24" s="57"/>
      <c r="AJ24" s="57"/>
      <c r="AK24" s="57"/>
      <c r="AL24" s="65"/>
    </row>
    <row r="25" spans="1:38" ht="129.75">
      <c r="A25" s="80">
        <v>20</v>
      </c>
      <c r="B25" s="57" t="str">
        <f>VLOOKUP(E25,studia!$F$1:$I$12,2,FALSE)</f>
        <v>Automatyka i Robotyka</v>
      </c>
      <c r="C25" s="57" t="str">
        <f>VLOOKUP(E25,studia!$F$1:$I$12,3,FALSE)</f>
        <v>inż.</v>
      </c>
      <c r="D25" s="57" t="str">
        <f>VLOOKUP(E25,studia!$F$1:$I$12,4,FALSE)</f>
        <v>AMU</v>
      </c>
      <c r="E25" s="53" t="s">
        <v>367</v>
      </c>
      <c r="F25" s="89" t="s">
        <v>2088</v>
      </c>
      <c r="G25" s="56" t="s">
        <v>2058</v>
      </c>
      <c r="H25" s="56" t="s">
        <v>2059</v>
      </c>
      <c r="I25" s="56" t="s">
        <v>1957</v>
      </c>
      <c r="J25" s="56" t="s">
        <v>1589</v>
      </c>
      <c r="K25" s="55" t="str">
        <f>VLOOKUP(J25,Prowadzacy!$F$2:$J$105,2,FALSE)</f>
        <v>Krzysztof</v>
      </c>
      <c r="L25" s="55" t="str">
        <f>VLOOKUP(J25,Prowadzacy!$F$2:$K$105,3,FALSE)</f>
        <v>Paweł</v>
      </c>
      <c r="M25" s="55" t="str">
        <f>VLOOKUP(J25,Prowadzacy!$F$2:$K$105,4,FALSE)</f>
        <v>Dyrcz</v>
      </c>
      <c r="N25" s="57" t="str">
        <f>VLOOKUP(J25,Prowadzacy!$F$2:$M$105,8,FALSE)</f>
        <v xml:space="preserve">Krzysztof | Dyrcz | Dr inż. |  ( 05307 ) </v>
      </c>
      <c r="O25" s="57" t="str">
        <f>VLOOKUP(J25,Prowadzacy!$F$2:$K$105,5,FALSE)</f>
        <v>W05/K3</v>
      </c>
      <c r="P25" s="57" t="str">
        <f>VLOOKUP(J25,Prowadzacy!$F$2:$K$105,6,FALSE)</f>
        <v>ZNEMAP</v>
      </c>
      <c r="Q25" s="53" t="s">
        <v>1746</v>
      </c>
      <c r="R25" s="57" t="str">
        <f>VLOOKUP(Q25,Prowadzacy!$F$2:$K$105,2,FALSE)</f>
        <v>Marcin</v>
      </c>
      <c r="S25" s="57" t="str">
        <f>VLOOKUP(Q25,Prowadzacy!$F$2:$K$105,3,FALSE)</f>
        <v>Stanisław</v>
      </c>
      <c r="T25" s="57" t="str">
        <f>VLOOKUP(Q25,Prowadzacy!$F$2:$K$105,4,FALSE)</f>
        <v>Pawlak</v>
      </c>
      <c r="U25" s="57" t="str">
        <f>VLOOKUP(Q25,Prowadzacy!$F$2:$M$105,8,FALSE)</f>
        <v xml:space="preserve">Marcin | Pawlak | Dr inż. |  ( 05337 ) </v>
      </c>
      <c r="V25" s="56"/>
      <c r="W25" s="53" t="s">
        <v>226</v>
      </c>
      <c r="X25" s="56"/>
      <c r="Y25" s="53"/>
      <c r="Z25" s="58"/>
      <c r="AA25" s="57"/>
      <c r="AB25" s="57"/>
      <c r="AC25" s="57"/>
      <c r="AD25" s="57"/>
      <c r="AE25" s="57"/>
      <c r="AF25" s="57"/>
      <c r="AG25" s="57"/>
      <c r="AH25" s="57"/>
      <c r="AI25" s="57"/>
      <c r="AJ25" s="57"/>
      <c r="AK25" s="57"/>
      <c r="AL25" s="65"/>
    </row>
    <row r="26" spans="1:38" ht="189.75" customHeight="1">
      <c r="A26" s="80">
        <v>21</v>
      </c>
      <c r="B26" s="57" t="str">
        <f>VLOOKUP(E26,studia!$F$1:$I$12,2,FALSE)</f>
        <v>Automatyka i Robotyka</v>
      </c>
      <c r="C26" s="57" t="str">
        <f>VLOOKUP(E26,studia!$F$1:$I$12,3,FALSE)</f>
        <v>inż.</v>
      </c>
      <c r="D26" s="57" t="str">
        <f>VLOOKUP(E26,studia!$F$1:$I$12,4,FALSE)</f>
        <v>AMU</v>
      </c>
      <c r="E26" s="53" t="s">
        <v>367</v>
      </c>
      <c r="F26" s="89" t="s">
        <v>2088</v>
      </c>
      <c r="G26" s="56" t="s">
        <v>2060</v>
      </c>
      <c r="H26" s="56" t="s">
        <v>2061</v>
      </c>
      <c r="I26" s="56" t="s">
        <v>1958</v>
      </c>
      <c r="J26" s="56" t="s">
        <v>1589</v>
      </c>
      <c r="K26" s="55" t="str">
        <f>VLOOKUP(J26,Prowadzacy!$F$2:$J$105,2,FALSE)</f>
        <v>Krzysztof</v>
      </c>
      <c r="L26" s="55" t="str">
        <f>VLOOKUP(J26,Prowadzacy!$F$2:$K$105,3,FALSE)</f>
        <v>Paweł</v>
      </c>
      <c r="M26" s="55" t="str">
        <f>VLOOKUP(J26,Prowadzacy!$F$2:$K$105,4,FALSE)</f>
        <v>Dyrcz</v>
      </c>
      <c r="N26" s="57" t="str">
        <f>VLOOKUP(J26,Prowadzacy!$F$2:$M$105,8,FALSE)</f>
        <v xml:space="preserve">Krzysztof | Dyrcz | Dr inż. |  ( 05307 ) </v>
      </c>
      <c r="O26" s="57" t="str">
        <f>VLOOKUP(J26,Prowadzacy!$F$2:$K$105,5,FALSE)</f>
        <v>W05/K3</v>
      </c>
      <c r="P26" s="57" t="str">
        <f>VLOOKUP(J26,Prowadzacy!$F$2:$K$105,6,FALSE)</f>
        <v>ZNEMAP</v>
      </c>
      <c r="Q26" s="53" t="s">
        <v>1883</v>
      </c>
      <c r="R26" s="57" t="str">
        <f>VLOOKUP(Q26,Prowadzacy!$F$2:$K$105,2,FALSE)</f>
        <v>Karol</v>
      </c>
      <c r="S26" s="57">
        <f>VLOOKUP(Q26,Prowadzacy!$F$2:$K$105,3,FALSE)</f>
        <v>0</v>
      </c>
      <c r="T26" s="57" t="str">
        <f>VLOOKUP(Q26,Prowadzacy!$F$2:$K$105,4,FALSE)</f>
        <v>Wróbel</v>
      </c>
      <c r="U26" s="57" t="str">
        <f>VLOOKUP(Q26,Prowadzacy!$F$2:$M$105,8,FALSE)</f>
        <v xml:space="preserve">Karol | Wróbel | Dr inż. |  ( 053112 ) </v>
      </c>
      <c r="V26" s="56"/>
      <c r="W26" s="53" t="s">
        <v>226</v>
      </c>
      <c r="X26" s="56"/>
      <c r="Y26" s="53"/>
      <c r="Z26" s="58"/>
      <c r="AA26" s="57"/>
      <c r="AB26" s="57"/>
      <c r="AC26" s="57"/>
      <c r="AD26" s="57"/>
      <c r="AE26" s="57"/>
      <c r="AF26" s="57"/>
      <c r="AG26" s="57"/>
      <c r="AH26" s="57"/>
      <c r="AI26" s="57"/>
      <c r="AJ26" s="57"/>
      <c r="AK26" s="57"/>
      <c r="AL26" s="65"/>
    </row>
    <row r="27" spans="1:38" ht="142.5">
      <c r="A27" s="80">
        <v>22</v>
      </c>
      <c r="B27" s="57" t="str">
        <f>VLOOKUP(E27,studia!$F$1:$I$12,2,FALSE)</f>
        <v>Automatyka i Robotyka</v>
      </c>
      <c r="C27" s="57" t="str">
        <f>VLOOKUP(E27,studia!$F$1:$I$12,3,FALSE)</f>
        <v>inż.</v>
      </c>
      <c r="D27" s="57" t="str">
        <f>VLOOKUP(E27,studia!$F$1:$I$12,4,FALSE)</f>
        <v>AMU</v>
      </c>
      <c r="E27" s="53" t="s">
        <v>367</v>
      </c>
      <c r="F27" s="89" t="s">
        <v>2088</v>
      </c>
      <c r="G27" s="56" t="s">
        <v>1590</v>
      </c>
      <c r="H27" s="56" t="s">
        <v>1591</v>
      </c>
      <c r="I27" s="56" t="s">
        <v>1959</v>
      </c>
      <c r="J27" s="56" t="s">
        <v>1589</v>
      </c>
      <c r="K27" s="55" t="str">
        <f>VLOOKUP(J27,Prowadzacy!$F$2:$J$105,2,FALSE)</f>
        <v>Krzysztof</v>
      </c>
      <c r="L27" s="55" t="str">
        <f>VLOOKUP(J27,Prowadzacy!$F$2:$K$105,3,FALSE)</f>
        <v>Paweł</v>
      </c>
      <c r="M27" s="55" t="str">
        <f>VLOOKUP(J27,Prowadzacy!$F$2:$K$105,4,FALSE)</f>
        <v>Dyrcz</v>
      </c>
      <c r="N27" s="57" t="str">
        <f>VLOOKUP(J27,Prowadzacy!$F$2:$M$105,8,FALSE)</f>
        <v xml:space="preserve">Krzysztof | Dyrcz | Dr inż. |  ( 05307 ) </v>
      </c>
      <c r="O27" s="57" t="str">
        <f>VLOOKUP(J27,Prowadzacy!$F$2:$K$105,5,FALSE)</f>
        <v>W05/K3</v>
      </c>
      <c r="P27" s="57" t="str">
        <f>VLOOKUP(J27,Prowadzacy!$F$2:$K$105,6,FALSE)</f>
        <v>ZNEMAP</v>
      </c>
      <c r="Q27" s="53" t="s">
        <v>1883</v>
      </c>
      <c r="R27" s="57" t="str">
        <f>VLOOKUP(Q27,Prowadzacy!$F$2:$K$105,2,FALSE)</f>
        <v>Karol</v>
      </c>
      <c r="S27" s="57">
        <f>VLOOKUP(Q27,Prowadzacy!$F$2:$K$105,3,FALSE)</f>
        <v>0</v>
      </c>
      <c r="T27" s="57" t="str">
        <f>VLOOKUP(Q27,Prowadzacy!$F$2:$K$105,4,FALSE)</f>
        <v>Wróbel</v>
      </c>
      <c r="U27" s="57" t="str">
        <f>VLOOKUP(Q27,Prowadzacy!$F$2:$M$105,8,FALSE)</f>
        <v xml:space="preserve">Karol | Wróbel | Dr inż. |  ( 053112 ) </v>
      </c>
      <c r="V27" s="56"/>
      <c r="W27" s="53" t="s">
        <v>226</v>
      </c>
      <c r="X27" s="56"/>
      <c r="Y27" s="53"/>
      <c r="Z27" s="58"/>
      <c r="AA27" s="57"/>
      <c r="AB27" s="57"/>
      <c r="AC27" s="57"/>
      <c r="AD27" s="57"/>
      <c r="AE27" s="57"/>
      <c r="AF27" s="57"/>
      <c r="AG27" s="57"/>
      <c r="AH27" s="57"/>
      <c r="AI27" s="57"/>
      <c r="AJ27" s="57"/>
      <c r="AK27" s="57"/>
      <c r="AL27" s="65"/>
    </row>
    <row r="28" spans="1:38" ht="140.25" customHeight="1">
      <c r="A28" s="80">
        <v>23</v>
      </c>
      <c r="B28" s="57" t="str">
        <f>VLOOKUP(E28,studia!$F$1:$I$12,2,FALSE)</f>
        <v>Automatyka i Robotyka</v>
      </c>
      <c r="C28" s="57" t="str">
        <f>VLOOKUP(E28,studia!$F$1:$I$12,3,FALSE)</f>
        <v>inż.</v>
      </c>
      <c r="D28" s="57" t="str">
        <f>VLOOKUP(E28,studia!$F$1:$I$12,4,FALSE)</f>
        <v>AMU</v>
      </c>
      <c r="E28" s="53" t="s">
        <v>367</v>
      </c>
      <c r="F28" s="89" t="s">
        <v>2088</v>
      </c>
      <c r="G28" s="56" t="s">
        <v>2062</v>
      </c>
      <c r="H28" s="56" t="s">
        <v>2063</v>
      </c>
      <c r="I28" s="56" t="s">
        <v>1960</v>
      </c>
      <c r="J28" s="56" t="s">
        <v>1589</v>
      </c>
      <c r="K28" s="55" t="str">
        <f>VLOOKUP(J28,Prowadzacy!$F$2:$J$105,2,FALSE)</f>
        <v>Krzysztof</v>
      </c>
      <c r="L28" s="55" t="str">
        <f>VLOOKUP(J28,Prowadzacy!$F$2:$K$105,3,FALSE)</f>
        <v>Paweł</v>
      </c>
      <c r="M28" s="55" t="str">
        <f>VLOOKUP(J28,Prowadzacy!$F$2:$K$105,4,FALSE)</f>
        <v>Dyrcz</v>
      </c>
      <c r="N28" s="57" t="str">
        <f>VLOOKUP(J28,Prowadzacy!$F$2:$M$105,8,FALSE)</f>
        <v xml:space="preserve">Krzysztof | Dyrcz | Dr inż. |  ( 05307 ) </v>
      </c>
      <c r="O28" s="57" t="str">
        <f>VLOOKUP(J28,Prowadzacy!$F$2:$K$105,5,FALSE)</f>
        <v>W05/K3</v>
      </c>
      <c r="P28" s="57" t="str">
        <f>VLOOKUP(J28,Prowadzacy!$F$2:$K$105,6,FALSE)</f>
        <v>ZNEMAP</v>
      </c>
      <c r="Q28" s="53" t="s">
        <v>1746</v>
      </c>
      <c r="R28" s="57" t="str">
        <f>VLOOKUP(Q28,Prowadzacy!$F$2:$K$105,2,FALSE)</f>
        <v>Marcin</v>
      </c>
      <c r="S28" s="57" t="str">
        <f>VLOOKUP(Q28,Prowadzacy!$F$2:$K$105,3,FALSE)</f>
        <v>Stanisław</v>
      </c>
      <c r="T28" s="57" t="str">
        <f>VLOOKUP(Q28,Prowadzacy!$F$2:$K$105,4,FALSE)</f>
        <v>Pawlak</v>
      </c>
      <c r="U28" s="57" t="str">
        <f>VLOOKUP(Q28,Prowadzacy!$F$2:$M$105,8,FALSE)</f>
        <v xml:space="preserve">Marcin | Pawlak | Dr inż. |  ( 05337 ) </v>
      </c>
      <c r="V28" s="56" t="s">
        <v>2064</v>
      </c>
      <c r="W28" s="53" t="s">
        <v>225</v>
      </c>
      <c r="X28" s="56" t="s">
        <v>1932</v>
      </c>
      <c r="Y28" s="53" t="s">
        <v>225</v>
      </c>
      <c r="Z28" s="58"/>
      <c r="AA28" s="57"/>
      <c r="AB28" s="57"/>
      <c r="AC28" s="57"/>
      <c r="AD28" s="57"/>
      <c r="AE28" s="57"/>
      <c r="AF28" s="57"/>
      <c r="AG28" s="57"/>
      <c r="AH28" s="57"/>
      <c r="AI28" s="57"/>
      <c r="AJ28" s="57"/>
      <c r="AK28" s="57"/>
      <c r="AL28" s="65"/>
    </row>
    <row r="29" spans="1:38" ht="129.75">
      <c r="A29" s="80">
        <v>24</v>
      </c>
      <c r="B29" s="57" t="str">
        <f>VLOOKUP(E29,studia!$F$1:$I$12,2,FALSE)</f>
        <v>Automatyka i Robotyka</v>
      </c>
      <c r="C29" s="57" t="str">
        <f>VLOOKUP(E29,studia!$F$1:$I$12,3,FALSE)</f>
        <v>inż.</v>
      </c>
      <c r="D29" s="57" t="str">
        <f>VLOOKUP(E29,studia!$F$1:$I$12,4,FALSE)</f>
        <v>AMU</v>
      </c>
      <c r="E29" s="53" t="s">
        <v>367</v>
      </c>
      <c r="F29" s="89" t="s">
        <v>2088</v>
      </c>
      <c r="G29" s="56" t="s">
        <v>1592</v>
      </c>
      <c r="H29" s="56" t="s">
        <v>1593</v>
      </c>
      <c r="I29" s="56" t="s">
        <v>1594</v>
      </c>
      <c r="J29" s="56" t="s">
        <v>1589</v>
      </c>
      <c r="K29" s="55" t="str">
        <f>VLOOKUP(J29,Prowadzacy!$F$2:$J$105,2,FALSE)</f>
        <v>Krzysztof</v>
      </c>
      <c r="L29" s="55" t="str">
        <f>VLOOKUP(J29,Prowadzacy!$F$2:$K$105,3,FALSE)</f>
        <v>Paweł</v>
      </c>
      <c r="M29" s="55" t="str">
        <f>VLOOKUP(J29,Prowadzacy!$F$2:$K$105,4,FALSE)</f>
        <v>Dyrcz</v>
      </c>
      <c r="N29" s="57" t="str">
        <f>VLOOKUP(J29,Prowadzacy!$F$2:$M$105,8,FALSE)</f>
        <v xml:space="preserve">Krzysztof | Dyrcz | Dr inż. |  ( 05307 ) </v>
      </c>
      <c r="O29" s="57" t="str">
        <f>VLOOKUP(J29,Prowadzacy!$F$2:$K$105,5,FALSE)</f>
        <v>W05/K3</v>
      </c>
      <c r="P29" s="57" t="str">
        <f>VLOOKUP(J29,Prowadzacy!$F$2:$K$105,6,FALSE)</f>
        <v>ZNEMAP</v>
      </c>
      <c r="Q29" s="53" t="s">
        <v>1883</v>
      </c>
      <c r="R29" s="57" t="str">
        <f>VLOOKUP(Q29,Prowadzacy!$F$2:$K$105,2,FALSE)</f>
        <v>Karol</v>
      </c>
      <c r="S29" s="57">
        <f>VLOOKUP(Q29,Prowadzacy!$F$2:$K$105,3,FALSE)</f>
        <v>0</v>
      </c>
      <c r="T29" s="57" t="str">
        <f>VLOOKUP(Q29,Prowadzacy!$F$2:$K$105,4,FALSE)</f>
        <v>Wróbel</v>
      </c>
      <c r="U29" s="57" t="str">
        <f>VLOOKUP(Q29,Prowadzacy!$F$2:$M$105,8,FALSE)</f>
        <v xml:space="preserve">Karol | Wróbel | Dr inż. |  ( 053112 ) </v>
      </c>
      <c r="V29" s="56"/>
      <c r="W29" s="53" t="s">
        <v>226</v>
      </c>
      <c r="X29" s="56"/>
      <c r="Y29" s="53"/>
      <c r="Z29" s="58"/>
      <c r="AA29" s="57"/>
      <c r="AB29" s="57"/>
      <c r="AC29" s="57"/>
      <c r="AD29" s="57"/>
      <c r="AE29" s="57"/>
      <c r="AF29" s="57"/>
      <c r="AG29" s="57"/>
      <c r="AH29" s="57"/>
      <c r="AI29" s="57"/>
      <c r="AJ29" s="57"/>
      <c r="AK29" s="57"/>
      <c r="AL29" s="65"/>
    </row>
    <row r="30" spans="1:38" ht="155.25">
      <c r="A30" s="80">
        <v>25</v>
      </c>
      <c r="B30" s="57" t="str">
        <f>VLOOKUP(E30,studia!$F$1:$I$12,2,FALSE)</f>
        <v>Automatyka i Robotyka</v>
      </c>
      <c r="C30" s="57" t="str">
        <f>VLOOKUP(E30,studia!$F$1:$I$12,3,FALSE)</f>
        <v>inż.</v>
      </c>
      <c r="D30" s="57" t="str">
        <f>VLOOKUP(E30,studia!$F$1:$I$12,4,FALSE)</f>
        <v>AMU</v>
      </c>
      <c r="E30" s="53" t="s">
        <v>367</v>
      </c>
      <c r="F30" s="89" t="s">
        <v>2088</v>
      </c>
      <c r="G30" s="56" t="s">
        <v>1609</v>
      </c>
      <c r="H30" s="56" t="s">
        <v>1610</v>
      </c>
      <c r="I30" s="56" t="s">
        <v>1611</v>
      </c>
      <c r="J30" s="56" t="s">
        <v>1612</v>
      </c>
      <c r="K30" s="55" t="str">
        <f>VLOOKUP(J30,Prowadzacy!$F$2:$J$105,2,FALSE)</f>
        <v>Paweł</v>
      </c>
      <c r="L30" s="55" t="str">
        <f>VLOOKUP(J30,Prowadzacy!$F$2:$K$105,3,FALSE)</f>
        <v>Grzegorz</v>
      </c>
      <c r="M30" s="55" t="str">
        <f>VLOOKUP(J30,Prowadzacy!$F$2:$K$105,4,FALSE)</f>
        <v>Ewert</v>
      </c>
      <c r="N30" s="57" t="str">
        <f>VLOOKUP(J30,Prowadzacy!$F$2:$M$105,8,FALSE)</f>
        <v xml:space="preserve">Paweł | Ewert | Dr inż. |  ( 05378 ) </v>
      </c>
      <c r="O30" s="57" t="str">
        <f>VLOOKUP(J30,Prowadzacy!$F$2:$K$105,5,FALSE)</f>
        <v>W05/K3</v>
      </c>
      <c r="P30" s="57" t="str">
        <f>VLOOKUP(J30,Prowadzacy!$F$2:$K$105,6,FALSE)</f>
        <v>ZNEMAP</v>
      </c>
      <c r="Q30" s="53" t="s">
        <v>1589</v>
      </c>
      <c r="R30" s="57" t="str">
        <f>VLOOKUP(Q30,Prowadzacy!$F$2:$K$105,2,FALSE)</f>
        <v>Krzysztof</v>
      </c>
      <c r="S30" s="57" t="str">
        <f>VLOOKUP(Q30,Prowadzacy!$F$2:$K$105,3,FALSE)</f>
        <v>Paweł</v>
      </c>
      <c r="T30" s="57" t="str">
        <f>VLOOKUP(Q30,Prowadzacy!$F$2:$K$105,4,FALSE)</f>
        <v>Dyrcz</v>
      </c>
      <c r="U30" s="57" t="str">
        <f>VLOOKUP(Q30,Prowadzacy!$F$2:$M$105,8,FALSE)</f>
        <v xml:space="preserve">Krzysztof | Dyrcz | Dr inż. |  ( 05307 ) </v>
      </c>
      <c r="V30" s="53"/>
      <c r="W30" s="53" t="s">
        <v>226</v>
      </c>
      <c r="X30" s="56"/>
      <c r="Y30" s="53"/>
      <c r="Z30" s="58"/>
      <c r="AA30" s="57"/>
      <c r="AB30" s="57"/>
      <c r="AC30" s="57"/>
      <c r="AD30" s="57"/>
      <c r="AE30" s="57"/>
      <c r="AF30" s="57"/>
      <c r="AG30" s="57"/>
      <c r="AH30" s="57"/>
      <c r="AI30" s="57"/>
      <c r="AJ30" s="57"/>
      <c r="AK30" s="57"/>
      <c r="AL30" s="65"/>
    </row>
    <row r="31" spans="1:38" ht="155.25">
      <c r="A31" s="80">
        <v>26</v>
      </c>
      <c r="B31" s="57" t="str">
        <f>VLOOKUP(E31,studia!$F$1:$I$12,2,FALSE)</f>
        <v>Automatyka i Robotyka</v>
      </c>
      <c r="C31" s="57" t="str">
        <f>VLOOKUP(E31,studia!$F$1:$I$12,3,FALSE)</f>
        <v>inż.</v>
      </c>
      <c r="D31" s="57" t="str">
        <f>VLOOKUP(E31,studia!$F$1:$I$12,4,FALSE)</f>
        <v>AMU</v>
      </c>
      <c r="E31" s="53" t="s">
        <v>367</v>
      </c>
      <c r="F31" s="89" t="s">
        <v>2088</v>
      </c>
      <c r="G31" s="56" t="s">
        <v>1613</v>
      </c>
      <c r="H31" s="56" t="s">
        <v>1614</v>
      </c>
      <c r="I31" s="56" t="s">
        <v>1615</v>
      </c>
      <c r="J31" s="56" t="s">
        <v>1612</v>
      </c>
      <c r="K31" s="55" t="str">
        <f>VLOOKUP(J31,Prowadzacy!$F$2:$J$105,2,FALSE)</f>
        <v>Paweł</v>
      </c>
      <c r="L31" s="55" t="str">
        <f>VLOOKUP(J31,Prowadzacy!$F$2:$K$105,3,FALSE)</f>
        <v>Grzegorz</v>
      </c>
      <c r="M31" s="55" t="str">
        <f>VLOOKUP(J31,Prowadzacy!$F$2:$K$105,4,FALSE)</f>
        <v>Ewert</v>
      </c>
      <c r="N31" s="57" t="str">
        <f>VLOOKUP(J31,Prowadzacy!$F$2:$M$105,8,FALSE)</f>
        <v xml:space="preserve">Paweł | Ewert | Dr inż. |  ( 05378 ) </v>
      </c>
      <c r="O31" s="57" t="str">
        <f>VLOOKUP(J31,Prowadzacy!$F$2:$K$105,5,FALSE)</f>
        <v>W05/K3</v>
      </c>
      <c r="P31" s="57" t="str">
        <f>VLOOKUP(J31,Prowadzacy!$F$2:$K$105,6,FALSE)</f>
        <v>ZNEMAP</v>
      </c>
      <c r="Q31" s="53" t="s">
        <v>1883</v>
      </c>
      <c r="R31" s="57" t="str">
        <f>VLOOKUP(Q31,Prowadzacy!$F$2:$K$105,2,FALSE)</f>
        <v>Karol</v>
      </c>
      <c r="S31" s="57">
        <f>VLOOKUP(Q31,Prowadzacy!$F$2:$K$105,3,FALSE)</f>
        <v>0</v>
      </c>
      <c r="T31" s="57" t="str">
        <f>VLOOKUP(Q31,Prowadzacy!$F$2:$K$105,4,FALSE)</f>
        <v>Wróbel</v>
      </c>
      <c r="U31" s="57" t="str">
        <f>VLOOKUP(Q31,Prowadzacy!$F$2:$M$105,8,FALSE)</f>
        <v xml:space="preserve">Karol | Wróbel | Dr inż. |  ( 053112 ) </v>
      </c>
      <c r="V31" s="53"/>
      <c r="W31" s="53" t="s">
        <v>226</v>
      </c>
      <c r="X31" s="56"/>
      <c r="Y31" s="53"/>
      <c r="Z31" s="58"/>
      <c r="AA31" s="57"/>
      <c r="AB31" s="57"/>
      <c r="AC31" s="57"/>
      <c r="AD31" s="57"/>
      <c r="AE31" s="57"/>
      <c r="AF31" s="57"/>
      <c r="AG31" s="57"/>
      <c r="AH31" s="57"/>
      <c r="AI31" s="57"/>
      <c r="AJ31" s="57"/>
      <c r="AK31" s="57"/>
      <c r="AL31" s="65"/>
    </row>
    <row r="32" spans="1:38" ht="168">
      <c r="A32" s="80">
        <v>27</v>
      </c>
      <c r="B32" s="57" t="str">
        <f>VLOOKUP(E32,studia!$F$1:$I$12,2,FALSE)</f>
        <v>Automatyka i Robotyka</v>
      </c>
      <c r="C32" s="57" t="str">
        <f>VLOOKUP(E32,studia!$F$1:$I$12,3,FALSE)</f>
        <v>inż.</v>
      </c>
      <c r="D32" s="57" t="str">
        <f>VLOOKUP(E32,studia!$F$1:$I$12,4,FALSE)</f>
        <v>AMU</v>
      </c>
      <c r="E32" s="53" t="s">
        <v>367</v>
      </c>
      <c r="F32" s="89" t="s">
        <v>2088</v>
      </c>
      <c r="G32" s="56" t="s">
        <v>1616</v>
      </c>
      <c r="H32" s="56" t="s">
        <v>1617</v>
      </c>
      <c r="I32" s="56" t="s">
        <v>1618</v>
      </c>
      <c r="J32" s="56" t="s">
        <v>1612</v>
      </c>
      <c r="K32" s="55" t="str">
        <f>VLOOKUP(J32,Prowadzacy!$F$2:$J$105,2,FALSE)</f>
        <v>Paweł</v>
      </c>
      <c r="L32" s="55" t="str">
        <f>VLOOKUP(J32,Prowadzacy!$F$2:$K$105,3,FALSE)</f>
        <v>Grzegorz</v>
      </c>
      <c r="M32" s="55" t="str">
        <f>VLOOKUP(J32,Prowadzacy!$F$2:$K$105,4,FALSE)</f>
        <v>Ewert</v>
      </c>
      <c r="N32" s="57" t="str">
        <f>VLOOKUP(J32,Prowadzacy!$F$2:$M$105,8,FALSE)</f>
        <v xml:space="preserve">Paweł | Ewert | Dr inż. |  ( 05378 ) </v>
      </c>
      <c r="O32" s="57" t="str">
        <f>VLOOKUP(J32,Prowadzacy!$F$2:$K$105,5,FALSE)</f>
        <v>W05/K3</v>
      </c>
      <c r="P32" s="57" t="str">
        <f>VLOOKUP(J32,Prowadzacy!$F$2:$K$105,6,FALSE)</f>
        <v>ZNEMAP</v>
      </c>
      <c r="Q32" s="53" t="s">
        <v>1865</v>
      </c>
      <c r="R32" s="57" t="str">
        <f>VLOOKUP(Q32,Prowadzacy!$F$2:$K$105,2,FALSE)</f>
        <v>Marcin</v>
      </c>
      <c r="S32" s="57">
        <f>VLOOKUP(Q32,Prowadzacy!$F$2:$K$105,3,FALSE)</f>
        <v>0</v>
      </c>
      <c r="T32" s="57" t="str">
        <f>VLOOKUP(Q32,Prowadzacy!$F$2:$K$105,4,FALSE)</f>
        <v>Wolkiewicz</v>
      </c>
      <c r="U32" s="57" t="str">
        <f>VLOOKUP(Q32,Prowadzacy!$F$2:$M$105,8,FALSE)</f>
        <v xml:space="preserve">Marcin | Wolkiewicz | Dr inż. |  ( 05377 ) </v>
      </c>
      <c r="V32" s="53"/>
      <c r="W32" s="53" t="s">
        <v>226</v>
      </c>
      <c r="X32" s="56"/>
      <c r="Y32" s="53"/>
      <c r="Z32" s="58"/>
      <c r="AA32" s="57"/>
      <c r="AB32" s="57"/>
      <c r="AC32" s="57"/>
      <c r="AD32" s="57"/>
      <c r="AE32" s="57"/>
      <c r="AF32" s="57"/>
      <c r="AG32" s="57"/>
      <c r="AH32" s="57"/>
      <c r="AI32" s="57"/>
      <c r="AJ32" s="57"/>
      <c r="AK32" s="57"/>
      <c r="AL32" s="65"/>
    </row>
    <row r="33" spans="1:38" ht="117">
      <c r="A33" s="80">
        <v>28</v>
      </c>
      <c r="B33" s="57" t="str">
        <f>VLOOKUP(E33,studia!$F$1:$I$12,2,FALSE)</f>
        <v>Automatyka i Robotyka</v>
      </c>
      <c r="C33" s="57" t="str">
        <f>VLOOKUP(E33,studia!$F$1:$I$12,3,FALSE)</f>
        <v>inż.</v>
      </c>
      <c r="D33" s="57" t="str">
        <f>VLOOKUP(E33,studia!$F$1:$I$12,4,FALSE)</f>
        <v>AMU</v>
      </c>
      <c r="E33" s="53" t="s">
        <v>367</v>
      </c>
      <c r="F33" s="89" t="s">
        <v>2088</v>
      </c>
      <c r="G33" s="56" t="s">
        <v>1765</v>
      </c>
      <c r="H33" s="56" t="s">
        <v>1766</v>
      </c>
      <c r="I33" s="56" t="s">
        <v>1767</v>
      </c>
      <c r="J33" s="56" t="s">
        <v>1746</v>
      </c>
      <c r="K33" s="55" t="str">
        <f>VLOOKUP(J33,Prowadzacy!$F$2:$J$105,2,FALSE)</f>
        <v>Marcin</v>
      </c>
      <c r="L33" s="55" t="str">
        <f>VLOOKUP(J33,Prowadzacy!$F$2:$K$105,3,FALSE)</f>
        <v>Stanisław</v>
      </c>
      <c r="M33" s="55" t="str">
        <f>VLOOKUP(J33,Prowadzacy!$F$2:$K$105,4,FALSE)</f>
        <v>Pawlak</v>
      </c>
      <c r="N33" s="57" t="str">
        <f>VLOOKUP(J33,Prowadzacy!$F$2:$M$105,8,FALSE)</f>
        <v xml:space="preserve">Marcin | Pawlak | Dr inż. |  ( 05337 ) </v>
      </c>
      <c r="O33" s="57" t="str">
        <f>VLOOKUP(J33,Prowadzacy!$F$2:$K$105,5,FALSE)</f>
        <v>W05/K3</v>
      </c>
      <c r="P33" s="57" t="str">
        <f>VLOOKUP(J33,Prowadzacy!$F$2:$K$105,6,FALSE)</f>
        <v>ZNEMAP</v>
      </c>
      <c r="Q33" s="53" t="s">
        <v>1589</v>
      </c>
      <c r="R33" s="57" t="str">
        <f>VLOOKUP(Q33,Prowadzacy!$F$2:$K$105,2,FALSE)</f>
        <v>Krzysztof</v>
      </c>
      <c r="S33" s="57" t="str">
        <f>VLOOKUP(Q33,Prowadzacy!$F$2:$K$105,3,FALSE)</f>
        <v>Paweł</v>
      </c>
      <c r="T33" s="57" t="str">
        <f>VLOOKUP(Q33,Prowadzacy!$F$2:$K$105,4,FALSE)</f>
        <v>Dyrcz</v>
      </c>
      <c r="U33" s="57" t="str">
        <f>VLOOKUP(Q33,Prowadzacy!$F$2:$M$105,8,FALSE)</f>
        <v xml:space="preserve">Krzysztof | Dyrcz | Dr inż. |  ( 05307 ) </v>
      </c>
      <c r="V33" s="53"/>
      <c r="W33" s="53" t="s">
        <v>226</v>
      </c>
      <c r="X33" s="56"/>
      <c r="Y33" s="53"/>
      <c r="Z33" s="58"/>
      <c r="AA33" s="57"/>
      <c r="AB33" s="57"/>
      <c r="AC33" s="57"/>
      <c r="AD33" s="57"/>
      <c r="AE33" s="57"/>
      <c r="AF33" s="57"/>
      <c r="AG33" s="57"/>
      <c r="AH33" s="57"/>
      <c r="AI33" s="57"/>
      <c r="AJ33" s="57"/>
      <c r="AK33" s="57"/>
      <c r="AL33" s="65"/>
    </row>
    <row r="34" spans="1:38" ht="193.5">
      <c r="A34" s="80">
        <v>29</v>
      </c>
      <c r="B34" s="57" t="str">
        <f>VLOOKUP(E34,studia!$F$1:$I$12,2,FALSE)</f>
        <v>Automatyka i Robotyka</v>
      </c>
      <c r="C34" s="57" t="str">
        <f>VLOOKUP(E34,studia!$F$1:$I$12,3,FALSE)</f>
        <v>inż.</v>
      </c>
      <c r="D34" s="57" t="str">
        <f>VLOOKUP(E34,studia!$F$1:$I$12,4,FALSE)</f>
        <v>AMU</v>
      </c>
      <c r="E34" s="53" t="s">
        <v>367</v>
      </c>
      <c r="F34" s="89" t="s">
        <v>2088</v>
      </c>
      <c r="G34" s="56" t="s">
        <v>1768</v>
      </c>
      <c r="H34" s="56" t="s">
        <v>1769</v>
      </c>
      <c r="I34" s="56" t="s">
        <v>1770</v>
      </c>
      <c r="J34" s="56" t="s">
        <v>1746</v>
      </c>
      <c r="K34" s="55" t="str">
        <f>VLOOKUP(J34,Prowadzacy!$F$2:$J$105,2,FALSE)</f>
        <v>Marcin</v>
      </c>
      <c r="L34" s="55" t="str">
        <f>VLOOKUP(J34,Prowadzacy!$F$2:$K$105,3,FALSE)</f>
        <v>Stanisław</v>
      </c>
      <c r="M34" s="55" t="str">
        <f>VLOOKUP(J34,Prowadzacy!$F$2:$K$105,4,FALSE)</f>
        <v>Pawlak</v>
      </c>
      <c r="N34" s="57" t="str">
        <f>VLOOKUP(J34,Prowadzacy!$F$2:$M$105,8,FALSE)</f>
        <v xml:space="preserve">Marcin | Pawlak | Dr inż. |  ( 05337 ) </v>
      </c>
      <c r="O34" s="57" t="str">
        <f>VLOOKUP(J34,Prowadzacy!$F$2:$K$105,5,FALSE)</f>
        <v>W05/K3</v>
      </c>
      <c r="P34" s="57" t="str">
        <f>VLOOKUP(J34,Prowadzacy!$F$2:$K$105,6,FALSE)</f>
        <v>ZNEMAP</v>
      </c>
      <c r="Q34" s="53" t="s">
        <v>1589</v>
      </c>
      <c r="R34" s="57" t="str">
        <f>VLOOKUP(Q34,Prowadzacy!$F$2:$K$105,2,FALSE)</f>
        <v>Krzysztof</v>
      </c>
      <c r="S34" s="57" t="str">
        <f>VLOOKUP(Q34,Prowadzacy!$F$2:$K$105,3,FALSE)</f>
        <v>Paweł</v>
      </c>
      <c r="T34" s="57" t="str">
        <f>VLOOKUP(Q34,Prowadzacy!$F$2:$K$105,4,FALSE)</f>
        <v>Dyrcz</v>
      </c>
      <c r="U34" s="57" t="str">
        <f>VLOOKUP(Q34,Prowadzacy!$F$2:$M$105,8,FALSE)</f>
        <v xml:space="preserve">Krzysztof | Dyrcz | Dr inż. |  ( 05307 ) </v>
      </c>
      <c r="V34" s="53"/>
      <c r="W34" s="53" t="s">
        <v>226</v>
      </c>
      <c r="X34" s="56"/>
      <c r="Y34" s="53"/>
      <c r="Z34" s="58"/>
      <c r="AA34" s="57"/>
      <c r="AB34" s="57"/>
      <c r="AC34" s="57"/>
      <c r="AD34" s="57"/>
      <c r="AE34" s="57"/>
      <c r="AF34" s="57"/>
      <c r="AG34" s="57"/>
      <c r="AH34" s="57"/>
      <c r="AI34" s="57"/>
      <c r="AJ34" s="57"/>
      <c r="AK34" s="57"/>
      <c r="AL34" s="65"/>
    </row>
    <row r="35" spans="1:38" ht="193.5">
      <c r="A35" s="80">
        <v>30</v>
      </c>
      <c r="B35" s="57" t="str">
        <f>VLOOKUP(E35,studia!$F$1:$I$12,2,FALSE)</f>
        <v>Automatyka i Robotyka</v>
      </c>
      <c r="C35" s="57" t="str">
        <f>VLOOKUP(E35,studia!$F$1:$I$12,3,FALSE)</f>
        <v>inż.</v>
      </c>
      <c r="D35" s="57" t="str">
        <f>VLOOKUP(E35,studia!$F$1:$I$12,4,FALSE)</f>
        <v>AMU</v>
      </c>
      <c r="E35" s="53" t="s">
        <v>367</v>
      </c>
      <c r="F35" s="89" t="s">
        <v>2088</v>
      </c>
      <c r="G35" s="56" t="s">
        <v>1771</v>
      </c>
      <c r="H35" s="56" t="s">
        <v>1772</v>
      </c>
      <c r="I35" s="56" t="s">
        <v>1773</v>
      </c>
      <c r="J35" s="56" t="s">
        <v>1746</v>
      </c>
      <c r="K35" s="55" t="str">
        <f>VLOOKUP(J35,Prowadzacy!$F$2:$J$105,2,FALSE)</f>
        <v>Marcin</v>
      </c>
      <c r="L35" s="55" t="str">
        <f>VLOOKUP(J35,Prowadzacy!$F$2:$K$105,3,FALSE)</f>
        <v>Stanisław</v>
      </c>
      <c r="M35" s="55" t="str">
        <f>VLOOKUP(J35,Prowadzacy!$F$2:$K$105,4,FALSE)</f>
        <v>Pawlak</v>
      </c>
      <c r="N35" s="57" t="str">
        <f>VLOOKUP(J35,Prowadzacy!$F$2:$M$105,8,FALSE)</f>
        <v xml:space="preserve">Marcin | Pawlak | Dr inż. |  ( 05337 ) </v>
      </c>
      <c r="O35" s="57" t="str">
        <f>VLOOKUP(J35,Prowadzacy!$F$2:$K$105,5,FALSE)</f>
        <v>W05/K3</v>
      </c>
      <c r="P35" s="57" t="str">
        <f>VLOOKUP(J35,Prowadzacy!$F$2:$K$105,6,FALSE)</f>
        <v>ZNEMAP</v>
      </c>
      <c r="Q35" s="53" t="s">
        <v>1589</v>
      </c>
      <c r="R35" s="57" t="str">
        <f>VLOOKUP(Q35,Prowadzacy!$F$2:$K$105,2,FALSE)</f>
        <v>Krzysztof</v>
      </c>
      <c r="S35" s="57" t="str">
        <f>VLOOKUP(Q35,Prowadzacy!$F$2:$K$105,3,FALSE)</f>
        <v>Paweł</v>
      </c>
      <c r="T35" s="57" t="str">
        <f>VLOOKUP(Q35,Prowadzacy!$F$2:$K$105,4,FALSE)</f>
        <v>Dyrcz</v>
      </c>
      <c r="U35" s="57" t="str">
        <f>VLOOKUP(Q35,Prowadzacy!$F$2:$M$105,8,FALSE)</f>
        <v xml:space="preserve">Krzysztof | Dyrcz | Dr inż. |  ( 05307 ) </v>
      </c>
      <c r="V35" s="53"/>
      <c r="W35" s="53" t="s">
        <v>226</v>
      </c>
      <c r="X35" s="56"/>
      <c r="Y35" s="53"/>
      <c r="Z35" s="58"/>
      <c r="AA35" s="57"/>
      <c r="AB35" s="57"/>
      <c r="AC35" s="57"/>
      <c r="AD35" s="57"/>
      <c r="AE35" s="57"/>
      <c r="AF35" s="57"/>
      <c r="AG35" s="57"/>
      <c r="AH35" s="57"/>
      <c r="AI35" s="57"/>
      <c r="AJ35" s="57"/>
      <c r="AK35" s="57"/>
      <c r="AL35" s="65"/>
    </row>
    <row r="36" spans="1:38" ht="206.25">
      <c r="A36" s="80">
        <v>31</v>
      </c>
      <c r="B36" s="57" t="str">
        <f>VLOOKUP(E36,studia!$F$1:$I$12,2,FALSE)</f>
        <v>Automatyka i Robotyka</v>
      </c>
      <c r="C36" s="57" t="str">
        <f>VLOOKUP(E36,studia!$F$1:$I$12,3,FALSE)</f>
        <v>inż.</v>
      </c>
      <c r="D36" s="57" t="str">
        <f>VLOOKUP(E36,studia!$F$1:$I$12,4,FALSE)</f>
        <v>AMU</v>
      </c>
      <c r="E36" s="53" t="s">
        <v>367</v>
      </c>
      <c r="F36" s="89"/>
      <c r="G36" s="56" t="s">
        <v>1774</v>
      </c>
      <c r="H36" s="56" t="s">
        <v>1775</v>
      </c>
      <c r="I36" s="56" t="s">
        <v>1776</v>
      </c>
      <c r="J36" s="56" t="s">
        <v>1746</v>
      </c>
      <c r="K36" s="55" t="str">
        <f>VLOOKUP(J36,Prowadzacy!$F$2:$J$105,2,FALSE)</f>
        <v>Marcin</v>
      </c>
      <c r="L36" s="55" t="str">
        <f>VLOOKUP(J36,Prowadzacy!$F$2:$K$105,3,FALSE)</f>
        <v>Stanisław</v>
      </c>
      <c r="M36" s="55" t="str">
        <f>VLOOKUP(J36,Prowadzacy!$F$2:$K$105,4,FALSE)</f>
        <v>Pawlak</v>
      </c>
      <c r="N36" s="57" t="str">
        <f>VLOOKUP(J36,Prowadzacy!$F$2:$M$105,8,FALSE)</f>
        <v xml:space="preserve">Marcin | Pawlak | Dr inż. |  ( 05337 ) </v>
      </c>
      <c r="O36" s="57" t="str">
        <f>VLOOKUP(J36,Prowadzacy!$F$2:$K$105,5,FALSE)</f>
        <v>W05/K3</v>
      </c>
      <c r="P36" s="57" t="str">
        <f>VLOOKUP(J36,Prowadzacy!$F$2:$K$105,6,FALSE)</f>
        <v>ZNEMAP</v>
      </c>
      <c r="Q36" s="53" t="s">
        <v>1589</v>
      </c>
      <c r="R36" s="57" t="str">
        <f>VLOOKUP(Q36,Prowadzacy!$F$2:$K$105,2,FALSE)</f>
        <v>Krzysztof</v>
      </c>
      <c r="S36" s="57" t="str">
        <f>VLOOKUP(Q36,Prowadzacy!$F$2:$K$105,3,FALSE)</f>
        <v>Paweł</v>
      </c>
      <c r="T36" s="57" t="str">
        <f>VLOOKUP(Q36,Prowadzacy!$F$2:$K$105,4,FALSE)</f>
        <v>Dyrcz</v>
      </c>
      <c r="U36" s="57" t="str">
        <f>VLOOKUP(Q36,Prowadzacy!$F$2:$M$105,8,FALSE)</f>
        <v xml:space="preserve">Krzysztof | Dyrcz | Dr inż. |  ( 05307 ) </v>
      </c>
      <c r="V36" s="53"/>
      <c r="W36" s="53" t="s">
        <v>226</v>
      </c>
      <c r="X36" s="56"/>
      <c r="Y36" s="53"/>
      <c r="Z36" s="58"/>
      <c r="AA36" s="57"/>
      <c r="AB36" s="57"/>
      <c r="AC36" s="57"/>
      <c r="AD36" s="57"/>
      <c r="AE36" s="57"/>
      <c r="AF36" s="57"/>
      <c r="AG36" s="57"/>
      <c r="AH36" s="57"/>
      <c r="AI36" s="57"/>
      <c r="AJ36" s="57"/>
      <c r="AK36" s="57"/>
      <c r="AL36" s="65"/>
    </row>
    <row r="37" spans="1:38" ht="142.5">
      <c r="A37" s="80">
        <v>32</v>
      </c>
      <c r="B37" s="57" t="str">
        <f>VLOOKUP(E37,studia!$F$1:$I$12,2,FALSE)</f>
        <v>Automatyka i Robotyka</v>
      </c>
      <c r="C37" s="57" t="str">
        <f>VLOOKUP(E37,studia!$F$1:$I$12,3,FALSE)</f>
        <v>inż.</v>
      </c>
      <c r="D37" s="57" t="str">
        <f>VLOOKUP(E37,studia!$F$1:$I$12,4,FALSE)</f>
        <v>AMU</v>
      </c>
      <c r="E37" s="53" t="s">
        <v>367</v>
      </c>
      <c r="F37" s="89"/>
      <c r="G37" s="56" t="s">
        <v>1777</v>
      </c>
      <c r="H37" s="56" t="s">
        <v>1778</v>
      </c>
      <c r="I37" s="56" t="s">
        <v>1779</v>
      </c>
      <c r="J37" s="56" t="s">
        <v>1746</v>
      </c>
      <c r="K37" s="55" t="str">
        <f>VLOOKUP(J37,Prowadzacy!$F$2:$J$105,2,FALSE)</f>
        <v>Marcin</v>
      </c>
      <c r="L37" s="55" t="str">
        <f>VLOOKUP(J37,Prowadzacy!$F$2:$K$105,3,FALSE)</f>
        <v>Stanisław</v>
      </c>
      <c r="M37" s="55" t="str">
        <f>VLOOKUP(J37,Prowadzacy!$F$2:$K$105,4,FALSE)</f>
        <v>Pawlak</v>
      </c>
      <c r="N37" s="57" t="str">
        <f>VLOOKUP(J37,Prowadzacy!$F$2:$M$105,8,FALSE)</f>
        <v xml:space="preserve">Marcin | Pawlak | Dr inż. |  ( 05337 ) </v>
      </c>
      <c r="O37" s="57" t="str">
        <f>VLOOKUP(J37,Prowadzacy!$F$2:$K$105,5,FALSE)</f>
        <v>W05/K3</v>
      </c>
      <c r="P37" s="57" t="str">
        <f>VLOOKUP(J37,Prowadzacy!$F$2:$K$105,6,FALSE)</f>
        <v>ZNEMAP</v>
      </c>
      <c r="Q37" s="53" t="s">
        <v>1589</v>
      </c>
      <c r="R37" s="57" t="str">
        <f>VLOOKUP(Q37,Prowadzacy!$F$2:$K$105,2,FALSE)</f>
        <v>Krzysztof</v>
      </c>
      <c r="S37" s="57" t="str">
        <f>VLOOKUP(Q37,Prowadzacy!$F$2:$K$105,3,FALSE)</f>
        <v>Paweł</v>
      </c>
      <c r="T37" s="57" t="str">
        <f>VLOOKUP(Q37,Prowadzacy!$F$2:$K$105,4,FALSE)</f>
        <v>Dyrcz</v>
      </c>
      <c r="U37" s="57" t="str">
        <f>VLOOKUP(Q37,Prowadzacy!$F$2:$M$105,8,FALSE)</f>
        <v xml:space="preserve">Krzysztof | Dyrcz | Dr inż. |  ( 05307 ) </v>
      </c>
      <c r="V37" s="53"/>
      <c r="W37" s="53" t="s">
        <v>226</v>
      </c>
      <c r="X37" s="56"/>
      <c r="Y37" s="53"/>
      <c r="Z37" s="58"/>
      <c r="AA37" s="57"/>
      <c r="AB37" s="57"/>
      <c r="AC37" s="57"/>
      <c r="AD37" s="57"/>
      <c r="AE37" s="57"/>
      <c r="AF37" s="57"/>
      <c r="AG37" s="57"/>
      <c r="AH37" s="57"/>
      <c r="AI37" s="57"/>
      <c r="AJ37" s="57"/>
      <c r="AK37" s="57"/>
      <c r="AL37" s="65"/>
    </row>
    <row r="38" spans="1:38" ht="231.75">
      <c r="A38" s="80">
        <v>33</v>
      </c>
      <c r="B38" s="57" t="str">
        <f>VLOOKUP(E38,studia!$F$1:$I$12,2,FALSE)</f>
        <v>Automatyka i Robotyka</v>
      </c>
      <c r="C38" s="57" t="str">
        <f>VLOOKUP(E38,studia!$F$1:$I$12,3,FALSE)</f>
        <v>inż.</v>
      </c>
      <c r="D38" s="57" t="str">
        <f>VLOOKUP(E38,studia!$F$1:$I$12,4,FALSE)</f>
        <v>AMU</v>
      </c>
      <c r="E38" s="53" t="s">
        <v>367</v>
      </c>
      <c r="F38" s="89" t="s">
        <v>2088</v>
      </c>
      <c r="G38" s="56" t="s">
        <v>1808</v>
      </c>
      <c r="H38" s="56" t="s">
        <v>1809</v>
      </c>
      <c r="I38" s="56" t="s">
        <v>1810</v>
      </c>
      <c r="J38" s="56" t="s">
        <v>1811</v>
      </c>
      <c r="K38" s="55" t="str">
        <f>VLOOKUP(J38,Prowadzacy!$F$2:$J$105,2,FALSE)</f>
        <v>Piotr</v>
      </c>
      <c r="L38" s="55" t="str">
        <f>VLOOKUP(J38,Prowadzacy!$F$2:$K$105,3,FALSE)</f>
        <v>Jóżef</v>
      </c>
      <c r="M38" s="55" t="str">
        <f>VLOOKUP(J38,Prowadzacy!$F$2:$K$105,4,FALSE)</f>
        <v>Serkies</v>
      </c>
      <c r="N38" s="57" t="str">
        <f>VLOOKUP(J38,Prowadzacy!$F$2:$M$105,8,FALSE)</f>
        <v xml:space="preserve">Piotr | Serkies | Dr inż. |  ( 05383 ) </v>
      </c>
      <c r="O38" s="57" t="str">
        <f>VLOOKUP(J38,Prowadzacy!$F$2:$K$105,5,FALSE)</f>
        <v>W05/K3</v>
      </c>
      <c r="P38" s="57" t="str">
        <f>VLOOKUP(J38,Prowadzacy!$F$2:$K$105,6,FALSE)</f>
        <v>ZNEMAP</v>
      </c>
      <c r="Q38" s="53" t="s">
        <v>1883</v>
      </c>
      <c r="R38" s="57" t="str">
        <f>VLOOKUP(Q38,Prowadzacy!$F$2:$K$105,2,FALSE)</f>
        <v>Karol</v>
      </c>
      <c r="S38" s="57">
        <f>VLOOKUP(Q38,Prowadzacy!$F$2:$K$105,3,FALSE)</f>
        <v>0</v>
      </c>
      <c r="T38" s="57" t="str">
        <f>VLOOKUP(Q38,Prowadzacy!$F$2:$K$105,4,FALSE)</f>
        <v>Wróbel</v>
      </c>
      <c r="U38" s="57" t="str">
        <f>VLOOKUP(Q38,Prowadzacy!$F$2:$M$105,8,FALSE)</f>
        <v xml:space="preserve">Karol | Wróbel | Dr inż. |  ( 053112 ) </v>
      </c>
      <c r="V38" s="53"/>
      <c r="W38" s="53" t="s">
        <v>226</v>
      </c>
      <c r="X38" s="56"/>
      <c r="Y38" s="53"/>
      <c r="Z38" s="58"/>
      <c r="AA38" s="57"/>
      <c r="AB38" s="57"/>
      <c r="AC38" s="57"/>
      <c r="AD38" s="57"/>
      <c r="AE38" s="57"/>
      <c r="AF38" s="57"/>
      <c r="AG38" s="57"/>
      <c r="AH38" s="57"/>
      <c r="AI38" s="57"/>
      <c r="AJ38" s="57"/>
      <c r="AK38" s="57"/>
      <c r="AL38" s="65"/>
    </row>
    <row r="39" spans="1:38" ht="231.75">
      <c r="A39" s="80">
        <v>34</v>
      </c>
      <c r="B39" s="57" t="str">
        <f>VLOOKUP(E39,studia!$F$1:$I$12,2,FALSE)</f>
        <v>Automatyka i Robotyka</v>
      </c>
      <c r="C39" s="57" t="str">
        <f>VLOOKUP(E39,studia!$F$1:$I$12,3,FALSE)</f>
        <v>inż.</v>
      </c>
      <c r="D39" s="57" t="str">
        <f>VLOOKUP(E39,studia!$F$1:$I$12,4,FALSE)</f>
        <v>AMU</v>
      </c>
      <c r="E39" s="53" t="s">
        <v>367</v>
      </c>
      <c r="F39" s="89"/>
      <c r="G39" s="56" t="s">
        <v>1829</v>
      </c>
      <c r="H39" s="56" t="s">
        <v>1830</v>
      </c>
      <c r="I39" s="56" t="s">
        <v>1961</v>
      </c>
      <c r="J39" s="56" t="s">
        <v>1811</v>
      </c>
      <c r="K39" s="55" t="str">
        <f>VLOOKUP(J39,Prowadzacy!$F$2:$J$105,2,FALSE)</f>
        <v>Piotr</v>
      </c>
      <c r="L39" s="55" t="str">
        <f>VLOOKUP(J39,Prowadzacy!$F$2:$K$105,3,FALSE)</f>
        <v>Jóżef</v>
      </c>
      <c r="M39" s="55" t="str">
        <f>VLOOKUP(J39,Prowadzacy!$F$2:$K$105,4,FALSE)</f>
        <v>Serkies</v>
      </c>
      <c r="N39" s="57" t="str">
        <f>VLOOKUP(J39,Prowadzacy!$F$2:$M$105,8,FALSE)</f>
        <v xml:space="preserve">Piotr | Serkies | Dr inż. |  ( 05383 ) </v>
      </c>
      <c r="O39" s="57" t="str">
        <f>VLOOKUP(J39,Prowadzacy!$F$2:$K$105,5,FALSE)</f>
        <v>W05/K3</v>
      </c>
      <c r="P39" s="57" t="str">
        <f>VLOOKUP(J39,Prowadzacy!$F$2:$K$105,6,FALSE)</f>
        <v>ZNEMAP</v>
      </c>
      <c r="Q39" s="53" t="s">
        <v>1850</v>
      </c>
      <c r="R39" s="57" t="str">
        <f>VLOOKUP(Q39,Prowadzacy!$F$2:$K$105,2,FALSE)</f>
        <v>Grzegorz</v>
      </c>
      <c r="S39" s="57" t="str">
        <f>VLOOKUP(Q39,Prowadzacy!$F$2:$K$105,3,FALSE)</f>
        <v>Jakub</v>
      </c>
      <c r="T39" s="57" t="str">
        <f>VLOOKUP(Q39,Prowadzacy!$F$2:$K$105,4,FALSE)</f>
        <v>Tarchała</v>
      </c>
      <c r="U39" s="57" t="str">
        <f>VLOOKUP(Q39,Prowadzacy!$F$2:$M$105,8,FALSE)</f>
        <v xml:space="preserve">Grzegorz | Tarchała | Dr inż. |  ( 05385 ) </v>
      </c>
      <c r="V39" s="53"/>
      <c r="W39" s="53" t="s">
        <v>226</v>
      </c>
      <c r="X39" s="56"/>
      <c r="Y39" s="53"/>
      <c r="Z39" s="58"/>
      <c r="AA39" s="57"/>
      <c r="AB39" s="57"/>
      <c r="AC39" s="57"/>
      <c r="AD39" s="57"/>
      <c r="AE39" s="57"/>
      <c r="AF39" s="57"/>
      <c r="AG39" s="57"/>
      <c r="AH39" s="57"/>
      <c r="AI39" s="57"/>
      <c r="AJ39" s="57"/>
      <c r="AK39" s="57"/>
      <c r="AL39" s="65"/>
    </row>
    <row r="40" spans="1:38" ht="231.75">
      <c r="A40" s="80">
        <v>35</v>
      </c>
      <c r="B40" s="57" t="str">
        <f>VLOOKUP(E40,studia!$F$1:$I$12,2,FALSE)</f>
        <v>Automatyka i Robotyka</v>
      </c>
      <c r="C40" s="57" t="str">
        <f>VLOOKUP(E40,studia!$F$1:$I$12,3,FALSE)</f>
        <v>inż.</v>
      </c>
      <c r="D40" s="57" t="str">
        <f>VLOOKUP(E40,studia!$F$1:$I$12,4,FALSE)</f>
        <v>AMU</v>
      </c>
      <c r="E40" s="53" t="s">
        <v>367</v>
      </c>
      <c r="F40" s="89" t="s">
        <v>2088</v>
      </c>
      <c r="G40" s="56" t="s">
        <v>1831</v>
      </c>
      <c r="H40" s="56" t="s">
        <v>1832</v>
      </c>
      <c r="I40" s="56" t="s">
        <v>1833</v>
      </c>
      <c r="J40" s="56" t="s">
        <v>1811</v>
      </c>
      <c r="K40" s="55" t="str">
        <f>VLOOKUP(J40,Prowadzacy!$F$2:$J$105,2,FALSE)</f>
        <v>Piotr</v>
      </c>
      <c r="L40" s="55" t="str">
        <f>VLOOKUP(J40,Prowadzacy!$F$2:$K$105,3,FALSE)</f>
        <v>Jóżef</v>
      </c>
      <c r="M40" s="55" t="str">
        <f>VLOOKUP(J40,Prowadzacy!$F$2:$K$105,4,FALSE)</f>
        <v>Serkies</v>
      </c>
      <c r="N40" s="57" t="str">
        <f>VLOOKUP(J40,Prowadzacy!$F$2:$M$105,8,FALSE)</f>
        <v xml:space="preserve">Piotr | Serkies | Dr inż. |  ( 05383 ) </v>
      </c>
      <c r="O40" s="57" t="str">
        <f>VLOOKUP(J40,Prowadzacy!$F$2:$K$105,5,FALSE)</f>
        <v>W05/K3</v>
      </c>
      <c r="P40" s="57" t="str">
        <f>VLOOKUP(J40,Prowadzacy!$F$2:$K$105,6,FALSE)</f>
        <v>ZNEMAP</v>
      </c>
      <c r="Q40" s="53" t="s">
        <v>1474</v>
      </c>
      <c r="R40" s="57" t="str">
        <f>VLOOKUP(Q40,Prowadzacy!$F$2:$K$105,2,FALSE)</f>
        <v>Krzysztof</v>
      </c>
      <c r="S40" s="57">
        <f>VLOOKUP(Q40,Prowadzacy!$F$2:$K$105,3,FALSE)</f>
        <v>0</v>
      </c>
      <c r="T40" s="57" t="str">
        <f>VLOOKUP(Q40,Prowadzacy!$F$2:$K$105,4,FALSE)</f>
        <v>Szabat</v>
      </c>
      <c r="U40" s="57" t="str">
        <f>VLOOKUP(Q40,Prowadzacy!$F$2:$M$105,8,FALSE)</f>
        <v xml:space="preserve">Krzysztof | Szabat | Prof. dr hab. inż. |  ( 05344 ) </v>
      </c>
      <c r="V40" s="53"/>
      <c r="W40" s="53" t="s">
        <v>226</v>
      </c>
      <c r="X40" s="56"/>
      <c r="Y40" s="53"/>
      <c r="Z40" s="58"/>
      <c r="AA40" s="57"/>
      <c r="AB40" s="57"/>
      <c r="AC40" s="57"/>
      <c r="AD40" s="57"/>
      <c r="AE40" s="57"/>
      <c r="AF40" s="57"/>
      <c r="AG40" s="57"/>
      <c r="AH40" s="57"/>
      <c r="AI40" s="57"/>
      <c r="AJ40" s="57"/>
      <c r="AK40" s="57"/>
      <c r="AL40" s="65"/>
    </row>
    <row r="41" spans="1:38" ht="219">
      <c r="A41" s="80">
        <v>36</v>
      </c>
      <c r="B41" s="57" t="str">
        <f>VLOOKUP(E41,studia!$F$1:$I$12,2,FALSE)</f>
        <v>Automatyka i Robotyka</v>
      </c>
      <c r="C41" s="57" t="str">
        <f>VLOOKUP(E41,studia!$F$1:$I$12,3,FALSE)</f>
        <v>inż.</v>
      </c>
      <c r="D41" s="57" t="str">
        <f>VLOOKUP(E41,studia!$F$1:$I$12,4,FALSE)</f>
        <v>AMU</v>
      </c>
      <c r="E41" s="53" t="s">
        <v>367</v>
      </c>
      <c r="F41" s="89" t="s">
        <v>2088</v>
      </c>
      <c r="G41" s="56" t="s">
        <v>1826</v>
      </c>
      <c r="H41" s="56" t="s">
        <v>1827</v>
      </c>
      <c r="I41" s="56" t="s">
        <v>1828</v>
      </c>
      <c r="J41" s="56" t="s">
        <v>1811</v>
      </c>
      <c r="K41" s="55" t="str">
        <f>VLOOKUP(J41,Prowadzacy!$F$2:$J$105,2,FALSE)</f>
        <v>Piotr</v>
      </c>
      <c r="L41" s="55" t="str">
        <f>VLOOKUP(J41,Prowadzacy!$F$2:$K$105,3,FALSE)</f>
        <v>Jóżef</v>
      </c>
      <c r="M41" s="55" t="str">
        <f>VLOOKUP(J41,Prowadzacy!$F$2:$K$105,4,FALSE)</f>
        <v>Serkies</v>
      </c>
      <c r="N41" s="57" t="str">
        <f>VLOOKUP(J41,Prowadzacy!$F$2:$M$105,8,FALSE)</f>
        <v xml:space="preserve">Piotr | Serkies | Dr inż. |  ( 05383 ) </v>
      </c>
      <c r="O41" s="57" t="str">
        <f>VLOOKUP(J41,Prowadzacy!$F$2:$K$105,5,FALSE)</f>
        <v>W05/K3</v>
      </c>
      <c r="P41" s="57" t="str">
        <f>VLOOKUP(J41,Prowadzacy!$F$2:$K$105,6,FALSE)</f>
        <v>ZNEMAP</v>
      </c>
      <c r="Q41" s="53" t="s">
        <v>1850</v>
      </c>
      <c r="R41" s="57" t="str">
        <f>VLOOKUP(Q41,Prowadzacy!$F$2:$K$105,2,FALSE)</f>
        <v>Grzegorz</v>
      </c>
      <c r="S41" s="57" t="str">
        <f>VLOOKUP(Q41,Prowadzacy!$F$2:$K$105,3,FALSE)</f>
        <v>Jakub</v>
      </c>
      <c r="T41" s="57" t="str">
        <f>VLOOKUP(Q41,Prowadzacy!$F$2:$K$105,4,FALSE)</f>
        <v>Tarchała</v>
      </c>
      <c r="U41" s="57" t="str">
        <f>VLOOKUP(Q41,Prowadzacy!$F$2:$M$105,8,FALSE)</f>
        <v xml:space="preserve">Grzegorz | Tarchała | Dr inż. |  ( 05385 ) </v>
      </c>
      <c r="V41" s="53"/>
      <c r="W41" s="53" t="s">
        <v>226</v>
      </c>
      <c r="X41" s="56"/>
      <c r="Y41" s="53"/>
      <c r="Z41" s="58"/>
      <c r="AA41" s="57"/>
      <c r="AB41" s="57"/>
      <c r="AC41" s="57"/>
      <c r="AD41" s="57"/>
      <c r="AE41" s="57"/>
      <c r="AF41" s="57"/>
      <c r="AG41" s="57"/>
      <c r="AH41" s="57"/>
      <c r="AI41" s="57"/>
      <c r="AJ41" s="57"/>
      <c r="AK41" s="57"/>
      <c r="AL41" s="65"/>
    </row>
    <row r="42" spans="1:38" ht="78.75">
      <c r="A42" s="80">
        <v>37</v>
      </c>
      <c r="B42" s="57" t="str">
        <f>VLOOKUP(E42,studia!$F$1:$I$12,2,FALSE)</f>
        <v>Automatyka i Robotyka</v>
      </c>
      <c r="C42" s="57" t="str">
        <f>VLOOKUP(E42,studia!$F$1:$I$12,3,FALSE)</f>
        <v>inż.</v>
      </c>
      <c r="D42" s="57" t="str">
        <f>VLOOKUP(E42,studia!$F$1:$I$12,4,FALSE)</f>
        <v>AMU</v>
      </c>
      <c r="E42" s="53" t="s">
        <v>367</v>
      </c>
      <c r="F42" s="89" t="s">
        <v>2088</v>
      </c>
      <c r="G42" s="56" t="s">
        <v>1820</v>
      </c>
      <c r="H42" s="56" t="s">
        <v>1821</v>
      </c>
      <c r="I42" s="56" t="s">
        <v>1962</v>
      </c>
      <c r="J42" s="56" t="s">
        <v>1474</v>
      </c>
      <c r="K42" s="55" t="str">
        <f>VLOOKUP(J42,Prowadzacy!$F$2:$J$105,2,FALSE)</f>
        <v>Krzysztof</v>
      </c>
      <c r="L42" s="55">
        <f>VLOOKUP(J42,Prowadzacy!$F$2:$K$105,3,FALSE)</f>
        <v>0</v>
      </c>
      <c r="M42" s="55" t="str">
        <f>VLOOKUP(J42,Prowadzacy!$F$2:$K$105,4,FALSE)</f>
        <v>Szabat</v>
      </c>
      <c r="N42" s="57" t="str">
        <f>VLOOKUP(J42,Prowadzacy!$F$2:$M$105,8,FALSE)</f>
        <v xml:space="preserve">Krzysztof | Szabat | Prof. dr hab. inż. |  ( 05344 ) </v>
      </c>
      <c r="O42" s="57" t="str">
        <f>VLOOKUP(J42,Prowadzacy!$F$2:$K$105,5,FALSE)</f>
        <v>W05/K3</v>
      </c>
      <c r="P42" s="57" t="str">
        <f>VLOOKUP(J42,Prowadzacy!$F$2:$K$105,6,FALSE)</f>
        <v>ZNEMAP</v>
      </c>
      <c r="Q42" s="53" t="s">
        <v>1811</v>
      </c>
      <c r="R42" s="57" t="str">
        <f>VLOOKUP(Q42,Prowadzacy!$F$2:$K$105,2,FALSE)</f>
        <v>Piotr</v>
      </c>
      <c r="S42" s="57" t="str">
        <f>VLOOKUP(Q42,Prowadzacy!$F$2:$K$105,3,FALSE)</f>
        <v>Jóżef</v>
      </c>
      <c r="T42" s="57" t="str">
        <f>VLOOKUP(Q42,Prowadzacy!$F$2:$K$105,4,FALSE)</f>
        <v>Serkies</v>
      </c>
      <c r="U42" s="57" t="str">
        <f>VLOOKUP(Q42,Prowadzacy!$F$2:$M$105,8,FALSE)</f>
        <v xml:space="preserve">Piotr | Serkies | Dr inż. |  ( 05383 ) </v>
      </c>
      <c r="V42" s="53"/>
      <c r="W42" s="53" t="s">
        <v>226</v>
      </c>
      <c r="X42" s="56"/>
      <c r="Y42" s="53"/>
      <c r="Z42" s="58"/>
      <c r="AA42" s="57"/>
      <c r="AB42" s="57"/>
      <c r="AC42" s="57"/>
      <c r="AD42" s="57"/>
      <c r="AE42" s="57"/>
      <c r="AF42" s="57"/>
      <c r="AG42" s="57"/>
      <c r="AH42" s="57"/>
      <c r="AI42" s="57"/>
      <c r="AJ42" s="57"/>
      <c r="AK42" s="57"/>
      <c r="AL42" s="65"/>
    </row>
    <row r="43" spans="1:38" ht="53.25">
      <c r="A43" s="80">
        <v>38</v>
      </c>
      <c r="B43" s="57" t="str">
        <f>VLOOKUP(E43,studia!$F$1:$I$12,2,FALSE)</f>
        <v>Automatyka i Robotyka</v>
      </c>
      <c r="C43" s="57" t="str">
        <f>VLOOKUP(E43,studia!$F$1:$I$12,3,FALSE)</f>
        <v>inż.</v>
      </c>
      <c r="D43" s="57" t="str">
        <f>VLOOKUP(E43,studia!$F$1:$I$12,4,FALSE)</f>
        <v>AMU</v>
      </c>
      <c r="E43" s="53" t="s">
        <v>367</v>
      </c>
      <c r="F43" s="89"/>
      <c r="G43" s="56" t="s">
        <v>1942</v>
      </c>
      <c r="H43" s="56" t="s">
        <v>1822</v>
      </c>
      <c r="I43" s="56" t="s">
        <v>1963</v>
      </c>
      <c r="J43" s="56" t="s">
        <v>1474</v>
      </c>
      <c r="K43" s="55" t="str">
        <f>VLOOKUP(J43,Prowadzacy!$F$2:$J$105,2,FALSE)</f>
        <v>Krzysztof</v>
      </c>
      <c r="L43" s="55">
        <f>VLOOKUP(J43,Prowadzacy!$F$2:$K$105,3,FALSE)</f>
        <v>0</v>
      </c>
      <c r="M43" s="55" t="str">
        <f>VLOOKUP(J43,Prowadzacy!$F$2:$K$105,4,FALSE)</f>
        <v>Szabat</v>
      </c>
      <c r="N43" s="57" t="str">
        <f>VLOOKUP(J43,Prowadzacy!$F$2:$M$105,8,FALSE)</f>
        <v xml:space="preserve">Krzysztof | Szabat | Prof. dr hab. inż. |  ( 05344 ) </v>
      </c>
      <c r="O43" s="57" t="str">
        <f>VLOOKUP(J43,Prowadzacy!$F$2:$K$105,5,FALSE)</f>
        <v>W05/K3</v>
      </c>
      <c r="P43" s="57" t="str">
        <f>VLOOKUP(J43,Prowadzacy!$F$2:$K$105,6,FALSE)</f>
        <v>ZNEMAP</v>
      </c>
      <c r="Q43" s="53" t="s">
        <v>1811</v>
      </c>
      <c r="R43" s="57" t="str">
        <f>VLOOKUP(Q43,Prowadzacy!$F$2:$K$105,2,FALSE)</f>
        <v>Piotr</v>
      </c>
      <c r="S43" s="57" t="str">
        <f>VLOOKUP(Q43,Prowadzacy!$F$2:$K$105,3,FALSE)</f>
        <v>Jóżef</v>
      </c>
      <c r="T43" s="57" t="str">
        <f>VLOOKUP(Q43,Prowadzacy!$F$2:$K$105,4,FALSE)</f>
        <v>Serkies</v>
      </c>
      <c r="U43" s="57" t="str">
        <f>VLOOKUP(Q43,Prowadzacy!$F$2:$M$105,8,FALSE)</f>
        <v xml:space="preserve">Piotr | Serkies | Dr inż. |  ( 05383 ) </v>
      </c>
      <c r="V43" s="53"/>
      <c r="W43" s="53" t="s">
        <v>226</v>
      </c>
      <c r="X43" s="56"/>
      <c r="Y43" s="53"/>
      <c r="Z43" s="58"/>
      <c r="AA43" s="57"/>
      <c r="AB43" s="57"/>
      <c r="AC43" s="57"/>
      <c r="AD43" s="57"/>
      <c r="AE43" s="57"/>
      <c r="AF43" s="57"/>
      <c r="AG43" s="57"/>
      <c r="AH43" s="57"/>
      <c r="AI43" s="57"/>
      <c r="AJ43" s="57"/>
      <c r="AK43" s="57"/>
      <c r="AL43" s="65"/>
    </row>
    <row r="44" spans="1:38" ht="142.5">
      <c r="A44" s="80">
        <v>39</v>
      </c>
      <c r="B44" s="57" t="str">
        <f>VLOOKUP(E44,studia!$F$1:$I$12,2,FALSE)</f>
        <v>Automatyka i Robotyka</v>
      </c>
      <c r="C44" s="57" t="str">
        <f>VLOOKUP(E44,studia!$F$1:$I$12,3,FALSE)</f>
        <v>inż.</v>
      </c>
      <c r="D44" s="57" t="str">
        <f>VLOOKUP(E44,studia!$F$1:$I$12,4,FALSE)</f>
        <v>AMU</v>
      </c>
      <c r="E44" s="53" t="s">
        <v>367</v>
      </c>
      <c r="F44" s="89"/>
      <c r="G44" s="56" t="s">
        <v>1943</v>
      </c>
      <c r="H44" s="56" t="s">
        <v>1851</v>
      </c>
      <c r="I44" s="56" t="s">
        <v>1852</v>
      </c>
      <c r="J44" s="56" t="s">
        <v>1850</v>
      </c>
      <c r="K44" s="55" t="str">
        <f>VLOOKUP(J44,Prowadzacy!$F$2:$J$105,2,FALSE)</f>
        <v>Grzegorz</v>
      </c>
      <c r="L44" s="55" t="str">
        <f>VLOOKUP(J44,Prowadzacy!$F$2:$K$105,3,FALSE)</f>
        <v>Jakub</v>
      </c>
      <c r="M44" s="55" t="str">
        <f>VLOOKUP(J44,Prowadzacy!$F$2:$K$105,4,FALSE)</f>
        <v>Tarchała</v>
      </c>
      <c r="N44" s="57" t="str">
        <f>VLOOKUP(J44,Prowadzacy!$F$2:$M$105,8,FALSE)</f>
        <v xml:space="preserve">Grzegorz | Tarchała | Dr inż. |  ( 05385 ) </v>
      </c>
      <c r="O44" s="57" t="str">
        <f>VLOOKUP(J44,Prowadzacy!$F$2:$K$105,5,FALSE)</f>
        <v>W05/K3</v>
      </c>
      <c r="P44" s="57" t="str">
        <f>VLOOKUP(J44,Prowadzacy!$F$2:$K$105,6,FALSE)</f>
        <v>ZNEMAP</v>
      </c>
      <c r="Q44" s="53" t="s">
        <v>1865</v>
      </c>
      <c r="R44" s="57" t="str">
        <f>VLOOKUP(Q44,Prowadzacy!$F$2:$K$105,2,FALSE)</f>
        <v>Marcin</v>
      </c>
      <c r="S44" s="57">
        <f>VLOOKUP(Q44,Prowadzacy!$F$2:$K$105,3,FALSE)</f>
        <v>0</v>
      </c>
      <c r="T44" s="57" t="str">
        <f>VLOOKUP(Q44,Prowadzacy!$F$2:$K$105,4,FALSE)</f>
        <v>Wolkiewicz</v>
      </c>
      <c r="U44" s="57" t="str">
        <f>VLOOKUP(Q44,Prowadzacy!$F$2:$M$105,8,FALSE)</f>
        <v xml:space="preserve">Marcin | Wolkiewicz | Dr inż. |  ( 05377 ) </v>
      </c>
      <c r="V44" s="53"/>
      <c r="W44" s="53" t="s">
        <v>226</v>
      </c>
      <c r="X44" s="56"/>
      <c r="Y44" s="53"/>
      <c r="Z44" s="58"/>
      <c r="AA44" s="57"/>
      <c r="AB44" s="57"/>
      <c r="AC44" s="57"/>
      <c r="AD44" s="57"/>
      <c r="AE44" s="57"/>
      <c r="AF44" s="57"/>
      <c r="AG44" s="57"/>
      <c r="AH44" s="57"/>
      <c r="AI44" s="57"/>
      <c r="AJ44" s="57"/>
      <c r="AK44" s="57"/>
      <c r="AL44" s="65"/>
    </row>
    <row r="45" spans="1:38" ht="244.5">
      <c r="A45" s="80">
        <v>40</v>
      </c>
      <c r="B45" s="57" t="str">
        <f>VLOOKUP(E45,studia!$F$1:$I$12,2,FALSE)</f>
        <v>Automatyka i Robotyka</v>
      </c>
      <c r="C45" s="57" t="str">
        <f>VLOOKUP(E45,studia!$F$1:$I$12,3,FALSE)</f>
        <v>inż.</v>
      </c>
      <c r="D45" s="57" t="str">
        <f>VLOOKUP(E45,studia!$F$1:$I$12,4,FALSE)</f>
        <v>AMU</v>
      </c>
      <c r="E45" s="53" t="s">
        <v>367</v>
      </c>
      <c r="F45" s="89" t="s">
        <v>2088</v>
      </c>
      <c r="G45" s="56" t="s">
        <v>2079</v>
      </c>
      <c r="H45" s="56" t="s">
        <v>1866</v>
      </c>
      <c r="I45" s="56" t="s">
        <v>1867</v>
      </c>
      <c r="J45" s="56" t="s">
        <v>1865</v>
      </c>
      <c r="K45" s="55" t="str">
        <f>VLOOKUP(J45,Prowadzacy!$F$2:$J$105,2,FALSE)</f>
        <v>Marcin</v>
      </c>
      <c r="L45" s="55">
        <f>VLOOKUP(J45,Prowadzacy!$F$2:$K$105,3,FALSE)</f>
        <v>0</v>
      </c>
      <c r="M45" s="55" t="str">
        <f>VLOOKUP(J45,Prowadzacy!$F$2:$K$105,4,FALSE)</f>
        <v>Wolkiewicz</v>
      </c>
      <c r="N45" s="57" t="str">
        <f>VLOOKUP(J45,Prowadzacy!$F$2:$M$105,8,FALSE)</f>
        <v xml:space="preserve">Marcin | Wolkiewicz | Dr inż. |  ( 05377 ) </v>
      </c>
      <c r="O45" s="57" t="str">
        <f>VLOOKUP(J45,Prowadzacy!$F$2:$K$105,5,FALSE)</f>
        <v>W05/K3</v>
      </c>
      <c r="P45" s="57" t="str">
        <f>VLOOKUP(J45,Prowadzacy!$F$2:$K$105,6,FALSE)</f>
        <v>ZNEMAP</v>
      </c>
      <c r="Q45" s="53" t="s">
        <v>1850</v>
      </c>
      <c r="R45" s="57" t="str">
        <f>VLOOKUP(Q45,Prowadzacy!$F$2:$K$105,2,FALSE)</f>
        <v>Grzegorz</v>
      </c>
      <c r="S45" s="57" t="str">
        <f>VLOOKUP(Q45,Prowadzacy!$F$2:$K$105,3,FALSE)</f>
        <v>Jakub</v>
      </c>
      <c r="T45" s="57" t="str">
        <f>VLOOKUP(Q45,Prowadzacy!$F$2:$K$105,4,FALSE)</f>
        <v>Tarchała</v>
      </c>
      <c r="U45" s="57" t="str">
        <f>VLOOKUP(Q45,Prowadzacy!$F$2:$M$105,8,FALSE)</f>
        <v xml:space="preserve">Grzegorz | Tarchała | Dr inż. |  ( 05385 ) </v>
      </c>
      <c r="V45" s="53"/>
      <c r="W45" s="53" t="s">
        <v>226</v>
      </c>
      <c r="X45" s="56"/>
      <c r="Y45" s="53"/>
      <c r="Z45" s="58"/>
      <c r="AA45" s="57"/>
      <c r="AB45" s="57"/>
      <c r="AC45" s="57"/>
      <c r="AD45" s="57"/>
      <c r="AE45" s="57"/>
      <c r="AF45" s="57"/>
      <c r="AG45" s="57"/>
      <c r="AH45" s="57"/>
      <c r="AI45" s="57"/>
      <c r="AJ45" s="57"/>
      <c r="AK45" s="57"/>
      <c r="AL45" s="65"/>
    </row>
    <row r="46" spans="1:38" ht="257.25">
      <c r="A46" s="80">
        <v>41</v>
      </c>
      <c r="B46" s="57" t="str">
        <f>VLOOKUP(E46,studia!$F$1:$I$12,2,FALSE)</f>
        <v>Automatyka i Robotyka</v>
      </c>
      <c r="C46" s="57" t="str">
        <f>VLOOKUP(E46,studia!$F$1:$I$12,3,FALSE)</f>
        <v>inż.</v>
      </c>
      <c r="D46" s="57" t="str">
        <f>VLOOKUP(E46,studia!$F$1:$I$12,4,FALSE)</f>
        <v>AMU</v>
      </c>
      <c r="E46" s="53" t="s">
        <v>367</v>
      </c>
      <c r="F46" s="89"/>
      <c r="G46" s="56" t="s">
        <v>1868</v>
      </c>
      <c r="H46" s="56" t="s">
        <v>1869</v>
      </c>
      <c r="I46" s="56" t="s">
        <v>1870</v>
      </c>
      <c r="J46" s="56" t="s">
        <v>1865</v>
      </c>
      <c r="K46" s="55" t="str">
        <f>VLOOKUP(J46,Prowadzacy!$F$2:$J$105,2,FALSE)</f>
        <v>Marcin</v>
      </c>
      <c r="L46" s="55">
        <f>VLOOKUP(J46,Prowadzacy!$F$2:$K$105,3,FALSE)</f>
        <v>0</v>
      </c>
      <c r="M46" s="55" t="str">
        <f>VLOOKUP(J46,Prowadzacy!$F$2:$K$105,4,FALSE)</f>
        <v>Wolkiewicz</v>
      </c>
      <c r="N46" s="57" t="str">
        <f>VLOOKUP(J46,Prowadzacy!$F$2:$M$105,8,FALSE)</f>
        <v xml:space="preserve">Marcin | Wolkiewicz | Dr inż. |  ( 05377 ) </v>
      </c>
      <c r="O46" s="57" t="str">
        <f>VLOOKUP(J46,Prowadzacy!$F$2:$K$105,5,FALSE)</f>
        <v>W05/K3</v>
      </c>
      <c r="P46" s="57" t="str">
        <f>VLOOKUP(J46,Prowadzacy!$F$2:$K$105,6,FALSE)</f>
        <v>ZNEMAP</v>
      </c>
      <c r="Q46" s="53" t="s">
        <v>1612</v>
      </c>
      <c r="R46" s="57" t="str">
        <f>VLOOKUP(Q46,Prowadzacy!$F$2:$K$105,2,FALSE)</f>
        <v>Paweł</v>
      </c>
      <c r="S46" s="57" t="str">
        <f>VLOOKUP(Q46,Prowadzacy!$F$2:$K$105,3,FALSE)</f>
        <v>Grzegorz</v>
      </c>
      <c r="T46" s="57" t="str">
        <f>VLOOKUP(Q46,Prowadzacy!$F$2:$K$105,4,FALSE)</f>
        <v>Ewert</v>
      </c>
      <c r="U46" s="57" t="str">
        <f>VLOOKUP(Q46,Prowadzacy!$F$2:$M$105,8,FALSE)</f>
        <v xml:space="preserve">Paweł | Ewert | Dr inż. |  ( 05378 ) </v>
      </c>
      <c r="V46" s="53"/>
      <c r="W46" s="53" t="s">
        <v>226</v>
      </c>
      <c r="X46" s="56"/>
      <c r="Y46" s="53"/>
      <c r="Z46" s="58"/>
      <c r="AA46" s="57"/>
      <c r="AB46" s="57"/>
      <c r="AC46" s="57"/>
      <c r="AD46" s="57"/>
      <c r="AE46" s="57"/>
      <c r="AF46" s="57"/>
      <c r="AG46" s="57"/>
      <c r="AH46" s="57"/>
      <c r="AI46" s="57"/>
      <c r="AJ46" s="57"/>
      <c r="AK46" s="57"/>
      <c r="AL46" s="65"/>
    </row>
    <row r="47" spans="1:38" ht="257.25">
      <c r="A47" s="80">
        <v>42</v>
      </c>
      <c r="B47" s="57" t="str">
        <f>VLOOKUP(E47,studia!$F$1:$I$12,2,FALSE)</f>
        <v>Automatyka i Robotyka</v>
      </c>
      <c r="C47" s="57" t="str">
        <f>VLOOKUP(E47,studia!$F$1:$I$12,3,FALSE)</f>
        <v>inż.</v>
      </c>
      <c r="D47" s="57" t="str">
        <f>VLOOKUP(E47,studia!$F$1:$I$12,4,FALSE)</f>
        <v>AMU</v>
      </c>
      <c r="E47" s="53" t="s">
        <v>367</v>
      </c>
      <c r="F47" s="89" t="s">
        <v>2088</v>
      </c>
      <c r="G47" s="56" t="s">
        <v>1871</v>
      </c>
      <c r="H47" s="56" t="s">
        <v>1872</v>
      </c>
      <c r="I47" s="56" t="s">
        <v>1873</v>
      </c>
      <c r="J47" s="56" t="s">
        <v>1865</v>
      </c>
      <c r="K47" s="55" t="str">
        <f>VLOOKUP(J47,Prowadzacy!$F$2:$J$105,2,FALSE)</f>
        <v>Marcin</v>
      </c>
      <c r="L47" s="55">
        <f>VLOOKUP(J47,Prowadzacy!$F$2:$K$105,3,FALSE)</f>
        <v>0</v>
      </c>
      <c r="M47" s="55" t="str">
        <f>VLOOKUP(J47,Prowadzacy!$F$2:$K$105,4,FALSE)</f>
        <v>Wolkiewicz</v>
      </c>
      <c r="N47" s="57" t="str">
        <f>VLOOKUP(J47,Prowadzacy!$F$2:$M$105,8,FALSE)</f>
        <v xml:space="preserve">Marcin | Wolkiewicz | Dr inż. |  ( 05377 ) </v>
      </c>
      <c r="O47" s="57" t="str">
        <f>VLOOKUP(J47,Prowadzacy!$F$2:$K$105,5,FALSE)</f>
        <v>W05/K3</v>
      </c>
      <c r="P47" s="57" t="str">
        <f>VLOOKUP(J47,Prowadzacy!$F$2:$K$105,6,FALSE)</f>
        <v>ZNEMAP</v>
      </c>
      <c r="Q47" s="53" t="s">
        <v>1928</v>
      </c>
      <c r="R47" s="57" t="str">
        <f>VLOOKUP(Q47,Prowadzacy!$F$2:$K$105,2,FALSE)</f>
        <v>Czesław</v>
      </c>
      <c r="S47" s="57" t="str">
        <f>VLOOKUP(Q47,Prowadzacy!$F$2:$K$105,3,FALSE)</f>
        <v>Tadeusz</v>
      </c>
      <c r="T47" s="57" t="str">
        <f>VLOOKUP(Q47,Prowadzacy!$F$2:$K$105,4,FALSE)</f>
        <v>Kowalski</v>
      </c>
      <c r="U47" s="57" t="str">
        <f>VLOOKUP(Q47,Prowadzacy!$F$2:$M$105,8,FALSE)</f>
        <v xml:space="preserve">Czesław | Kowalski | Prof. dr hab. inż. |  ( 05321 ) </v>
      </c>
      <c r="V47" s="53"/>
      <c r="W47" s="53" t="s">
        <v>226</v>
      </c>
      <c r="X47" s="56"/>
      <c r="Y47" s="53"/>
      <c r="Z47" s="58"/>
      <c r="AA47" s="57"/>
      <c r="AB47" s="57"/>
      <c r="AC47" s="57"/>
      <c r="AD47" s="57"/>
      <c r="AE47" s="57"/>
      <c r="AF47" s="57"/>
      <c r="AG47" s="57"/>
      <c r="AH47" s="57"/>
      <c r="AI47" s="57"/>
      <c r="AJ47" s="57"/>
      <c r="AK47" s="57"/>
      <c r="AL47" s="65"/>
    </row>
    <row r="48" spans="1:38" ht="219">
      <c r="A48" s="80">
        <v>43</v>
      </c>
      <c r="B48" s="57" t="str">
        <f>VLOOKUP(E48,studia!$F$1:$I$12,2,FALSE)</f>
        <v>Automatyka i Robotyka</v>
      </c>
      <c r="C48" s="57" t="str">
        <f>VLOOKUP(E48,studia!$F$1:$I$12,3,FALSE)</f>
        <v>inż.</v>
      </c>
      <c r="D48" s="57" t="str">
        <f>VLOOKUP(E48,studia!$F$1:$I$12,4,FALSE)</f>
        <v>AMU</v>
      </c>
      <c r="E48" s="53" t="s">
        <v>367</v>
      </c>
      <c r="F48" s="89" t="s">
        <v>2088</v>
      </c>
      <c r="G48" s="56" t="s">
        <v>1874</v>
      </c>
      <c r="H48" s="56" t="s">
        <v>1875</v>
      </c>
      <c r="I48" s="56" t="s">
        <v>1876</v>
      </c>
      <c r="J48" s="56" t="s">
        <v>1865</v>
      </c>
      <c r="K48" s="55" t="str">
        <f>VLOOKUP(J48,Prowadzacy!$F$2:$J$105,2,FALSE)</f>
        <v>Marcin</v>
      </c>
      <c r="L48" s="55">
        <f>VLOOKUP(J48,Prowadzacy!$F$2:$K$105,3,FALSE)</f>
        <v>0</v>
      </c>
      <c r="M48" s="55" t="str">
        <f>VLOOKUP(J48,Prowadzacy!$F$2:$K$105,4,FALSE)</f>
        <v>Wolkiewicz</v>
      </c>
      <c r="N48" s="57" t="str">
        <f>VLOOKUP(J48,Prowadzacy!$F$2:$M$105,8,FALSE)</f>
        <v xml:space="preserve">Marcin | Wolkiewicz | Dr inż. |  ( 05377 ) </v>
      </c>
      <c r="O48" s="57" t="str">
        <f>VLOOKUP(J48,Prowadzacy!$F$2:$K$105,5,FALSE)</f>
        <v>W05/K3</v>
      </c>
      <c r="P48" s="57" t="str">
        <f>VLOOKUP(J48,Prowadzacy!$F$2:$K$105,6,FALSE)</f>
        <v>ZNEMAP</v>
      </c>
      <c r="Q48" s="53" t="s">
        <v>1746</v>
      </c>
      <c r="R48" s="57" t="str">
        <f>VLOOKUP(Q48,Prowadzacy!$F$2:$K$105,2,FALSE)</f>
        <v>Marcin</v>
      </c>
      <c r="S48" s="57" t="str">
        <f>VLOOKUP(Q48,Prowadzacy!$F$2:$K$105,3,FALSE)</f>
        <v>Stanisław</v>
      </c>
      <c r="T48" s="57" t="str">
        <f>VLOOKUP(Q48,Prowadzacy!$F$2:$K$105,4,FALSE)</f>
        <v>Pawlak</v>
      </c>
      <c r="U48" s="57" t="str">
        <f>VLOOKUP(Q48,Prowadzacy!$F$2:$M$105,8,FALSE)</f>
        <v xml:space="preserve">Marcin | Pawlak | Dr inż. |  ( 05337 ) </v>
      </c>
      <c r="V48" s="53"/>
      <c r="W48" s="53" t="s">
        <v>226</v>
      </c>
      <c r="X48" s="56"/>
      <c r="Y48" s="53"/>
      <c r="Z48" s="58"/>
      <c r="AA48" s="57"/>
      <c r="AB48" s="57"/>
      <c r="AC48" s="57"/>
      <c r="AD48" s="57"/>
      <c r="AE48" s="57"/>
      <c r="AF48" s="57"/>
      <c r="AG48" s="57"/>
      <c r="AH48" s="57"/>
      <c r="AI48" s="57"/>
      <c r="AJ48" s="57"/>
      <c r="AK48" s="57"/>
      <c r="AL48" s="65"/>
    </row>
    <row r="49" spans="1:38" ht="117">
      <c r="A49" s="80">
        <v>44</v>
      </c>
      <c r="B49" s="57" t="str">
        <f>VLOOKUP(E49,studia!$F$1:$I$12,2,FALSE)</f>
        <v>Automatyka i Robotyka</v>
      </c>
      <c r="C49" s="57" t="str">
        <f>VLOOKUP(E49,studia!$F$1:$I$12,3,FALSE)</f>
        <v>inż.</v>
      </c>
      <c r="D49" s="57" t="str">
        <f>VLOOKUP(E49,studia!$F$1:$I$12,4,FALSE)</f>
        <v>AMU</v>
      </c>
      <c r="E49" s="53" t="s">
        <v>367</v>
      </c>
      <c r="F49" s="89" t="s">
        <v>2088</v>
      </c>
      <c r="G49" s="56" t="s">
        <v>1880</v>
      </c>
      <c r="H49" s="56" t="s">
        <v>1881</v>
      </c>
      <c r="I49" s="56" t="s">
        <v>1882</v>
      </c>
      <c r="J49" s="56" t="s">
        <v>1883</v>
      </c>
      <c r="K49" s="55" t="str">
        <f>VLOOKUP(J49,Prowadzacy!$F$2:$J$105,2,FALSE)</f>
        <v>Karol</v>
      </c>
      <c r="L49" s="55">
        <f>VLOOKUP(J49,Prowadzacy!$F$2:$K$105,3,FALSE)</f>
        <v>0</v>
      </c>
      <c r="M49" s="55" t="str">
        <f>VLOOKUP(J49,Prowadzacy!$F$2:$K$105,4,FALSE)</f>
        <v>Wróbel</v>
      </c>
      <c r="N49" s="57" t="str">
        <f>VLOOKUP(J49,Prowadzacy!$F$2:$M$105,8,FALSE)</f>
        <v xml:space="preserve">Karol | Wróbel | Dr inż. |  ( 053112 ) </v>
      </c>
      <c r="O49" s="57" t="str">
        <f>VLOOKUP(J49,Prowadzacy!$F$2:$K$105,5,FALSE)</f>
        <v>W05/K3</v>
      </c>
      <c r="P49" s="57" t="str">
        <f>VLOOKUP(J49,Prowadzacy!$F$2:$K$105,6,FALSE)</f>
        <v>ZNEMAP</v>
      </c>
      <c r="Q49" s="53" t="s">
        <v>1811</v>
      </c>
      <c r="R49" s="57" t="str">
        <f>VLOOKUP(Q49,Prowadzacy!$F$2:$K$105,2,FALSE)</f>
        <v>Piotr</v>
      </c>
      <c r="S49" s="57" t="str">
        <f>VLOOKUP(Q49,Prowadzacy!$F$2:$K$105,3,FALSE)</f>
        <v>Jóżef</v>
      </c>
      <c r="T49" s="57" t="str">
        <f>VLOOKUP(Q49,Prowadzacy!$F$2:$K$105,4,FALSE)</f>
        <v>Serkies</v>
      </c>
      <c r="U49" s="57" t="str">
        <f>VLOOKUP(Q49,Prowadzacy!$F$2:$M$105,8,FALSE)</f>
        <v xml:space="preserve">Piotr | Serkies | Dr inż. |  ( 05383 ) </v>
      </c>
      <c r="V49" s="53"/>
      <c r="W49" s="53" t="s">
        <v>226</v>
      </c>
      <c r="X49" s="56"/>
      <c r="Y49" s="53"/>
      <c r="Z49" s="58"/>
      <c r="AA49" s="57"/>
      <c r="AB49" s="57"/>
      <c r="AC49" s="57"/>
      <c r="AD49" s="57"/>
      <c r="AE49" s="57"/>
      <c r="AF49" s="57"/>
      <c r="AG49" s="57"/>
      <c r="AH49" s="57"/>
      <c r="AI49" s="57"/>
      <c r="AJ49" s="57"/>
      <c r="AK49" s="57"/>
      <c r="AL49" s="65"/>
    </row>
    <row r="50" spans="1:38" ht="117">
      <c r="A50" s="80">
        <v>45</v>
      </c>
      <c r="B50" s="57" t="str">
        <f>VLOOKUP(E50,studia!$F$1:$I$12,2,FALSE)</f>
        <v>Automatyka i Robotyka</v>
      </c>
      <c r="C50" s="57" t="str">
        <f>VLOOKUP(E50,studia!$F$1:$I$12,3,FALSE)</f>
        <v>inż.</v>
      </c>
      <c r="D50" s="57" t="str">
        <f>VLOOKUP(E50,studia!$F$1:$I$12,4,FALSE)</f>
        <v>AMU</v>
      </c>
      <c r="E50" s="53" t="s">
        <v>367</v>
      </c>
      <c r="F50" s="89" t="s">
        <v>2088</v>
      </c>
      <c r="G50" s="56" t="s">
        <v>1884</v>
      </c>
      <c r="H50" s="56" t="s">
        <v>1885</v>
      </c>
      <c r="I50" s="56" t="s">
        <v>1886</v>
      </c>
      <c r="J50" s="56" t="s">
        <v>1883</v>
      </c>
      <c r="K50" s="55" t="str">
        <f>VLOOKUP(J50,Prowadzacy!$F$2:$J$105,2,FALSE)</f>
        <v>Karol</v>
      </c>
      <c r="L50" s="55">
        <f>VLOOKUP(J50,Prowadzacy!$F$2:$K$105,3,FALSE)</f>
        <v>0</v>
      </c>
      <c r="M50" s="55" t="str">
        <f>VLOOKUP(J50,Prowadzacy!$F$2:$K$105,4,FALSE)</f>
        <v>Wróbel</v>
      </c>
      <c r="N50" s="57" t="str">
        <f>VLOOKUP(J50,Prowadzacy!$F$2:$M$105,8,FALSE)</f>
        <v xml:space="preserve">Karol | Wróbel | Dr inż. |  ( 053112 ) </v>
      </c>
      <c r="O50" s="57" t="str">
        <f>VLOOKUP(J50,Prowadzacy!$F$2:$K$105,5,FALSE)</f>
        <v>W05/K3</v>
      </c>
      <c r="P50" s="57" t="str">
        <f>VLOOKUP(J50,Prowadzacy!$F$2:$K$105,6,FALSE)</f>
        <v>ZNEMAP</v>
      </c>
      <c r="Q50" s="53" t="s">
        <v>1811</v>
      </c>
      <c r="R50" s="57" t="str">
        <f>VLOOKUP(Q50,Prowadzacy!$F$2:$K$105,2,FALSE)</f>
        <v>Piotr</v>
      </c>
      <c r="S50" s="57" t="str">
        <f>VLOOKUP(Q50,Prowadzacy!$F$2:$K$105,3,FALSE)</f>
        <v>Jóżef</v>
      </c>
      <c r="T50" s="57" t="str">
        <f>VLOOKUP(Q50,Prowadzacy!$F$2:$K$105,4,FALSE)</f>
        <v>Serkies</v>
      </c>
      <c r="U50" s="57" t="str">
        <f>VLOOKUP(Q50,Prowadzacy!$F$2:$M$105,8,FALSE)</f>
        <v xml:space="preserve">Piotr | Serkies | Dr inż. |  ( 05383 ) </v>
      </c>
      <c r="V50" s="53"/>
      <c r="W50" s="53" t="s">
        <v>226</v>
      </c>
      <c r="X50" s="56"/>
      <c r="Y50" s="53"/>
      <c r="Z50" s="58"/>
      <c r="AA50" s="57"/>
      <c r="AB50" s="57"/>
      <c r="AC50" s="57"/>
      <c r="AD50" s="57"/>
      <c r="AE50" s="57"/>
      <c r="AF50" s="57"/>
      <c r="AG50" s="57"/>
      <c r="AH50" s="57"/>
      <c r="AI50" s="57"/>
      <c r="AJ50" s="57"/>
      <c r="AK50" s="57"/>
      <c r="AL50" s="65"/>
    </row>
    <row r="51" spans="1:38" ht="78.75">
      <c r="A51" s="80">
        <v>46</v>
      </c>
      <c r="B51" s="57" t="str">
        <f>VLOOKUP(E51,studia!$F$1:$I$12,2,FALSE)</f>
        <v>Automatyka i Robotyka</v>
      </c>
      <c r="C51" s="57" t="str">
        <f>VLOOKUP(E51,studia!$F$1:$I$12,3,FALSE)</f>
        <v>inż.</v>
      </c>
      <c r="D51" s="57" t="str">
        <f>VLOOKUP(E51,studia!$F$1:$I$12,4,FALSE)</f>
        <v>AMU</v>
      </c>
      <c r="E51" s="53" t="s">
        <v>367</v>
      </c>
      <c r="F51" s="89" t="s">
        <v>2088</v>
      </c>
      <c r="G51" s="56" t="s">
        <v>1887</v>
      </c>
      <c r="H51" s="56" t="s">
        <v>1888</v>
      </c>
      <c r="I51" s="56" t="s">
        <v>1889</v>
      </c>
      <c r="J51" s="56" t="s">
        <v>1883</v>
      </c>
      <c r="K51" s="55" t="str">
        <f>VLOOKUP(J51,Prowadzacy!$F$2:$J$105,2,FALSE)</f>
        <v>Karol</v>
      </c>
      <c r="L51" s="55">
        <f>VLOOKUP(J51,Prowadzacy!$F$2:$K$105,3,FALSE)</f>
        <v>0</v>
      </c>
      <c r="M51" s="55" t="str">
        <f>VLOOKUP(J51,Prowadzacy!$F$2:$K$105,4,FALSE)</f>
        <v>Wróbel</v>
      </c>
      <c r="N51" s="57" t="str">
        <f>VLOOKUP(J51,Prowadzacy!$F$2:$M$105,8,FALSE)</f>
        <v xml:space="preserve">Karol | Wróbel | Dr inż. |  ( 053112 ) </v>
      </c>
      <c r="O51" s="57" t="str">
        <f>VLOOKUP(J51,Prowadzacy!$F$2:$K$105,5,FALSE)</f>
        <v>W05/K3</v>
      </c>
      <c r="P51" s="57" t="str">
        <f>VLOOKUP(J51,Prowadzacy!$F$2:$K$105,6,FALSE)</f>
        <v>ZNEMAP</v>
      </c>
      <c r="Q51" s="53" t="s">
        <v>1811</v>
      </c>
      <c r="R51" s="57" t="str">
        <f>VLOOKUP(Q51,Prowadzacy!$F$2:$K$105,2,FALSE)</f>
        <v>Piotr</v>
      </c>
      <c r="S51" s="57" t="str">
        <f>VLOOKUP(Q51,Prowadzacy!$F$2:$K$105,3,FALSE)</f>
        <v>Jóżef</v>
      </c>
      <c r="T51" s="57" t="str">
        <f>VLOOKUP(Q51,Prowadzacy!$F$2:$K$105,4,FALSE)</f>
        <v>Serkies</v>
      </c>
      <c r="U51" s="57" t="str">
        <f>VLOOKUP(Q51,Prowadzacy!$F$2:$M$105,8,FALSE)</f>
        <v xml:space="preserve">Piotr | Serkies | Dr inż. |  ( 05383 ) </v>
      </c>
      <c r="V51" s="53"/>
      <c r="W51" s="53" t="s">
        <v>226</v>
      </c>
      <c r="X51" s="56"/>
      <c r="Y51" s="53"/>
      <c r="Z51" s="58"/>
      <c r="AA51" s="57"/>
      <c r="AB51" s="57"/>
      <c r="AC51" s="57"/>
      <c r="AD51" s="57"/>
      <c r="AE51" s="57"/>
      <c r="AF51" s="57"/>
      <c r="AG51" s="57"/>
      <c r="AH51" s="57"/>
      <c r="AI51" s="57"/>
      <c r="AJ51" s="57"/>
      <c r="AK51" s="57"/>
      <c r="AL51" s="65"/>
    </row>
    <row r="52" spans="1:38" ht="66">
      <c r="A52" s="80">
        <v>47</v>
      </c>
      <c r="B52" s="57" t="str">
        <f>VLOOKUP(E52,studia!$F$1:$I$12,2,FALSE)</f>
        <v>Automatyka i Robotyka</v>
      </c>
      <c r="C52" s="57" t="str">
        <f>VLOOKUP(E52,studia!$F$1:$I$12,3,FALSE)</f>
        <v>inż.</v>
      </c>
      <c r="D52" s="57" t="str">
        <f>VLOOKUP(E52,studia!$F$1:$I$12,4,FALSE)</f>
        <v>AMU</v>
      </c>
      <c r="E52" s="53" t="s">
        <v>367</v>
      </c>
      <c r="F52" s="89" t="s">
        <v>2088</v>
      </c>
      <c r="G52" s="56" t="s">
        <v>1890</v>
      </c>
      <c r="H52" s="56" t="s">
        <v>1891</v>
      </c>
      <c r="I52" s="56" t="s">
        <v>1892</v>
      </c>
      <c r="J52" s="56" t="s">
        <v>1883</v>
      </c>
      <c r="K52" s="55" t="str">
        <f>VLOOKUP(J52,Prowadzacy!$F$2:$J$105,2,FALSE)</f>
        <v>Karol</v>
      </c>
      <c r="L52" s="55">
        <f>VLOOKUP(J52,Prowadzacy!$F$2:$K$105,3,FALSE)</f>
        <v>0</v>
      </c>
      <c r="M52" s="55" t="str">
        <f>VLOOKUP(J52,Prowadzacy!$F$2:$K$105,4,FALSE)</f>
        <v>Wróbel</v>
      </c>
      <c r="N52" s="57" t="str">
        <f>VLOOKUP(J52,Prowadzacy!$F$2:$M$105,8,FALSE)</f>
        <v xml:space="preserve">Karol | Wróbel | Dr inż. |  ( 053112 ) </v>
      </c>
      <c r="O52" s="57" t="str">
        <f>VLOOKUP(J52,Prowadzacy!$F$2:$K$105,5,FALSE)</f>
        <v>W05/K3</v>
      </c>
      <c r="P52" s="57" t="str">
        <f>VLOOKUP(J52,Prowadzacy!$F$2:$K$105,6,FALSE)</f>
        <v>ZNEMAP</v>
      </c>
      <c r="Q52" s="53" t="s">
        <v>1746</v>
      </c>
      <c r="R52" s="57" t="str">
        <f>VLOOKUP(Q52,Prowadzacy!$F$2:$K$105,2,FALSE)</f>
        <v>Marcin</v>
      </c>
      <c r="S52" s="57" t="str">
        <f>VLOOKUP(Q52,Prowadzacy!$F$2:$K$105,3,FALSE)</f>
        <v>Stanisław</v>
      </c>
      <c r="T52" s="57" t="str">
        <f>VLOOKUP(Q52,Prowadzacy!$F$2:$K$105,4,FALSE)</f>
        <v>Pawlak</v>
      </c>
      <c r="U52" s="57" t="str">
        <f>VLOOKUP(Q52,Prowadzacy!$F$2:$M$105,8,FALSE)</f>
        <v xml:space="preserve">Marcin | Pawlak | Dr inż. |  ( 05337 ) </v>
      </c>
      <c r="V52" s="53"/>
      <c r="W52" s="53" t="s">
        <v>226</v>
      </c>
      <c r="X52" s="56"/>
      <c r="Y52" s="53"/>
      <c r="Z52" s="58"/>
      <c r="AA52" s="57"/>
      <c r="AB52" s="57"/>
      <c r="AC52" s="57"/>
      <c r="AD52" s="57"/>
      <c r="AE52" s="57"/>
      <c r="AF52" s="57"/>
      <c r="AG52" s="57"/>
      <c r="AH52" s="57"/>
      <c r="AI52" s="57"/>
      <c r="AJ52" s="57"/>
      <c r="AK52" s="57"/>
      <c r="AL52" s="65"/>
    </row>
    <row r="53" spans="1:38" ht="91.5">
      <c r="A53" s="80">
        <v>48</v>
      </c>
      <c r="B53" s="57" t="str">
        <f>VLOOKUP(E53,studia!$F$1:$I$12,2,FALSE)</f>
        <v>Automatyka i Robotyka</v>
      </c>
      <c r="C53" s="57" t="str">
        <f>VLOOKUP(E53,studia!$F$1:$I$12,3,FALSE)</f>
        <v>inż.</v>
      </c>
      <c r="D53" s="57" t="str">
        <f>VLOOKUP(E53,studia!$F$1:$I$12,4,FALSE)</f>
        <v>AMU</v>
      </c>
      <c r="E53" s="53" t="s">
        <v>367</v>
      </c>
      <c r="F53" s="89" t="s">
        <v>2088</v>
      </c>
      <c r="G53" s="56" t="s">
        <v>1893</v>
      </c>
      <c r="H53" s="56" t="s">
        <v>1894</v>
      </c>
      <c r="I53" s="56" t="s">
        <v>1895</v>
      </c>
      <c r="J53" s="56" t="s">
        <v>1883</v>
      </c>
      <c r="K53" s="55" t="str">
        <f>VLOOKUP(J53,Prowadzacy!$F$2:$J$105,2,FALSE)</f>
        <v>Karol</v>
      </c>
      <c r="L53" s="55">
        <f>VLOOKUP(J53,Prowadzacy!$F$2:$K$105,3,FALSE)</f>
        <v>0</v>
      </c>
      <c r="M53" s="55" t="str">
        <f>VLOOKUP(J53,Prowadzacy!$F$2:$K$105,4,FALSE)</f>
        <v>Wróbel</v>
      </c>
      <c r="N53" s="57" t="str">
        <f>VLOOKUP(J53,Prowadzacy!$F$2:$M$105,8,FALSE)</f>
        <v xml:space="preserve">Karol | Wróbel | Dr inż. |  ( 053112 ) </v>
      </c>
      <c r="O53" s="57" t="str">
        <f>VLOOKUP(J53,Prowadzacy!$F$2:$K$105,5,FALSE)</f>
        <v>W05/K3</v>
      </c>
      <c r="P53" s="57" t="str">
        <f>VLOOKUP(J53,Prowadzacy!$F$2:$K$105,6,FALSE)</f>
        <v>ZNEMAP</v>
      </c>
      <c r="Q53" s="53" t="s">
        <v>1589</v>
      </c>
      <c r="R53" s="57" t="str">
        <f>VLOOKUP(Q53,Prowadzacy!$F$2:$K$105,2,FALSE)</f>
        <v>Krzysztof</v>
      </c>
      <c r="S53" s="57" t="str">
        <f>VLOOKUP(Q53,Prowadzacy!$F$2:$K$105,3,FALSE)</f>
        <v>Paweł</v>
      </c>
      <c r="T53" s="57" t="str">
        <f>VLOOKUP(Q53,Prowadzacy!$F$2:$K$105,4,FALSE)</f>
        <v>Dyrcz</v>
      </c>
      <c r="U53" s="57" t="str">
        <f>VLOOKUP(Q53,Prowadzacy!$F$2:$M$105,8,FALSE)</f>
        <v xml:space="preserve">Krzysztof | Dyrcz | Dr inż. |  ( 05307 ) </v>
      </c>
      <c r="V53" s="56" t="s">
        <v>2064</v>
      </c>
      <c r="W53" s="53" t="s">
        <v>225</v>
      </c>
      <c r="X53" s="56" t="s">
        <v>2041</v>
      </c>
      <c r="Y53" s="53" t="s">
        <v>225</v>
      </c>
      <c r="Z53" s="58"/>
      <c r="AA53" s="57"/>
      <c r="AB53" s="57"/>
      <c r="AC53" s="57"/>
      <c r="AD53" s="57"/>
      <c r="AE53" s="57"/>
      <c r="AF53" s="57"/>
      <c r="AG53" s="57"/>
      <c r="AH53" s="57"/>
      <c r="AI53" s="57"/>
      <c r="AJ53" s="57"/>
      <c r="AK53" s="57"/>
      <c r="AL53" s="65"/>
    </row>
    <row r="54" spans="1:38" ht="117">
      <c r="A54" s="80">
        <v>49</v>
      </c>
      <c r="B54" s="57" t="str">
        <f>VLOOKUP(E54,studia!$F$1:$I$12,2,FALSE)</f>
        <v>Automatyka i Robotyka</v>
      </c>
      <c r="C54" s="57" t="str">
        <f>VLOOKUP(E54,studia!$F$1:$I$12,3,FALSE)</f>
        <v>inż.</v>
      </c>
      <c r="D54" s="57" t="str">
        <f>VLOOKUP(E54,studia!$F$1:$I$12,4,FALSE)</f>
        <v>AMU</v>
      </c>
      <c r="E54" s="53" t="s">
        <v>367</v>
      </c>
      <c r="F54" s="89" t="s">
        <v>2088</v>
      </c>
      <c r="G54" s="56" t="s">
        <v>2042</v>
      </c>
      <c r="H54" s="56" t="s">
        <v>2043</v>
      </c>
      <c r="I54" s="56" t="s">
        <v>2045</v>
      </c>
      <c r="J54" s="56" t="s">
        <v>1883</v>
      </c>
      <c r="K54" s="55" t="str">
        <f>VLOOKUP(J54,Prowadzacy!$F$2:$J$105,2,FALSE)</f>
        <v>Karol</v>
      </c>
      <c r="L54" s="55">
        <f>VLOOKUP(J54,Prowadzacy!$F$2:$K$105,3,FALSE)</f>
        <v>0</v>
      </c>
      <c r="M54" s="55" t="str">
        <f>VLOOKUP(J54,Prowadzacy!$F$2:$K$105,4,FALSE)</f>
        <v>Wróbel</v>
      </c>
      <c r="N54" s="57" t="str">
        <f>VLOOKUP(J54,Prowadzacy!$F$2:$M$105,8,FALSE)</f>
        <v xml:space="preserve">Karol | Wróbel | Dr inż. |  ( 053112 ) </v>
      </c>
      <c r="O54" s="57" t="str">
        <f>VLOOKUP(J54,Prowadzacy!$F$2:$K$105,5,FALSE)</f>
        <v>W05/K3</v>
      </c>
      <c r="P54" s="57" t="str">
        <f>VLOOKUP(J54,Prowadzacy!$F$2:$K$105,6,FALSE)</f>
        <v>ZNEMAP</v>
      </c>
      <c r="Q54" s="53" t="s">
        <v>1811</v>
      </c>
      <c r="R54" s="57" t="str">
        <f>VLOOKUP(Q54,Prowadzacy!$F$2:$K$105,2,FALSE)</f>
        <v>Piotr</v>
      </c>
      <c r="S54" s="57" t="str">
        <f>VLOOKUP(Q54,Prowadzacy!$F$2:$K$105,3,FALSE)</f>
        <v>Jóżef</v>
      </c>
      <c r="T54" s="57" t="str">
        <f>VLOOKUP(Q54,Prowadzacy!$F$2:$K$105,4,FALSE)</f>
        <v>Serkies</v>
      </c>
      <c r="U54" s="57" t="str">
        <f>VLOOKUP(Q54,Prowadzacy!$F$2:$M$105,8,FALSE)</f>
        <v xml:space="preserve">Piotr | Serkies | Dr inż. |  ( 05383 ) </v>
      </c>
      <c r="V54" s="56"/>
      <c r="W54" s="53" t="s">
        <v>225</v>
      </c>
      <c r="X54" s="56" t="s">
        <v>2044</v>
      </c>
      <c r="Y54" s="53" t="s">
        <v>225</v>
      </c>
      <c r="Z54" s="58"/>
      <c r="AA54" s="57"/>
      <c r="AB54" s="57"/>
      <c r="AC54" s="57"/>
      <c r="AD54" s="57"/>
      <c r="AE54" s="57"/>
      <c r="AF54" s="57"/>
      <c r="AG54" s="57"/>
      <c r="AH54" s="57"/>
      <c r="AI54" s="57"/>
      <c r="AJ54" s="57"/>
      <c r="AK54" s="57"/>
      <c r="AL54" s="65"/>
    </row>
    <row r="55" spans="1:38" ht="138.75" customHeight="1">
      <c r="A55" s="80">
        <v>50</v>
      </c>
      <c r="B55" s="57" t="str">
        <f>VLOOKUP(E55,studia!$F$1:$I$12,2,FALSE)</f>
        <v>Automatyka i Robotyka</v>
      </c>
      <c r="C55" s="57" t="str">
        <f>VLOOKUP(E55,studia!$F$1:$I$12,3,FALSE)</f>
        <v>inż.</v>
      </c>
      <c r="D55" s="57" t="str">
        <f>VLOOKUP(E55,studia!$F$1:$I$12,4,FALSE)</f>
        <v>ASE</v>
      </c>
      <c r="E55" s="53" t="s">
        <v>372</v>
      </c>
      <c r="F55" s="89" t="s">
        <v>2088</v>
      </c>
      <c r="G55" s="56" t="s">
        <v>373</v>
      </c>
      <c r="H55" s="56" t="s">
        <v>374</v>
      </c>
      <c r="I55" s="56" t="s">
        <v>2019</v>
      </c>
      <c r="J55" s="56" t="s">
        <v>375</v>
      </c>
      <c r="K55" s="55" t="str">
        <f>VLOOKUP(J55,Prowadzacy!$F$2:$J$105,2,FALSE)</f>
        <v>Anna</v>
      </c>
      <c r="L55" s="55">
        <f>VLOOKUP(J55,Prowadzacy!$F$2:$K$105,3,FALSE)</f>
        <v>0</v>
      </c>
      <c r="M55" s="55" t="str">
        <f>VLOOKUP(J55,Prowadzacy!$F$2:$K$105,4,FALSE)</f>
        <v>Kisiel</v>
      </c>
      <c r="N55" s="57" t="str">
        <f>VLOOKUP(J55,Prowadzacy!$F$2:$M$105,8,FALSE)</f>
        <v xml:space="preserve">Anna | Kisiel | Dr inż. |  ( 05107 ) </v>
      </c>
      <c r="O55" s="57" t="str">
        <f>VLOOKUP(J55,Prowadzacy!$F$2:$K$105,5,FALSE)</f>
        <v>W05/K1</v>
      </c>
      <c r="P55" s="57" t="str">
        <f>VLOOKUP(J55,Prowadzacy!$F$2:$K$105,6,FALSE)</f>
        <v>ZE</v>
      </c>
      <c r="Q55" s="53" t="s">
        <v>467</v>
      </c>
      <c r="R55" s="57" t="str">
        <f>VLOOKUP(Q55,Prowadzacy!$F$2:$K$105,2,FALSE)</f>
        <v>Leszek</v>
      </c>
      <c r="S55" s="57" t="str">
        <f>VLOOKUP(Q55,Prowadzacy!$F$2:$K$105,3,FALSE)</f>
        <v>Piotr</v>
      </c>
      <c r="T55" s="57" t="str">
        <f>VLOOKUP(Q55,Prowadzacy!$F$2:$K$105,4,FALSE)</f>
        <v>Woźny</v>
      </c>
      <c r="U55" s="57" t="str">
        <f>VLOOKUP(Q55,Prowadzacy!$F$2:$M$105,8,FALSE)</f>
        <v xml:space="preserve">Leszek | Woźny | Dr inż. |  ( 05131 ) </v>
      </c>
      <c r="V55" s="56"/>
      <c r="W55" s="53" t="s">
        <v>226</v>
      </c>
      <c r="X55" s="56"/>
      <c r="Y55" s="53"/>
      <c r="Z55" s="66"/>
      <c r="AA55" s="58"/>
      <c r="AB55" s="57"/>
      <c r="AC55" s="57"/>
      <c r="AD55" s="57"/>
      <c r="AE55" s="57"/>
      <c r="AF55" s="57"/>
      <c r="AG55" s="57"/>
      <c r="AH55" s="57"/>
      <c r="AI55" s="57"/>
      <c r="AJ55" s="57"/>
      <c r="AK55" s="57"/>
      <c r="AL55" s="65"/>
    </row>
    <row r="56" spans="1:38" ht="128.25" customHeight="1">
      <c r="A56" s="80">
        <v>51</v>
      </c>
      <c r="B56" s="57" t="str">
        <f>VLOOKUP(E56,studia!$F$1:$I$12,2,FALSE)</f>
        <v>Automatyka i Robotyka</v>
      </c>
      <c r="C56" s="57" t="str">
        <f>VLOOKUP(E56,studia!$F$1:$I$12,3,FALSE)</f>
        <v>inż.</v>
      </c>
      <c r="D56" s="57" t="str">
        <f>VLOOKUP(E56,studia!$F$1:$I$12,4,FALSE)</f>
        <v>ASE</v>
      </c>
      <c r="E56" s="53" t="s">
        <v>372</v>
      </c>
      <c r="F56" s="89" t="s">
        <v>2088</v>
      </c>
      <c r="G56" s="56" t="s">
        <v>376</v>
      </c>
      <c r="H56" s="56" t="s">
        <v>377</v>
      </c>
      <c r="I56" s="56" t="s">
        <v>2020</v>
      </c>
      <c r="J56" s="56" t="s">
        <v>375</v>
      </c>
      <c r="K56" s="55" t="str">
        <f>VLOOKUP(J56,Prowadzacy!$F$2:$J$105,2,FALSE)</f>
        <v>Anna</v>
      </c>
      <c r="L56" s="55">
        <f>VLOOKUP(J56,Prowadzacy!$F$2:$K$105,3,FALSE)</f>
        <v>0</v>
      </c>
      <c r="M56" s="55" t="str">
        <f>VLOOKUP(J56,Prowadzacy!$F$2:$K$105,4,FALSE)</f>
        <v>Kisiel</v>
      </c>
      <c r="N56" s="57" t="str">
        <f>VLOOKUP(J56,Prowadzacy!$F$2:$M$105,8,FALSE)</f>
        <v xml:space="preserve">Anna | Kisiel | Dr inż. |  ( 05107 ) </v>
      </c>
      <c r="O56" s="57" t="str">
        <f>VLOOKUP(J56,Prowadzacy!$F$2:$K$105,5,FALSE)</f>
        <v>W05/K1</v>
      </c>
      <c r="P56" s="57" t="str">
        <f>VLOOKUP(J56,Prowadzacy!$F$2:$K$105,6,FALSE)</f>
        <v>ZE</v>
      </c>
      <c r="Q56" s="53" t="s">
        <v>478</v>
      </c>
      <c r="R56" s="57" t="str">
        <f>VLOOKUP(Q56,Prowadzacy!$F$2:$K$105,2,FALSE)</f>
        <v>Jan</v>
      </c>
      <c r="S56" s="57" t="str">
        <f>VLOOKUP(Q56,Prowadzacy!$F$2:$K$105,3,FALSE)</f>
        <v>Stanisław</v>
      </c>
      <c r="T56" s="57" t="str">
        <f>VLOOKUP(Q56,Prowadzacy!$F$2:$K$105,4,FALSE)</f>
        <v>Ziaja</v>
      </c>
      <c r="U56" s="57" t="str">
        <f>VLOOKUP(Q56,Prowadzacy!$F$2:$M$105,8,FALSE)</f>
        <v xml:space="preserve">Jan | Ziaja | Dr hab. inż. |  ( 05132 ) </v>
      </c>
      <c r="V56" s="56"/>
      <c r="W56" s="53" t="s">
        <v>226</v>
      </c>
      <c r="X56" s="56"/>
      <c r="Y56" s="53"/>
      <c r="Z56" s="58"/>
      <c r="AA56" s="58"/>
      <c r="AB56" s="57"/>
      <c r="AC56" s="57"/>
      <c r="AD56" s="57"/>
      <c r="AE56" s="57"/>
      <c r="AF56" s="57"/>
      <c r="AG56" s="57"/>
      <c r="AH56" s="57"/>
      <c r="AI56" s="57"/>
      <c r="AJ56" s="57"/>
      <c r="AK56" s="57"/>
      <c r="AL56" s="65"/>
    </row>
    <row r="57" spans="1:38" ht="118.5" customHeight="1">
      <c r="A57" s="80">
        <v>52</v>
      </c>
      <c r="B57" s="57" t="str">
        <f>VLOOKUP(E57,studia!$F$1:$I$12,2,FALSE)</f>
        <v>Automatyka i Robotyka</v>
      </c>
      <c r="C57" s="57" t="str">
        <f>VLOOKUP(E57,studia!$F$1:$I$12,3,FALSE)</f>
        <v>inż.</v>
      </c>
      <c r="D57" s="57" t="str">
        <f>VLOOKUP(E57,studia!$F$1:$I$12,4,FALSE)</f>
        <v>ASE</v>
      </c>
      <c r="E57" s="53" t="s">
        <v>372</v>
      </c>
      <c r="F57" s="89" t="s">
        <v>2088</v>
      </c>
      <c r="G57" s="56" t="s">
        <v>611</v>
      </c>
      <c r="H57" s="56" t="s">
        <v>612</v>
      </c>
      <c r="I57" s="56" t="s">
        <v>2021</v>
      </c>
      <c r="J57" s="56" t="s">
        <v>375</v>
      </c>
      <c r="K57" s="55" t="str">
        <f>VLOOKUP(J57,Prowadzacy!$F$2:$J$105,2,FALSE)</f>
        <v>Anna</v>
      </c>
      <c r="L57" s="55">
        <f>VLOOKUP(J57,Prowadzacy!$F$2:$K$105,3,FALSE)</f>
        <v>0</v>
      </c>
      <c r="M57" s="55" t="str">
        <f>VLOOKUP(J57,Prowadzacy!$F$2:$K$105,4,FALSE)</f>
        <v>Kisiel</v>
      </c>
      <c r="N57" s="57" t="str">
        <f>VLOOKUP(J57,Prowadzacy!$F$2:$M$105,8,FALSE)</f>
        <v xml:space="preserve">Anna | Kisiel | Dr inż. |  ( 05107 ) </v>
      </c>
      <c r="O57" s="57" t="str">
        <f>VLOOKUP(J57,Prowadzacy!$F$2:$K$105,5,FALSE)</f>
        <v>W05/K1</v>
      </c>
      <c r="P57" s="57" t="str">
        <f>VLOOKUP(J57,Prowadzacy!$F$2:$K$105,6,FALSE)</f>
        <v>ZE</v>
      </c>
      <c r="Q57" s="53" t="s">
        <v>467</v>
      </c>
      <c r="R57" s="57" t="str">
        <f>VLOOKUP(Q57,Prowadzacy!$F$2:$K$105,2,FALSE)</f>
        <v>Leszek</v>
      </c>
      <c r="S57" s="57" t="str">
        <f>VLOOKUP(Q57,Prowadzacy!$F$2:$K$105,3,FALSE)</f>
        <v>Piotr</v>
      </c>
      <c r="T57" s="57" t="str">
        <f>VLOOKUP(Q57,Prowadzacy!$F$2:$K$105,4,FALSE)</f>
        <v>Woźny</v>
      </c>
      <c r="U57" s="57" t="str">
        <f>VLOOKUP(Q57,Prowadzacy!$F$2:$M$105,8,FALSE)</f>
        <v xml:space="preserve">Leszek | Woźny | Dr inż. |  ( 05131 ) </v>
      </c>
      <c r="V57" s="56"/>
      <c r="W57" s="53" t="s">
        <v>226</v>
      </c>
      <c r="X57" s="56"/>
      <c r="Y57" s="53"/>
      <c r="Z57" s="58"/>
      <c r="AA57" s="58"/>
      <c r="AB57" s="57"/>
      <c r="AC57" s="57"/>
      <c r="AD57" s="57"/>
      <c r="AE57" s="57"/>
      <c r="AF57" s="57"/>
      <c r="AG57" s="57"/>
      <c r="AH57" s="57"/>
      <c r="AI57" s="57"/>
      <c r="AJ57" s="57"/>
      <c r="AK57" s="57"/>
      <c r="AL57" s="65"/>
    </row>
    <row r="58" spans="1:38" ht="180.75">
      <c r="A58" s="80">
        <v>53</v>
      </c>
      <c r="B58" s="57" t="str">
        <f>VLOOKUP(E58,studia!$F$1:$I$12,2,FALSE)</f>
        <v>Automatyka i Robotyka</v>
      </c>
      <c r="C58" s="57" t="str">
        <f>VLOOKUP(E58,studia!$F$1:$I$12,3,FALSE)</f>
        <v>inż.</v>
      </c>
      <c r="D58" s="57" t="str">
        <f>VLOOKUP(E58,studia!$F$1:$I$12,4,FALSE)</f>
        <v>ASE</v>
      </c>
      <c r="E58" s="53" t="s">
        <v>372</v>
      </c>
      <c r="F58" s="89" t="s">
        <v>2088</v>
      </c>
      <c r="G58" s="56" t="s">
        <v>378</v>
      </c>
      <c r="H58" s="56" t="s">
        <v>379</v>
      </c>
      <c r="I58" s="56" t="s">
        <v>380</v>
      </c>
      <c r="J58" s="56" t="s">
        <v>381</v>
      </c>
      <c r="K58" s="55" t="str">
        <f>VLOOKUP(J58,Prowadzacy!$F$2:$J$105,2,FALSE)</f>
        <v>Jarosław</v>
      </c>
      <c r="L58" s="55" t="str">
        <f>VLOOKUP(J58,Prowadzacy!$F$2:$K$105,3,FALSE)</f>
        <v>Marian</v>
      </c>
      <c r="M58" s="55" t="str">
        <f>VLOOKUP(J58,Prowadzacy!$F$2:$K$105,4,FALSE)</f>
        <v>Szymańda</v>
      </c>
      <c r="N58" s="57" t="str">
        <f>VLOOKUP(J58,Prowadzacy!$F$2:$M$105,8,FALSE)</f>
        <v xml:space="preserve">Jarosław | Szymańda | Dr inż. |  ( 05126 ) </v>
      </c>
      <c r="O58" s="57" t="str">
        <f>VLOOKUP(J58,Prowadzacy!$F$2:$K$105,5,FALSE)</f>
        <v>W05/K1</v>
      </c>
      <c r="P58" s="57" t="str">
        <f>VLOOKUP(J58,Prowadzacy!$F$2:$K$105,6,FALSE)</f>
        <v>ZET</v>
      </c>
      <c r="Q58" s="53" t="s">
        <v>371</v>
      </c>
      <c r="R58" s="57" t="str">
        <f>VLOOKUP(Q58,Prowadzacy!$F$2:$K$105,2,FALSE)</f>
        <v>Jacek</v>
      </c>
      <c r="S58" s="57" t="str">
        <f>VLOOKUP(Q58,Prowadzacy!$F$2:$K$105,3,FALSE)</f>
        <v>Jerzy</v>
      </c>
      <c r="T58" s="57" t="str">
        <f>VLOOKUP(Q58,Prowadzacy!$F$2:$K$105,4,FALSE)</f>
        <v>Rezmer</v>
      </c>
      <c r="U58" s="57" t="str">
        <f>VLOOKUP(Q58,Prowadzacy!$F$2:$M$105,8,FALSE)</f>
        <v xml:space="preserve">Jacek | Rezmer | Dr hab. inż. |  ( 05120 ) </v>
      </c>
      <c r="V58" s="56"/>
      <c r="W58" s="53" t="s">
        <v>226</v>
      </c>
      <c r="X58" s="56"/>
      <c r="Y58" s="53"/>
      <c r="Z58" s="58"/>
      <c r="AA58" s="58"/>
      <c r="AB58" s="57"/>
      <c r="AC58" s="57"/>
      <c r="AD58" s="57"/>
      <c r="AE58" s="57"/>
      <c r="AF58" s="57"/>
      <c r="AG58" s="57"/>
      <c r="AH58" s="57"/>
      <c r="AI58" s="57"/>
      <c r="AJ58" s="57"/>
      <c r="AK58" s="57"/>
      <c r="AL58" s="65"/>
    </row>
    <row r="59" spans="1:38" ht="168">
      <c r="A59" s="80">
        <v>54</v>
      </c>
      <c r="B59" s="57" t="str">
        <f>VLOOKUP(E59,studia!$F$1:$I$12,2,FALSE)</f>
        <v>Automatyka i Robotyka</v>
      </c>
      <c r="C59" s="57" t="str">
        <f>VLOOKUP(E59,studia!$F$1:$I$12,3,FALSE)</f>
        <v>inż.</v>
      </c>
      <c r="D59" s="57" t="str">
        <f>VLOOKUP(E59,studia!$F$1:$I$12,4,FALSE)</f>
        <v>ASE</v>
      </c>
      <c r="E59" s="42" t="s">
        <v>372</v>
      </c>
      <c r="F59" s="91"/>
      <c r="G59" s="42" t="s">
        <v>623</v>
      </c>
      <c r="H59" s="67" t="s">
        <v>624</v>
      </c>
      <c r="I59" s="42" t="s">
        <v>625</v>
      </c>
      <c r="J59" s="42" t="s">
        <v>626</v>
      </c>
      <c r="K59" s="55" t="str">
        <f>VLOOKUP(J59,Prowadzacy!$F$2:$J$105,2,FALSE)</f>
        <v>Daniel</v>
      </c>
      <c r="L59" s="55" t="str">
        <f>VLOOKUP(J59,Prowadzacy!$F$2:$K$105,3,FALSE)</f>
        <v>Łukasz</v>
      </c>
      <c r="M59" s="55" t="str">
        <f>VLOOKUP(J59,Prowadzacy!$F$2:$K$105,4,FALSE)</f>
        <v>Bejmert</v>
      </c>
      <c r="N59" s="57" t="str">
        <f>VLOOKUP(J59,Prowadzacy!$F$2:$M$105,8,FALSE)</f>
        <v xml:space="preserve">Daniel | Bejmert | Dr inż. |  ( 05285 ) </v>
      </c>
      <c r="O59" s="57" t="str">
        <f>VLOOKUP(J59,Prowadzacy!$F$2:$K$105,5,FALSE)</f>
        <v>W05/K2</v>
      </c>
      <c r="P59" s="57" t="str">
        <f>VLOOKUP(J59,Prowadzacy!$F$2:$K$105,6,FALSE)</f>
        <v>ZAS</v>
      </c>
      <c r="Q59" s="42" t="s">
        <v>1473</v>
      </c>
      <c r="R59" s="57" t="str">
        <f>VLOOKUP(Q59,Prowadzacy!$F$2:$K$105,2,FALSE)</f>
        <v>Bartosz</v>
      </c>
      <c r="S59" s="57" t="str">
        <f>VLOOKUP(Q59,Prowadzacy!$F$2:$K$105,3,FALSE)</f>
        <v>Jan</v>
      </c>
      <c r="T59" s="57" t="str">
        <f>VLOOKUP(Q59,Prowadzacy!$F$2:$K$105,4,FALSE)</f>
        <v>Brusiłowicz</v>
      </c>
      <c r="U59" s="57" t="str">
        <f>VLOOKUP(Q59,Prowadzacy!$F$2:$M$105,8,FALSE)</f>
        <v xml:space="preserve">Bartosz | Brusiłowicz | Dr inż. |  ( 05413 ) </v>
      </c>
      <c r="V59" s="42"/>
      <c r="W59" s="42" t="s">
        <v>226</v>
      </c>
      <c r="X59" s="42"/>
      <c r="Y59" s="42"/>
      <c r="Z59" s="58"/>
      <c r="AA59" s="58"/>
      <c r="AB59" s="57"/>
      <c r="AC59" s="57"/>
      <c r="AD59" s="57"/>
      <c r="AE59" s="57"/>
      <c r="AF59" s="57"/>
      <c r="AG59" s="57"/>
      <c r="AH59" s="57"/>
      <c r="AI59" s="57"/>
      <c r="AJ59" s="57"/>
      <c r="AK59" s="57"/>
      <c r="AL59" s="65"/>
    </row>
    <row r="60" spans="1:38" ht="206.25">
      <c r="A60" s="80">
        <v>55</v>
      </c>
      <c r="B60" s="57" t="str">
        <f>VLOOKUP(E60,studia!$F$1:$I$12,2,FALSE)</f>
        <v>Automatyka i Robotyka</v>
      </c>
      <c r="C60" s="57" t="str">
        <f>VLOOKUP(E60,studia!$F$1:$I$12,3,FALSE)</f>
        <v>inż.</v>
      </c>
      <c r="D60" s="57" t="str">
        <f>VLOOKUP(E60,studia!$F$1:$I$12,4,FALSE)</f>
        <v>ASE</v>
      </c>
      <c r="E60" s="42" t="s">
        <v>372</v>
      </c>
      <c r="F60" s="91"/>
      <c r="G60" s="42" t="s">
        <v>627</v>
      </c>
      <c r="H60" s="67" t="s">
        <v>628</v>
      </c>
      <c r="I60" s="42" t="s">
        <v>629</v>
      </c>
      <c r="J60" s="42" t="s">
        <v>626</v>
      </c>
      <c r="K60" s="55" t="str">
        <f>VLOOKUP(J60,Prowadzacy!$F$2:$J$105,2,FALSE)</f>
        <v>Daniel</v>
      </c>
      <c r="L60" s="55" t="str">
        <f>VLOOKUP(J60,Prowadzacy!$F$2:$K$105,3,FALSE)</f>
        <v>Łukasz</v>
      </c>
      <c r="M60" s="55" t="str">
        <f>VLOOKUP(J60,Prowadzacy!$F$2:$K$105,4,FALSE)</f>
        <v>Bejmert</v>
      </c>
      <c r="N60" s="57" t="str">
        <f>VLOOKUP(J60,Prowadzacy!$F$2:$M$105,8,FALSE)</f>
        <v xml:space="preserve">Daniel | Bejmert | Dr inż. |  ( 05285 ) </v>
      </c>
      <c r="O60" s="57" t="str">
        <f>VLOOKUP(J60,Prowadzacy!$F$2:$K$105,5,FALSE)</f>
        <v>W05/K2</v>
      </c>
      <c r="P60" s="57" t="str">
        <f>VLOOKUP(J60,Prowadzacy!$F$2:$K$105,6,FALSE)</f>
        <v>ZAS</v>
      </c>
      <c r="Q60" s="42" t="s">
        <v>1473</v>
      </c>
      <c r="R60" s="57" t="str">
        <f>VLOOKUP(Q60,Prowadzacy!$F$2:$K$105,2,FALSE)</f>
        <v>Bartosz</v>
      </c>
      <c r="S60" s="57" t="str">
        <f>VLOOKUP(Q60,Prowadzacy!$F$2:$K$105,3,FALSE)</f>
        <v>Jan</v>
      </c>
      <c r="T60" s="57" t="str">
        <f>VLOOKUP(Q60,Prowadzacy!$F$2:$K$105,4,FALSE)</f>
        <v>Brusiłowicz</v>
      </c>
      <c r="U60" s="57" t="str">
        <f>VLOOKUP(Q60,Prowadzacy!$F$2:$M$105,8,FALSE)</f>
        <v xml:space="preserve">Bartosz | Brusiłowicz | Dr inż. |  ( 05413 ) </v>
      </c>
      <c r="V60" s="42"/>
      <c r="W60" s="42" t="s">
        <v>226</v>
      </c>
      <c r="X60" s="42"/>
      <c r="Y60" s="42"/>
      <c r="Z60" s="58"/>
      <c r="AA60" s="58"/>
      <c r="AB60" s="57"/>
      <c r="AC60" s="57"/>
      <c r="AD60" s="57"/>
      <c r="AE60" s="57"/>
      <c r="AF60" s="57"/>
      <c r="AG60" s="57"/>
      <c r="AH60" s="57"/>
      <c r="AI60" s="57"/>
      <c r="AJ60" s="57"/>
      <c r="AK60" s="57"/>
      <c r="AL60" s="65"/>
    </row>
    <row r="61" spans="1:38" ht="270">
      <c r="A61" s="80">
        <v>56</v>
      </c>
      <c r="B61" s="57" t="str">
        <f>VLOOKUP(E61,studia!$F$1:$I$12,2,FALSE)</f>
        <v>Automatyka i Robotyka</v>
      </c>
      <c r="C61" s="57" t="str">
        <f>VLOOKUP(E61,studia!$F$1:$I$12,3,FALSE)</f>
        <v>inż.</v>
      </c>
      <c r="D61" s="57" t="str">
        <f>VLOOKUP(E61,studia!$F$1:$I$12,4,FALSE)</f>
        <v>ASE</v>
      </c>
      <c r="E61" s="42" t="s">
        <v>372</v>
      </c>
      <c r="F61" s="91"/>
      <c r="G61" s="42" t="s">
        <v>630</v>
      </c>
      <c r="H61" s="67" t="s">
        <v>631</v>
      </c>
      <c r="I61" s="42" t="s">
        <v>632</v>
      </c>
      <c r="J61" s="42" t="s">
        <v>626</v>
      </c>
      <c r="K61" s="55" t="str">
        <f>VLOOKUP(J61,Prowadzacy!$F$2:$J$105,2,FALSE)</f>
        <v>Daniel</v>
      </c>
      <c r="L61" s="55" t="str">
        <f>VLOOKUP(J61,Prowadzacy!$F$2:$K$105,3,FALSE)</f>
        <v>Łukasz</v>
      </c>
      <c r="M61" s="55" t="str">
        <f>VLOOKUP(J61,Prowadzacy!$F$2:$K$105,4,FALSE)</f>
        <v>Bejmert</v>
      </c>
      <c r="N61" s="57" t="str">
        <f>VLOOKUP(J61,Prowadzacy!$F$2:$M$105,8,FALSE)</f>
        <v xml:space="preserve">Daniel | Bejmert | Dr inż. |  ( 05285 ) </v>
      </c>
      <c r="O61" s="57" t="str">
        <f>VLOOKUP(J61,Prowadzacy!$F$2:$K$105,5,FALSE)</f>
        <v>W05/K2</v>
      </c>
      <c r="P61" s="57" t="str">
        <f>VLOOKUP(J61,Prowadzacy!$F$2:$K$105,6,FALSE)</f>
        <v>ZAS</v>
      </c>
      <c r="Q61" s="42" t="s">
        <v>741</v>
      </c>
      <c r="R61" s="57" t="str">
        <f>VLOOKUP(Q61,Prowadzacy!$F$2:$K$105,2,FALSE)</f>
        <v>Paweł</v>
      </c>
      <c r="S61" s="57" t="str">
        <f>VLOOKUP(Q61,Prowadzacy!$F$2:$K$105,3,FALSE)</f>
        <v>Adam</v>
      </c>
      <c r="T61" s="57" t="str">
        <f>VLOOKUP(Q61,Prowadzacy!$F$2:$K$105,4,FALSE)</f>
        <v>Regulski</v>
      </c>
      <c r="U61" s="57" t="str">
        <f>VLOOKUP(Q61,Prowadzacy!$F$2:$M$105,8,FALSE)</f>
        <v xml:space="preserve">Paweł | Regulski | Dr inż. |  ( 52340 ) </v>
      </c>
      <c r="V61" s="42"/>
      <c r="W61" s="42" t="s">
        <v>226</v>
      </c>
      <c r="X61" s="42"/>
      <c r="Y61" s="42"/>
      <c r="Z61" s="58"/>
      <c r="AA61" s="58"/>
      <c r="AB61" s="57"/>
      <c r="AC61" s="57"/>
      <c r="AD61" s="57"/>
      <c r="AE61" s="57"/>
      <c r="AF61" s="57"/>
      <c r="AG61" s="57"/>
      <c r="AH61" s="57"/>
      <c r="AI61" s="57"/>
      <c r="AJ61" s="57"/>
      <c r="AK61" s="57"/>
      <c r="AL61" s="65"/>
    </row>
    <row r="62" spans="1:38" ht="155.25">
      <c r="A62" s="80">
        <v>57</v>
      </c>
      <c r="B62" s="57" t="str">
        <f>VLOOKUP(E62,studia!$F$1:$I$12,2,FALSE)</f>
        <v>Automatyka i Robotyka</v>
      </c>
      <c r="C62" s="57" t="str">
        <f>VLOOKUP(E62,studia!$F$1:$I$12,3,FALSE)</f>
        <v>inż.</v>
      </c>
      <c r="D62" s="57" t="str">
        <f>VLOOKUP(E62,studia!$F$1:$I$12,4,FALSE)</f>
        <v>ASE</v>
      </c>
      <c r="E62" s="42" t="s">
        <v>372</v>
      </c>
      <c r="F62" s="91"/>
      <c r="G62" s="42" t="s">
        <v>633</v>
      </c>
      <c r="H62" s="67" t="s">
        <v>634</v>
      </c>
      <c r="I62" s="42" t="s">
        <v>635</v>
      </c>
      <c r="J62" s="42" t="s">
        <v>626</v>
      </c>
      <c r="K62" s="55" t="str">
        <f>VLOOKUP(J62,Prowadzacy!$F$2:$J$105,2,FALSE)</f>
        <v>Daniel</v>
      </c>
      <c r="L62" s="55" t="str">
        <f>VLOOKUP(J62,Prowadzacy!$F$2:$K$105,3,FALSE)</f>
        <v>Łukasz</v>
      </c>
      <c r="M62" s="55" t="str">
        <f>VLOOKUP(J62,Prowadzacy!$F$2:$K$105,4,FALSE)</f>
        <v>Bejmert</v>
      </c>
      <c r="N62" s="57" t="str">
        <f>VLOOKUP(J62,Prowadzacy!$F$2:$M$105,8,FALSE)</f>
        <v xml:space="preserve">Daniel | Bejmert | Dr inż. |  ( 05285 ) </v>
      </c>
      <c r="O62" s="57" t="str">
        <f>VLOOKUP(J62,Prowadzacy!$F$2:$K$105,5,FALSE)</f>
        <v>W05/K2</v>
      </c>
      <c r="P62" s="57" t="str">
        <f>VLOOKUP(J62,Prowadzacy!$F$2:$K$105,6,FALSE)</f>
        <v>ZAS</v>
      </c>
      <c r="Q62" s="42" t="s">
        <v>696</v>
      </c>
      <c r="R62" s="57" t="str">
        <f>VLOOKUP(Q62,Prowadzacy!$F$2:$K$105,2,FALSE)</f>
        <v>Krzysztof</v>
      </c>
      <c r="S62" s="57" t="str">
        <f>VLOOKUP(Q62,Prowadzacy!$F$2:$K$105,3,FALSE)</f>
        <v>Jacek</v>
      </c>
      <c r="T62" s="57" t="str">
        <f>VLOOKUP(Q62,Prowadzacy!$F$2:$K$105,4,FALSE)</f>
        <v>Solak</v>
      </c>
      <c r="U62" s="57" t="str">
        <f>VLOOKUP(Q62,Prowadzacy!$F$2:$M$105,8,FALSE)</f>
        <v xml:space="preserve">Krzysztof | Solak | Dr inż. |  ( 05296 ) </v>
      </c>
      <c r="V62" s="42"/>
      <c r="W62" s="42" t="s">
        <v>226</v>
      </c>
      <c r="X62" s="42"/>
      <c r="Y62" s="42"/>
      <c r="Z62" s="58"/>
      <c r="AA62" s="58"/>
      <c r="AB62" s="57"/>
      <c r="AC62" s="57"/>
      <c r="AD62" s="57"/>
      <c r="AE62" s="57"/>
      <c r="AF62" s="57"/>
      <c r="AG62" s="57"/>
      <c r="AH62" s="57"/>
      <c r="AI62" s="57"/>
      <c r="AJ62" s="57"/>
      <c r="AK62" s="57"/>
      <c r="AL62" s="65"/>
    </row>
    <row r="63" spans="1:38" ht="231.75">
      <c r="A63" s="80">
        <v>58</v>
      </c>
      <c r="B63" s="57" t="str">
        <f>VLOOKUP(E63,studia!$F$1:$I$12,2,FALSE)</f>
        <v>Automatyka i Robotyka</v>
      </c>
      <c r="C63" s="57" t="str">
        <f>VLOOKUP(E63,studia!$F$1:$I$12,3,FALSE)</f>
        <v>inż.</v>
      </c>
      <c r="D63" s="57" t="str">
        <f>VLOOKUP(E63,studia!$F$1:$I$12,4,FALSE)</f>
        <v>ASE</v>
      </c>
      <c r="E63" s="42" t="s">
        <v>372</v>
      </c>
      <c r="F63" s="91"/>
      <c r="G63" s="42" t="s">
        <v>636</v>
      </c>
      <c r="H63" s="67" t="s">
        <v>637</v>
      </c>
      <c r="I63" s="42" t="s">
        <v>638</v>
      </c>
      <c r="J63" s="42" t="s">
        <v>626</v>
      </c>
      <c r="K63" s="55" t="str">
        <f>VLOOKUP(J63,Prowadzacy!$F$2:$J$105,2,FALSE)</f>
        <v>Daniel</v>
      </c>
      <c r="L63" s="55" t="str">
        <f>VLOOKUP(J63,Prowadzacy!$F$2:$K$105,3,FALSE)</f>
        <v>Łukasz</v>
      </c>
      <c r="M63" s="55" t="str">
        <f>VLOOKUP(J63,Prowadzacy!$F$2:$K$105,4,FALSE)</f>
        <v>Bejmert</v>
      </c>
      <c r="N63" s="57" t="str">
        <f>VLOOKUP(J63,Prowadzacy!$F$2:$M$105,8,FALSE)</f>
        <v xml:space="preserve">Daniel | Bejmert | Dr inż. |  ( 05285 ) </v>
      </c>
      <c r="O63" s="57" t="str">
        <f>VLOOKUP(J63,Prowadzacy!$F$2:$K$105,5,FALSE)</f>
        <v>W05/K2</v>
      </c>
      <c r="P63" s="57" t="str">
        <f>VLOOKUP(J63,Prowadzacy!$F$2:$K$105,6,FALSE)</f>
        <v>ZAS</v>
      </c>
      <c r="Q63" s="42" t="s">
        <v>741</v>
      </c>
      <c r="R63" s="57" t="str">
        <f>VLOOKUP(Q63,Prowadzacy!$F$2:$K$105,2,FALSE)</f>
        <v>Paweł</v>
      </c>
      <c r="S63" s="57" t="str">
        <f>VLOOKUP(Q63,Prowadzacy!$F$2:$K$105,3,FALSE)</f>
        <v>Adam</v>
      </c>
      <c r="T63" s="57" t="str">
        <f>VLOOKUP(Q63,Prowadzacy!$F$2:$K$105,4,FALSE)</f>
        <v>Regulski</v>
      </c>
      <c r="U63" s="57" t="str">
        <f>VLOOKUP(Q63,Prowadzacy!$F$2:$M$105,8,FALSE)</f>
        <v xml:space="preserve">Paweł | Regulski | Dr inż. |  ( 52340 ) </v>
      </c>
      <c r="V63" s="42"/>
      <c r="W63" s="42" t="s">
        <v>226</v>
      </c>
      <c r="X63" s="42"/>
      <c r="Y63" s="42"/>
      <c r="Z63" s="58"/>
      <c r="AA63" s="57"/>
      <c r="AB63" s="57"/>
      <c r="AC63" s="57"/>
      <c r="AD63" s="57"/>
      <c r="AE63" s="57"/>
      <c r="AF63" s="57"/>
      <c r="AG63" s="57"/>
      <c r="AH63" s="57"/>
      <c r="AI63" s="57"/>
      <c r="AJ63" s="57"/>
      <c r="AK63" s="57"/>
      <c r="AL63" s="65"/>
    </row>
    <row r="64" spans="1:38" ht="168">
      <c r="A64" s="80">
        <v>59</v>
      </c>
      <c r="B64" s="57" t="str">
        <f>VLOOKUP(E64,studia!$F$1:$I$12,2,FALSE)</f>
        <v>Automatyka i Robotyka</v>
      </c>
      <c r="C64" s="57" t="str">
        <f>VLOOKUP(E64,studia!$F$1:$I$12,3,FALSE)</f>
        <v>inż.</v>
      </c>
      <c r="D64" s="57" t="str">
        <f>VLOOKUP(E64,studia!$F$1:$I$12,4,FALSE)</f>
        <v>ASE</v>
      </c>
      <c r="E64" s="42" t="s">
        <v>372</v>
      </c>
      <c r="F64" s="89" t="s">
        <v>2088</v>
      </c>
      <c r="G64" s="42" t="s">
        <v>639</v>
      </c>
      <c r="H64" s="67" t="s">
        <v>640</v>
      </c>
      <c r="I64" s="42" t="s">
        <v>641</v>
      </c>
      <c r="J64" s="42" t="s">
        <v>626</v>
      </c>
      <c r="K64" s="55" t="str">
        <f>VLOOKUP(J64,Prowadzacy!$F$2:$J$105,2,FALSE)</f>
        <v>Daniel</v>
      </c>
      <c r="L64" s="55" t="str">
        <f>VLOOKUP(J64,Prowadzacy!$F$2:$K$105,3,FALSE)</f>
        <v>Łukasz</v>
      </c>
      <c r="M64" s="55" t="str">
        <f>VLOOKUP(J64,Prowadzacy!$F$2:$K$105,4,FALSE)</f>
        <v>Bejmert</v>
      </c>
      <c r="N64" s="57" t="str">
        <f>VLOOKUP(J64,Prowadzacy!$F$2:$M$105,8,FALSE)</f>
        <v xml:space="preserve">Daniel | Bejmert | Dr inż. |  ( 05285 ) </v>
      </c>
      <c r="O64" s="57" t="str">
        <f>VLOOKUP(J64,Prowadzacy!$F$2:$K$105,5,FALSE)</f>
        <v>W05/K2</v>
      </c>
      <c r="P64" s="57" t="str">
        <f>VLOOKUP(J64,Prowadzacy!$F$2:$K$105,6,FALSE)</f>
        <v>ZAS</v>
      </c>
      <c r="Q64" s="42" t="s">
        <v>741</v>
      </c>
      <c r="R64" s="57" t="str">
        <f>VLOOKUP(Q64,Prowadzacy!$F$2:$K$105,2,FALSE)</f>
        <v>Paweł</v>
      </c>
      <c r="S64" s="57" t="str">
        <f>VLOOKUP(Q64,Prowadzacy!$F$2:$K$105,3,FALSE)</f>
        <v>Adam</v>
      </c>
      <c r="T64" s="57" t="str">
        <f>VLOOKUP(Q64,Prowadzacy!$F$2:$K$105,4,FALSE)</f>
        <v>Regulski</v>
      </c>
      <c r="U64" s="57" t="str">
        <f>VLOOKUP(Q64,Prowadzacy!$F$2:$M$105,8,FALSE)</f>
        <v xml:space="preserve">Paweł | Regulski | Dr inż. |  ( 52340 ) </v>
      </c>
      <c r="V64" s="42"/>
      <c r="W64" s="42" t="s">
        <v>226</v>
      </c>
      <c r="X64" s="42"/>
      <c r="Y64" s="42"/>
      <c r="Z64" s="58"/>
      <c r="AA64" s="57"/>
      <c r="AB64" s="57"/>
      <c r="AC64" s="57"/>
      <c r="AD64" s="57"/>
      <c r="AE64" s="57"/>
      <c r="AF64" s="57"/>
      <c r="AG64" s="57"/>
      <c r="AH64" s="57"/>
      <c r="AI64" s="57"/>
      <c r="AJ64" s="57"/>
      <c r="AK64" s="57"/>
      <c r="AL64" s="65"/>
    </row>
    <row r="65" spans="1:38" ht="231.75">
      <c r="A65" s="80">
        <v>60</v>
      </c>
      <c r="B65" s="57" t="str">
        <f>VLOOKUP(E65,studia!$F$1:$I$12,2,FALSE)</f>
        <v>Automatyka i Robotyka</v>
      </c>
      <c r="C65" s="57" t="str">
        <f>VLOOKUP(E65,studia!$F$1:$I$12,3,FALSE)</f>
        <v>inż.</v>
      </c>
      <c r="D65" s="57" t="str">
        <f>VLOOKUP(E65,studia!$F$1:$I$12,4,FALSE)</f>
        <v>ASE</v>
      </c>
      <c r="E65" s="42" t="s">
        <v>372</v>
      </c>
      <c r="F65" s="89" t="s">
        <v>2088</v>
      </c>
      <c r="G65" s="42" t="s">
        <v>642</v>
      </c>
      <c r="H65" s="67" t="s">
        <v>643</v>
      </c>
      <c r="I65" s="42" t="s">
        <v>644</v>
      </c>
      <c r="J65" s="42" t="s">
        <v>645</v>
      </c>
      <c r="K65" s="55" t="str">
        <f>VLOOKUP(J65,Prowadzacy!$F$2:$J$105,2,FALSE)</f>
        <v>Robert</v>
      </c>
      <c r="L65" s="55">
        <f>VLOOKUP(J65,Prowadzacy!$F$2:$K$105,3,FALSE)</f>
        <v>0</v>
      </c>
      <c r="M65" s="55" t="str">
        <f>VLOOKUP(J65,Prowadzacy!$F$2:$K$105,4,FALSE)</f>
        <v>Czechowski</v>
      </c>
      <c r="N65" s="57" t="str">
        <f>VLOOKUP(J65,Prowadzacy!$F$2:$M$105,8,FALSE)</f>
        <v xml:space="preserve">Robert | Czechowski | Dr inż. |  ( 052345 ) </v>
      </c>
      <c r="O65" s="57" t="str">
        <f>VLOOKUP(J65,Prowadzacy!$F$2:$K$105,5,FALSE)</f>
        <v>W05/K2</v>
      </c>
      <c r="P65" s="57" t="str">
        <f>VLOOKUP(J65,Prowadzacy!$F$2:$K$105,6,FALSE)</f>
        <v>ZAS</v>
      </c>
      <c r="Q65" s="42" t="s">
        <v>682</v>
      </c>
      <c r="R65" s="57" t="str">
        <f>VLOOKUP(Q65,Prowadzacy!$F$2:$K$105,2,FALSE)</f>
        <v>Piotr</v>
      </c>
      <c r="S65" s="57" t="str">
        <f>VLOOKUP(Q65,Prowadzacy!$F$2:$K$105,3,FALSE)</f>
        <v>Eugeniusz</v>
      </c>
      <c r="T65" s="57" t="str">
        <f>VLOOKUP(Q65,Prowadzacy!$F$2:$K$105,4,FALSE)</f>
        <v>Pierz</v>
      </c>
      <c r="U65" s="57" t="str">
        <f>VLOOKUP(Q65,Prowadzacy!$F$2:$M$105,8,FALSE)</f>
        <v xml:space="preserve">Piotr | Pierz | Dr inż. |  ( 05232 ) </v>
      </c>
      <c r="V65" s="42"/>
      <c r="W65" s="42" t="s">
        <v>226</v>
      </c>
      <c r="X65" s="42"/>
      <c r="Y65" s="42"/>
      <c r="Z65" s="58"/>
      <c r="AA65" s="57"/>
      <c r="AB65" s="57"/>
      <c r="AC65" s="57"/>
      <c r="AD65" s="57"/>
      <c r="AE65" s="57"/>
      <c r="AF65" s="57"/>
      <c r="AG65" s="57"/>
      <c r="AH65" s="57"/>
      <c r="AI65" s="57"/>
      <c r="AJ65" s="57"/>
      <c r="AK65" s="57"/>
      <c r="AL65" s="65"/>
    </row>
    <row r="66" spans="1:38" ht="168">
      <c r="A66" s="80">
        <v>61</v>
      </c>
      <c r="B66" s="57" t="str">
        <f>VLOOKUP(E66,studia!$F$1:$I$12,2,FALSE)</f>
        <v>Automatyka i Robotyka</v>
      </c>
      <c r="C66" s="57" t="str">
        <f>VLOOKUP(E66,studia!$F$1:$I$12,3,FALSE)</f>
        <v>inż.</v>
      </c>
      <c r="D66" s="57" t="str">
        <f>VLOOKUP(E66,studia!$F$1:$I$12,4,FALSE)</f>
        <v>ASE</v>
      </c>
      <c r="E66" s="42" t="s">
        <v>372</v>
      </c>
      <c r="F66" s="89" t="s">
        <v>2088</v>
      </c>
      <c r="G66" s="42" t="s">
        <v>646</v>
      </c>
      <c r="H66" s="67" t="s">
        <v>647</v>
      </c>
      <c r="I66" s="42" t="s">
        <v>648</v>
      </c>
      <c r="J66" s="42" t="s">
        <v>645</v>
      </c>
      <c r="K66" s="55" t="str">
        <f>VLOOKUP(J66,Prowadzacy!$F$2:$J$105,2,FALSE)</f>
        <v>Robert</v>
      </c>
      <c r="L66" s="55">
        <f>VLOOKUP(J66,Prowadzacy!$F$2:$K$105,3,FALSE)</f>
        <v>0</v>
      </c>
      <c r="M66" s="55" t="str">
        <f>VLOOKUP(J66,Prowadzacy!$F$2:$K$105,4,FALSE)</f>
        <v>Czechowski</v>
      </c>
      <c r="N66" s="57" t="str">
        <f>VLOOKUP(J66,Prowadzacy!$F$2:$M$105,8,FALSE)</f>
        <v xml:space="preserve">Robert | Czechowski | Dr inż. |  ( 052345 ) </v>
      </c>
      <c r="O66" s="57" t="str">
        <f>VLOOKUP(J66,Prowadzacy!$F$2:$K$105,5,FALSE)</f>
        <v>W05/K2</v>
      </c>
      <c r="P66" s="57" t="str">
        <f>VLOOKUP(J66,Prowadzacy!$F$2:$K$105,6,FALSE)</f>
        <v>ZAS</v>
      </c>
      <c r="Q66" s="42" t="s">
        <v>622</v>
      </c>
      <c r="R66" s="57" t="str">
        <f>VLOOKUP(Q66,Prowadzacy!$F$2:$K$105,2,FALSE)</f>
        <v>Janusz</v>
      </c>
      <c r="S66" s="57" t="str">
        <f>VLOOKUP(Q66,Prowadzacy!$F$2:$K$105,3,FALSE)</f>
        <v>Kazimierz</v>
      </c>
      <c r="T66" s="57" t="str">
        <f>VLOOKUP(Q66,Prowadzacy!$F$2:$K$105,4,FALSE)</f>
        <v>Staszewski</v>
      </c>
      <c r="U66" s="57" t="str">
        <f>VLOOKUP(Q66,Prowadzacy!$F$2:$M$105,8,FALSE)</f>
        <v xml:space="preserve">Janusz | Staszewski | Dr inż. |  ( 05263 ) </v>
      </c>
      <c r="V66" s="42"/>
      <c r="W66" s="42" t="s">
        <v>226</v>
      </c>
      <c r="X66" s="42"/>
      <c r="Y66" s="42"/>
      <c r="Z66" s="58"/>
      <c r="AA66" s="57"/>
      <c r="AB66" s="57"/>
      <c r="AC66" s="57"/>
      <c r="AD66" s="57"/>
      <c r="AE66" s="57"/>
      <c r="AF66" s="57"/>
      <c r="AG66" s="57"/>
      <c r="AH66" s="57"/>
      <c r="AI66" s="57"/>
      <c r="AJ66" s="57"/>
      <c r="AK66" s="57"/>
      <c r="AL66" s="65"/>
    </row>
    <row r="67" spans="1:38" ht="168">
      <c r="A67" s="80">
        <v>62</v>
      </c>
      <c r="B67" s="57" t="str">
        <f>VLOOKUP(E67,studia!$F$1:$I$12,2,FALSE)</f>
        <v>Automatyka i Robotyka</v>
      </c>
      <c r="C67" s="57" t="str">
        <f>VLOOKUP(E67,studia!$F$1:$I$12,3,FALSE)</f>
        <v>inż.</v>
      </c>
      <c r="D67" s="57" t="str">
        <f>VLOOKUP(E67,studia!$F$1:$I$12,4,FALSE)</f>
        <v>ASE</v>
      </c>
      <c r="E67" s="42" t="s">
        <v>372</v>
      </c>
      <c r="F67" s="91"/>
      <c r="G67" s="42" t="s">
        <v>649</v>
      </c>
      <c r="H67" s="67" t="s">
        <v>650</v>
      </c>
      <c r="I67" s="42" t="s">
        <v>651</v>
      </c>
      <c r="J67" s="42" t="s">
        <v>645</v>
      </c>
      <c r="K67" s="55" t="str">
        <f>VLOOKUP(J67,Prowadzacy!$F$2:$J$105,2,FALSE)</f>
        <v>Robert</v>
      </c>
      <c r="L67" s="55">
        <f>VLOOKUP(J67,Prowadzacy!$F$2:$K$105,3,FALSE)</f>
        <v>0</v>
      </c>
      <c r="M67" s="55" t="str">
        <f>VLOOKUP(J67,Prowadzacy!$F$2:$K$105,4,FALSE)</f>
        <v>Czechowski</v>
      </c>
      <c r="N67" s="57" t="str">
        <f>VLOOKUP(J67,Prowadzacy!$F$2:$M$105,8,FALSE)</f>
        <v xml:space="preserve">Robert | Czechowski | Dr inż. |  ( 052345 ) </v>
      </c>
      <c r="O67" s="57" t="str">
        <f>VLOOKUP(J67,Prowadzacy!$F$2:$K$105,5,FALSE)</f>
        <v>W05/K2</v>
      </c>
      <c r="P67" s="57" t="str">
        <f>VLOOKUP(J67,Prowadzacy!$F$2:$K$105,6,FALSE)</f>
        <v>ZAS</v>
      </c>
      <c r="Q67" s="42" t="s">
        <v>622</v>
      </c>
      <c r="R67" s="57" t="str">
        <f>VLOOKUP(Q67,Prowadzacy!$F$2:$K$105,2,FALSE)</f>
        <v>Janusz</v>
      </c>
      <c r="S67" s="57" t="str">
        <f>VLOOKUP(Q67,Prowadzacy!$F$2:$K$105,3,FALSE)</f>
        <v>Kazimierz</v>
      </c>
      <c r="T67" s="57" t="str">
        <f>VLOOKUP(Q67,Prowadzacy!$F$2:$K$105,4,FALSE)</f>
        <v>Staszewski</v>
      </c>
      <c r="U67" s="57" t="str">
        <f>VLOOKUP(Q67,Prowadzacy!$F$2:$M$105,8,FALSE)</f>
        <v xml:space="preserve">Janusz | Staszewski | Dr inż. |  ( 05263 ) </v>
      </c>
      <c r="V67" s="42"/>
      <c r="W67" s="42" t="s">
        <v>226</v>
      </c>
      <c r="X67" s="42"/>
      <c r="Y67" s="42"/>
      <c r="Z67" s="58"/>
      <c r="AA67" s="57"/>
      <c r="AB67" s="57"/>
      <c r="AC67" s="57"/>
      <c r="AD67" s="57"/>
      <c r="AE67" s="57"/>
      <c r="AF67" s="57"/>
      <c r="AG67" s="57"/>
      <c r="AH67" s="57"/>
      <c r="AI67" s="57"/>
      <c r="AJ67" s="57"/>
      <c r="AK67" s="57"/>
      <c r="AL67" s="65"/>
    </row>
    <row r="68" spans="1:38" ht="117">
      <c r="A68" s="80">
        <v>63</v>
      </c>
      <c r="B68" s="57" t="str">
        <f>VLOOKUP(E68,studia!$F$1:$I$12,2,FALSE)</f>
        <v>Automatyka i Robotyka</v>
      </c>
      <c r="C68" s="57" t="str">
        <f>VLOOKUP(E68,studia!$F$1:$I$12,3,FALSE)</f>
        <v>inż.</v>
      </c>
      <c r="D68" s="57" t="str">
        <f>VLOOKUP(E68,studia!$F$1:$I$12,4,FALSE)</f>
        <v>ASE</v>
      </c>
      <c r="E68" s="42" t="s">
        <v>372</v>
      </c>
      <c r="F68" s="89" t="s">
        <v>2088</v>
      </c>
      <c r="G68" s="42" t="s">
        <v>652</v>
      </c>
      <c r="H68" s="67" t="s">
        <v>653</v>
      </c>
      <c r="I68" s="42" t="s">
        <v>654</v>
      </c>
      <c r="J68" s="42" t="s">
        <v>655</v>
      </c>
      <c r="K68" s="55" t="str">
        <f>VLOOKUP(J68,Prowadzacy!$F$2:$J$105,2,FALSE)</f>
        <v>Marcin</v>
      </c>
      <c r="L68" s="55" t="str">
        <f>VLOOKUP(J68,Prowadzacy!$F$2:$K$105,3,FALSE)</f>
        <v>Wojciech</v>
      </c>
      <c r="M68" s="55" t="str">
        <f>VLOOKUP(J68,Prowadzacy!$F$2:$K$105,4,FALSE)</f>
        <v>Habrych</v>
      </c>
      <c r="N68" s="57" t="str">
        <f>VLOOKUP(J68,Prowadzacy!$F$2:$M$105,8,FALSE)</f>
        <v xml:space="preserve">Marcin | Habrych | Dr hab. inż. |  ( 05281 ) </v>
      </c>
      <c r="O68" s="57" t="str">
        <f>VLOOKUP(J68,Prowadzacy!$F$2:$K$105,5,FALSE)</f>
        <v>W05/K2</v>
      </c>
      <c r="P68" s="57" t="str">
        <f>VLOOKUP(J68,Prowadzacy!$F$2:$K$105,6,FALSE)</f>
        <v>ZAS</v>
      </c>
      <c r="Q68" s="42" t="s">
        <v>731</v>
      </c>
      <c r="R68" s="57" t="str">
        <f>VLOOKUP(Q68,Prowadzacy!$F$2:$K$105,2,FALSE)</f>
        <v>Grzegorz</v>
      </c>
      <c r="S68" s="57" t="str">
        <f>VLOOKUP(Q68,Prowadzacy!$F$2:$K$105,3,FALSE)</f>
        <v>Eugeniusz</v>
      </c>
      <c r="T68" s="57" t="str">
        <f>VLOOKUP(Q68,Prowadzacy!$F$2:$K$105,4,FALSE)</f>
        <v>Wiśniewski</v>
      </c>
      <c r="U68" s="57" t="str">
        <f>VLOOKUP(Q68,Prowadzacy!$F$2:$M$105,8,FALSE)</f>
        <v xml:space="preserve">Grzegorz | Wiśniewski | Dr inż. |  ( 05214 ) </v>
      </c>
      <c r="V68" s="42"/>
      <c r="W68" s="42" t="s">
        <v>226</v>
      </c>
      <c r="X68" s="42"/>
      <c r="Y68" s="42"/>
      <c r="Z68" s="58"/>
      <c r="AA68" s="57"/>
      <c r="AB68" s="57"/>
      <c r="AC68" s="57"/>
      <c r="AD68" s="57"/>
      <c r="AE68" s="57"/>
      <c r="AF68" s="57"/>
      <c r="AG68" s="57"/>
      <c r="AH68" s="57"/>
      <c r="AI68" s="57"/>
      <c r="AJ68" s="57"/>
      <c r="AK68" s="57"/>
      <c r="AL68" s="65"/>
    </row>
    <row r="69" spans="1:38" ht="129.75">
      <c r="A69" s="80">
        <v>64</v>
      </c>
      <c r="B69" s="57" t="str">
        <f>VLOOKUP(E69,studia!$F$1:$I$12,2,FALSE)</f>
        <v>Automatyka i Robotyka</v>
      </c>
      <c r="C69" s="57" t="str">
        <f>VLOOKUP(E69,studia!$F$1:$I$12,3,FALSE)</f>
        <v>inż.</v>
      </c>
      <c r="D69" s="57" t="str">
        <f>VLOOKUP(E69,studia!$F$1:$I$12,4,FALSE)</f>
        <v>ASE</v>
      </c>
      <c r="E69" s="42" t="s">
        <v>372</v>
      </c>
      <c r="F69" s="89" t="s">
        <v>2088</v>
      </c>
      <c r="G69" s="42" t="s">
        <v>656</v>
      </c>
      <c r="H69" s="67" t="s">
        <v>657</v>
      </c>
      <c r="I69" s="42" t="s">
        <v>658</v>
      </c>
      <c r="J69" s="42" t="s">
        <v>655</v>
      </c>
      <c r="K69" s="55" t="str">
        <f>VLOOKUP(J69,Prowadzacy!$F$2:$J$105,2,FALSE)</f>
        <v>Marcin</v>
      </c>
      <c r="L69" s="55" t="str">
        <f>VLOOKUP(J69,Prowadzacy!$F$2:$K$105,3,FALSE)</f>
        <v>Wojciech</v>
      </c>
      <c r="M69" s="55" t="str">
        <f>VLOOKUP(J69,Prowadzacy!$F$2:$K$105,4,FALSE)</f>
        <v>Habrych</v>
      </c>
      <c r="N69" s="57" t="str">
        <f>VLOOKUP(J69,Prowadzacy!$F$2:$M$105,8,FALSE)</f>
        <v xml:space="preserve">Marcin | Habrych | Dr hab. inż. |  ( 05281 ) </v>
      </c>
      <c r="O69" s="57" t="str">
        <f>VLOOKUP(J69,Prowadzacy!$F$2:$K$105,5,FALSE)</f>
        <v>W05/K2</v>
      </c>
      <c r="P69" s="57" t="str">
        <f>VLOOKUP(J69,Prowadzacy!$F$2:$K$105,6,FALSE)</f>
        <v>ZAS</v>
      </c>
      <c r="Q69" s="42" t="s">
        <v>731</v>
      </c>
      <c r="R69" s="57" t="str">
        <f>VLOOKUP(Q69,Prowadzacy!$F$2:$K$105,2,FALSE)</f>
        <v>Grzegorz</v>
      </c>
      <c r="S69" s="57" t="str">
        <f>VLOOKUP(Q69,Prowadzacy!$F$2:$K$105,3,FALSE)</f>
        <v>Eugeniusz</v>
      </c>
      <c r="T69" s="57" t="str">
        <f>VLOOKUP(Q69,Prowadzacy!$F$2:$K$105,4,FALSE)</f>
        <v>Wiśniewski</v>
      </c>
      <c r="U69" s="57" t="str">
        <f>VLOOKUP(Q69,Prowadzacy!$F$2:$M$105,8,FALSE)</f>
        <v xml:space="preserve">Grzegorz | Wiśniewski | Dr inż. |  ( 05214 ) </v>
      </c>
      <c r="V69" s="42"/>
      <c r="W69" s="42" t="s">
        <v>226</v>
      </c>
      <c r="X69" s="42"/>
      <c r="Y69" s="42"/>
      <c r="Z69" s="58"/>
      <c r="AA69" s="57"/>
      <c r="AB69" s="57"/>
      <c r="AC69" s="57"/>
      <c r="AD69" s="57"/>
      <c r="AE69" s="57"/>
      <c r="AF69" s="57"/>
      <c r="AG69" s="57"/>
      <c r="AH69" s="57"/>
      <c r="AI69" s="57"/>
      <c r="AJ69" s="57"/>
      <c r="AK69" s="57"/>
      <c r="AL69" s="65"/>
    </row>
    <row r="70" spans="1:38" ht="66">
      <c r="A70" s="80">
        <v>65</v>
      </c>
      <c r="B70" s="57" t="str">
        <f>VLOOKUP(E70,studia!$F$1:$I$12,2,FALSE)</f>
        <v>Automatyka i Robotyka</v>
      </c>
      <c r="C70" s="57" t="str">
        <f>VLOOKUP(E70,studia!$F$1:$I$12,3,FALSE)</f>
        <v>inż.</v>
      </c>
      <c r="D70" s="57" t="str">
        <f>VLOOKUP(E70,studia!$F$1:$I$12,4,FALSE)</f>
        <v>ASE</v>
      </c>
      <c r="E70" s="42" t="s">
        <v>372</v>
      </c>
      <c r="F70" s="92"/>
      <c r="G70" s="42" t="s">
        <v>659</v>
      </c>
      <c r="H70" s="67" t="s">
        <v>660</v>
      </c>
      <c r="I70" s="42" t="s">
        <v>661</v>
      </c>
      <c r="J70" s="42" t="s">
        <v>662</v>
      </c>
      <c r="K70" s="55" t="str">
        <f>VLOOKUP(J70,Prowadzacy!$F$2:$J$105,2,FALSE)</f>
        <v>Jan</v>
      </c>
      <c r="L70" s="55" t="str">
        <f>VLOOKUP(J70,Prowadzacy!$F$2:$K$105,3,FALSE)</f>
        <v>Józef</v>
      </c>
      <c r="M70" s="55" t="str">
        <f>VLOOKUP(J70,Prowadzacy!$F$2:$K$105,4,FALSE)</f>
        <v>Iżykowski</v>
      </c>
      <c r="N70" s="57" t="str">
        <f>VLOOKUP(J70,Prowadzacy!$F$2:$M$105,8,FALSE)</f>
        <v xml:space="preserve">Jan | Iżykowski | Prof. dr hab. inż. |  ( 05212 ) </v>
      </c>
      <c r="O70" s="57" t="str">
        <f>VLOOKUP(J70,Prowadzacy!$F$2:$K$105,5,FALSE)</f>
        <v>W05/K2</v>
      </c>
      <c r="P70" s="57" t="str">
        <f>VLOOKUP(J70,Prowadzacy!$F$2:$K$105,6,FALSE)</f>
        <v>ZAS</v>
      </c>
      <c r="Q70" s="42" t="s">
        <v>696</v>
      </c>
      <c r="R70" s="57" t="str">
        <f>VLOOKUP(Q70,Prowadzacy!$F$2:$K$105,2,FALSE)</f>
        <v>Krzysztof</v>
      </c>
      <c r="S70" s="57" t="str">
        <f>VLOOKUP(Q70,Prowadzacy!$F$2:$K$105,3,FALSE)</f>
        <v>Jacek</v>
      </c>
      <c r="T70" s="57" t="str">
        <f>VLOOKUP(Q70,Prowadzacy!$F$2:$K$105,4,FALSE)</f>
        <v>Solak</v>
      </c>
      <c r="U70" s="57" t="str">
        <f>VLOOKUP(Q70,Prowadzacy!$F$2:$M$105,8,FALSE)</f>
        <v xml:space="preserve">Krzysztof | Solak | Dr inż. |  ( 05296 ) </v>
      </c>
      <c r="V70" s="42"/>
      <c r="W70" s="42" t="s">
        <v>226</v>
      </c>
      <c r="X70" s="42"/>
      <c r="Y70" s="42"/>
      <c r="Z70" s="58"/>
      <c r="AA70" s="57"/>
      <c r="AB70" s="57"/>
      <c r="AC70" s="57"/>
      <c r="AD70" s="57"/>
      <c r="AE70" s="57"/>
      <c r="AF70" s="57"/>
      <c r="AG70" s="57"/>
      <c r="AH70" s="57"/>
      <c r="AI70" s="57"/>
      <c r="AJ70" s="57"/>
      <c r="AK70" s="57"/>
      <c r="AL70" s="65"/>
    </row>
    <row r="71" spans="1:38" ht="66">
      <c r="A71" s="80">
        <v>66</v>
      </c>
      <c r="B71" s="57" t="str">
        <f>VLOOKUP(E71,studia!$F$1:$I$12,2,FALSE)</f>
        <v>Automatyka i Robotyka</v>
      </c>
      <c r="C71" s="57" t="str">
        <f>VLOOKUP(E71,studia!$F$1:$I$12,3,FALSE)</f>
        <v>inż.</v>
      </c>
      <c r="D71" s="57" t="str">
        <f>VLOOKUP(E71,studia!$F$1:$I$12,4,FALSE)</f>
        <v>ASE</v>
      </c>
      <c r="E71" s="42" t="s">
        <v>372</v>
      </c>
      <c r="F71" s="92"/>
      <c r="G71" s="42" t="s">
        <v>663</v>
      </c>
      <c r="H71" s="67" t="s">
        <v>664</v>
      </c>
      <c r="I71" s="42" t="s">
        <v>665</v>
      </c>
      <c r="J71" s="42" t="s">
        <v>662</v>
      </c>
      <c r="K71" s="55" t="str">
        <f>VLOOKUP(J71,Prowadzacy!$F$2:$J$105,2,FALSE)</f>
        <v>Jan</v>
      </c>
      <c r="L71" s="55" t="str">
        <f>VLOOKUP(J71,Prowadzacy!$F$2:$K$105,3,FALSE)</f>
        <v>Józef</v>
      </c>
      <c r="M71" s="55" t="str">
        <f>VLOOKUP(J71,Prowadzacy!$F$2:$K$105,4,FALSE)</f>
        <v>Iżykowski</v>
      </c>
      <c r="N71" s="57" t="str">
        <f>VLOOKUP(J71,Prowadzacy!$F$2:$M$105,8,FALSE)</f>
        <v xml:space="preserve">Jan | Iżykowski | Prof. dr hab. inż. |  ( 05212 ) </v>
      </c>
      <c r="O71" s="57" t="str">
        <f>VLOOKUP(J71,Prowadzacy!$F$2:$K$105,5,FALSE)</f>
        <v>W05/K2</v>
      </c>
      <c r="P71" s="57" t="str">
        <f>VLOOKUP(J71,Prowadzacy!$F$2:$K$105,6,FALSE)</f>
        <v>ZAS</v>
      </c>
      <c r="Q71" s="42" t="s">
        <v>696</v>
      </c>
      <c r="R71" s="57" t="str">
        <f>VLOOKUP(Q71,Prowadzacy!$F$2:$K$105,2,FALSE)</f>
        <v>Krzysztof</v>
      </c>
      <c r="S71" s="57" t="str">
        <f>VLOOKUP(Q71,Prowadzacy!$F$2:$K$105,3,FALSE)</f>
        <v>Jacek</v>
      </c>
      <c r="T71" s="57" t="str">
        <f>VLOOKUP(Q71,Prowadzacy!$F$2:$K$105,4,FALSE)</f>
        <v>Solak</v>
      </c>
      <c r="U71" s="57" t="str">
        <f>VLOOKUP(Q71,Prowadzacy!$F$2:$M$105,8,FALSE)</f>
        <v xml:space="preserve">Krzysztof | Solak | Dr inż. |  ( 05296 ) </v>
      </c>
      <c r="V71" s="42"/>
      <c r="W71" s="42" t="s">
        <v>226</v>
      </c>
      <c r="X71" s="42"/>
      <c r="Y71" s="42"/>
      <c r="Z71" s="58"/>
      <c r="AA71" s="57"/>
      <c r="AB71" s="57"/>
      <c r="AC71" s="57"/>
      <c r="AD71" s="57"/>
      <c r="AE71" s="57"/>
      <c r="AF71" s="57"/>
      <c r="AG71" s="57"/>
      <c r="AH71" s="57"/>
      <c r="AI71" s="57"/>
      <c r="AJ71" s="57"/>
      <c r="AK71" s="57"/>
      <c r="AL71" s="65"/>
    </row>
    <row r="72" spans="1:38" ht="168">
      <c r="A72" s="80">
        <v>67</v>
      </c>
      <c r="B72" s="57" t="str">
        <f>VLOOKUP(E72,studia!$F$1:$I$12,2,FALSE)</f>
        <v>Automatyka i Robotyka</v>
      </c>
      <c r="C72" s="57" t="str">
        <f>VLOOKUP(E72,studia!$F$1:$I$12,3,FALSE)</f>
        <v>inż.</v>
      </c>
      <c r="D72" s="57" t="str">
        <f>VLOOKUP(E72,studia!$F$1:$I$12,4,FALSE)</f>
        <v>ASE</v>
      </c>
      <c r="E72" s="42" t="s">
        <v>372</v>
      </c>
      <c r="F72" s="89" t="s">
        <v>2088</v>
      </c>
      <c r="G72" s="42" t="s">
        <v>679</v>
      </c>
      <c r="H72" s="67" t="s">
        <v>680</v>
      </c>
      <c r="I72" s="42" t="s">
        <v>681</v>
      </c>
      <c r="J72" s="42" t="s">
        <v>682</v>
      </c>
      <c r="K72" s="55" t="str">
        <f>VLOOKUP(J72,Prowadzacy!$F$2:$J$105,2,FALSE)</f>
        <v>Piotr</v>
      </c>
      <c r="L72" s="55" t="str">
        <f>VLOOKUP(J72,Prowadzacy!$F$2:$K$105,3,FALSE)</f>
        <v>Eugeniusz</v>
      </c>
      <c r="M72" s="55" t="str">
        <f>VLOOKUP(J72,Prowadzacy!$F$2:$K$105,4,FALSE)</f>
        <v>Pierz</v>
      </c>
      <c r="N72" s="57" t="str">
        <f>VLOOKUP(J72,Prowadzacy!$F$2:$M$105,8,FALSE)</f>
        <v xml:space="preserve">Piotr | Pierz | Dr inż. |  ( 05232 ) </v>
      </c>
      <c r="O72" s="57" t="str">
        <f>VLOOKUP(J72,Prowadzacy!$F$2:$K$105,5,FALSE)</f>
        <v>W05/K2</v>
      </c>
      <c r="P72" s="57" t="str">
        <f>VLOOKUP(J72,Prowadzacy!$F$2:$K$105,6,FALSE)</f>
        <v>ZAS</v>
      </c>
      <c r="Q72" s="42" t="s">
        <v>622</v>
      </c>
      <c r="R72" s="57" t="str">
        <f>VLOOKUP(Q72,Prowadzacy!$F$2:$K$105,2,FALSE)</f>
        <v>Janusz</v>
      </c>
      <c r="S72" s="57" t="str">
        <f>VLOOKUP(Q72,Prowadzacy!$F$2:$K$105,3,FALSE)</f>
        <v>Kazimierz</v>
      </c>
      <c r="T72" s="57" t="str">
        <f>VLOOKUP(Q72,Prowadzacy!$F$2:$K$105,4,FALSE)</f>
        <v>Staszewski</v>
      </c>
      <c r="U72" s="57" t="str">
        <f>VLOOKUP(Q72,Prowadzacy!$F$2:$M$105,8,FALSE)</f>
        <v xml:space="preserve">Janusz | Staszewski | Dr inż. |  ( 05263 ) </v>
      </c>
      <c r="V72" s="42"/>
      <c r="W72" s="42" t="s">
        <v>226</v>
      </c>
      <c r="X72" s="42"/>
      <c r="Y72" s="42" t="s">
        <v>226</v>
      </c>
      <c r="Z72" s="58"/>
      <c r="AA72" s="57"/>
      <c r="AB72" s="57"/>
      <c r="AC72" s="57"/>
      <c r="AD72" s="57"/>
      <c r="AE72" s="57"/>
      <c r="AF72" s="57"/>
      <c r="AG72" s="57"/>
      <c r="AH72" s="57"/>
      <c r="AI72" s="57"/>
      <c r="AJ72" s="57"/>
      <c r="AK72" s="57"/>
      <c r="AL72" s="65"/>
    </row>
    <row r="73" spans="1:38" ht="117">
      <c r="A73" s="80">
        <v>68</v>
      </c>
      <c r="B73" s="57" t="str">
        <f>VLOOKUP(E73,studia!$F$1:$I$12,2,FALSE)</f>
        <v>Automatyka i Robotyka</v>
      </c>
      <c r="C73" s="57" t="str">
        <f>VLOOKUP(E73,studia!$F$1:$I$12,3,FALSE)</f>
        <v>inż.</v>
      </c>
      <c r="D73" s="57" t="str">
        <f>VLOOKUP(E73,studia!$F$1:$I$12,4,FALSE)</f>
        <v>ASE</v>
      </c>
      <c r="E73" s="42" t="s">
        <v>372</v>
      </c>
      <c r="F73" s="92"/>
      <c r="G73" s="42" t="s">
        <v>683</v>
      </c>
      <c r="H73" s="67" t="s">
        <v>684</v>
      </c>
      <c r="I73" s="42" t="s">
        <v>685</v>
      </c>
      <c r="J73" s="42" t="s">
        <v>682</v>
      </c>
      <c r="K73" s="55" t="str">
        <f>VLOOKUP(J73,Prowadzacy!$F$2:$J$105,2,FALSE)</f>
        <v>Piotr</v>
      </c>
      <c r="L73" s="55" t="str">
        <f>VLOOKUP(J73,Prowadzacy!$F$2:$K$105,3,FALSE)</f>
        <v>Eugeniusz</v>
      </c>
      <c r="M73" s="55" t="str">
        <f>VLOOKUP(J73,Prowadzacy!$F$2:$K$105,4,FALSE)</f>
        <v>Pierz</v>
      </c>
      <c r="N73" s="57" t="str">
        <f>VLOOKUP(J73,Prowadzacy!$F$2:$M$105,8,FALSE)</f>
        <v xml:space="preserve">Piotr | Pierz | Dr inż. |  ( 05232 ) </v>
      </c>
      <c r="O73" s="57" t="str">
        <f>VLOOKUP(J73,Prowadzacy!$F$2:$K$105,5,FALSE)</f>
        <v>W05/K2</v>
      </c>
      <c r="P73" s="57" t="str">
        <f>VLOOKUP(J73,Prowadzacy!$F$2:$K$105,6,FALSE)</f>
        <v>ZAS</v>
      </c>
      <c r="Q73" s="42" t="s">
        <v>1473</v>
      </c>
      <c r="R73" s="57" t="str">
        <f>VLOOKUP(Q73,Prowadzacy!$F$2:$K$105,2,FALSE)</f>
        <v>Bartosz</v>
      </c>
      <c r="S73" s="57" t="str">
        <f>VLOOKUP(Q73,Prowadzacy!$F$2:$K$105,3,FALSE)</f>
        <v>Jan</v>
      </c>
      <c r="T73" s="57" t="str">
        <f>VLOOKUP(Q73,Prowadzacy!$F$2:$K$105,4,FALSE)</f>
        <v>Brusiłowicz</v>
      </c>
      <c r="U73" s="57" t="str">
        <f>VLOOKUP(Q73,Prowadzacy!$F$2:$M$105,8,FALSE)</f>
        <v xml:space="preserve">Bartosz | Brusiłowicz | Dr inż. |  ( 05413 ) </v>
      </c>
      <c r="V73" s="42"/>
      <c r="W73" s="42" t="s">
        <v>226</v>
      </c>
      <c r="X73" s="42"/>
      <c r="Y73" s="42" t="s">
        <v>226</v>
      </c>
      <c r="Z73" s="58"/>
      <c r="AA73" s="57"/>
      <c r="AB73" s="57"/>
      <c r="AC73" s="57"/>
      <c r="AD73" s="57"/>
      <c r="AE73" s="57"/>
      <c r="AF73" s="57"/>
      <c r="AG73" s="57"/>
      <c r="AH73" s="57"/>
      <c r="AI73" s="57"/>
      <c r="AJ73" s="57"/>
      <c r="AK73" s="57"/>
      <c r="AL73" s="65"/>
    </row>
    <row r="74" spans="1:38" ht="117">
      <c r="A74" s="80">
        <v>69</v>
      </c>
      <c r="B74" s="57" t="str">
        <f>VLOOKUP(E74,studia!$F$1:$I$12,2,FALSE)</f>
        <v>Automatyka i Robotyka</v>
      </c>
      <c r="C74" s="57" t="str">
        <f>VLOOKUP(E74,studia!$F$1:$I$12,3,FALSE)</f>
        <v>inż.</v>
      </c>
      <c r="D74" s="57" t="str">
        <f>VLOOKUP(E74,studia!$F$1:$I$12,4,FALSE)</f>
        <v>ASE</v>
      </c>
      <c r="E74" s="53" t="s">
        <v>372</v>
      </c>
      <c r="F74" s="89"/>
      <c r="G74" s="56" t="s">
        <v>2016</v>
      </c>
      <c r="H74" s="56" t="s">
        <v>2017</v>
      </c>
      <c r="I74" s="56" t="s">
        <v>2018</v>
      </c>
      <c r="J74" s="56" t="s">
        <v>682</v>
      </c>
      <c r="K74" s="55" t="str">
        <f>VLOOKUP(J74,Prowadzacy!$F$2:$J$105,2,FALSE)</f>
        <v>Piotr</v>
      </c>
      <c r="L74" s="55" t="str">
        <f>VLOOKUP(J74,Prowadzacy!$F$2:$K$105,3,FALSE)</f>
        <v>Eugeniusz</v>
      </c>
      <c r="M74" s="55" t="str">
        <f>VLOOKUP(J74,Prowadzacy!$F$2:$K$105,4,FALSE)</f>
        <v>Pierz</v>
      </c>
      <c r="N74" s="57" t="str">
        <f>VLOOKUP(J74,Prowadzacy!$F$2:$M$105,8,FALSE)</f>
        <v xml:space="preserve">Piotr | Pierz | Dr inż. |  ( 05232 ) </v>
      </c>
      <c r="O74" s="57" t="str">
        <f>VLOOKUP(J74,Prowadzacy!$F$2:$K$105,5,FALSE)</f>
        <v>W05/K2</v>
      </c>
      <c r="P74" s="57" t="str">
        <f>VLOOKUP(J74,Prowadzacy!$F$2:$K$105,6,FALSE)</f>
        <v>ZAS</v>
      </c>
      <c r="Q74" s="53" t="s">
        <v>622</v>
      </c>
      <c r="R74" s="57" t="str">
        <f>VLOOKUP(Q74,Prowadzacy!$F$2:$K$105,2,FALSE)</f>
        <v>Janusz</v>
      </c>
      <c r="S74" s="57" t="str">
        <f>VLOOKUP(Q74,Prowadzacy!$F$2:$K$105,3,FALSE)</f>
        <v>Kazimierz</v>
      </c>
      <c r="T74" s="57" t="str">
        <f>VLOOKUP(Q74,Prowadzacy!$F$2:$K$105,4,FALSE)</f>
        <v>Staszewski</v>
      </c>
      <c r="U74" s="57" t="str">
        <f>VLOOKUP(Q74,Prowadzacy!$F$2:$M$105,8,FALSE)</f>
        <v xml:space="preserve">Janusz | Staszewski | Dr inż. |  ( 05263 ) </v>
      </c>
      <c r="V74" s="56"/>
      <c r="W74" s="53"/>
      <c r="X74" s="56"/>
      <c r="Y74" s="53"/>
      <c r="Z74" s="58"/>
      <c r="AA74" s="57"/>
      <c r="AB74" s="57"/>
      <c r="AC74" s="57"/>
      <c r="AD74" s="57"/>
      <c r="AE74" s="57"/>
      <c r="AF74" s="57"/>
      <c r="AG74" s="57"/>
      <c r="AH74" s="57"/>
      <c r="AI74" s="57"/>
      <c r="AJ74" s="57"/>
      <c r="AK74" s="57"/>
      <c r="AL74" s="65"/>
    </row>
    <row r="75" spans="1:38" ht="104.25">
      <c r="A75" s="80">
        <v>70</v>
      </c>
      <c r="B75" s="57" t="str">
        <f>VLOOKUP(E75,studia!$F$1:$I$12,2,FALSE)</f>
        <v>Automatyka i Robotyka</v>
      </c>
      <c r="C75" s="57" t="str">
        <f>VLOOKUP(E75,studia!$F$1:$I$12,3,FALSE)</f>
        <v>inż.</v>
      </c>
      <c r="D75" s="57" t="str">
        <f>VLOOKUP(E75,studia!$F$1:$I$12,4,FALSE)</f>
        <v>ASE</v>
      </c>
      <c r="E75" s="42" t="s">
        <v>372</v>
      </c>
      <c r="F75" s="89" t="s">
        <v>2088</v>
      </c>
      <c r="G75" s="42" t="s">
        <v>738</v>
      </c>
      <c r="H75" s="67" t="s">
        <v>739</v>
      </c>
      <c r="I75" s="42" t="s">
        <v>740</v>
      </c>
      <c r="J75" s="42" t="s">
        <v>741</v>
      </c>
      <c r="K75" s="55" t="str">
        <f>VLOOKUP(J75,Prowadzacy!$F$2:$J$105,2,FALSE)</f>
        <v>Paweł</v>
      </c>
      <c r="L75" s="55" t="str">
        <f>VLOOKUP(J75,Prowadzacy!$F$2:$K$105,3,FALSE)</f>
        <v>Adam</v>
      </c>
      <c r="M75" s="55" t="str">
        <f>VLOOKUP(J75,Prowadzacy!$F$2:$K$105,4,FALSE)</f>
        <v>Regulski</v>
      </c>
      <c r="N75" s="57" t="str">
        <f>VLOOKUP(J75,Prowadzacy!$F$2:$M$105,8,FALSE)</f>
        <v xml:space="preserve">Paweł | Regulski | Dr inż. |  ( 52340 ) </v>
      </c>
      <c r="O75" s="57" t="str">
        <f>VLOOKUP(J75,Prowadzacy!$F$2:$K$105,5,FALSE)</f>
        <v>W05/K2</v>
      </c>
      <c r="P75" s="57" t="str">
        <f>VLOOKUP(J75,Prowadzacy!$F$2:$K$105,6,FALSE)</f>
        <v>ZAS</v>
      </c>
      <c r="Q75" s="42" t="s">
        <v>696</v>
      </c>
      <c r="R75" s="57" t="str">
        <f>VLOOKUP(Q75,Prowadzacy!$F$2:$K$105,2,FALSE)</f>
        <v>Krzysztof</v>
      </c>
      <c r="S75" s="57" t="str">
        <f>VLOOKUP(Q75,Prowadzacy!$F$2:$K$105,3,FALSE)</f>
        <v>Jacek</v>
      </c>
      <c r="T75" s="57" t="str">
        <f>VLOOKUP(Q75,Prowadzacy!$F$2:$K$105,4,FALSE)</f>
        <v>Solak</v>
      </c>
      <c r="U75" s="57" t="str">
        <f>VLOOKUP(Q75,Prowadzacy!$F$2:$M$105,8,FALSE)</f>
        <v xml:space="preserve">Krzysztof | Solak | Dr inż. |  ( 05296 ) </v>
      </c>
      <c r="V75" s="42"/>
      <c r="W75" s="42" t="s">
        <v>226</v>
      </c>
      <c r="X75" s="42"/>
      <c r="Y75" s="42"/>
      <c r="Z75" s="58"/>
      <c r="AA75" s="57"/>
      <c r="AB75" s="57"/>
      <c r="AC75" s="57"/>
      <c r="AD75" s="57"/>
      <c r="AE75" s="57"/>
      <c r="AF75" s="57"/>
      <c r="AG75" s="57"/>
      <c r="AH75" s="57"/>
      <c r="AI75" s="57"/>
      <c r="AJ75" s="57"/>
      <c r="AK75" s="57"/>
      <c r="AL75" s="65"/>
    </row>
    <row r="76" spans="1:38" ht="117">
      <c r="A76" s="80">
        <v>71</v>
      </c>
      <c r="B76" s="57" t="str">
        <f>VLOOKUP(E76,studia!$F$1:$I$12,2,FALSE)</f>
        <v>Automatyka i Robotyka</v>
      </c>
      <c r="C76" s="57" t="str">
        <f>VLOOKUP(E76,studia!$F$1:$I$12,3,FALSE)</f>
        <v>inż.</v>
      </c>
      <c r="D76" s="57" t="str">
        <f>VLOOKUP(E76,studia!$F$1:$I$12,4,FALSE)</f>
        <v>ASE</v>
      </c>
      <c r="E76" s="42" t="s">
        <v>372</v>
      </c>
      <c r="F76" s="89" t="s">
        <v>2088</v>
      </c>
      <c r="G76" s="42" t="s">
        <v>742</v>
      </c>
      <c r="H76" s="67" t="s">
        <v>743</v>
      </c>
      <c r="I76" s="42" t="s">
        <v>744</v>
      </c>
      <c r="J76" s="42" t="s">
        <v>741</v>
      </c>
      <c r="K76" s="55" t="str">
        <f>VLOOKUP(J76,Prowadzacy!$F$2:$J$105,2,FALSE)</f>
        <v>Paweł</v>
      </c>
      <c r="L76" s="55" t="str">
        <f>VLOOKUP(J76,Prowadzacy!$F$2:$K$105,3,FALSE)</f>
        <v>Adam</v>
      </c>
      <c r="M76" s="55" t="str">
        <f>VLOOKUP(J76,Prowadzacy!$F$2:$K$105,4,FALSE)</f>
        <v>Regulski</v>
      </c>
      <c r="N76" s="57" t="str">
        <f>VLOOKUP(J76,Prowadzacy!$F$2:$M$105,8,FALSE)</f>
        <v xml:space="preserve">Paweł | Regulski | Dr inż. |  ( 52340 ) </v>
      </c>
      <c r="O76" s="57" t="str">
        <f>VLOOKUP(J76,Prowadzacy!$F$2:$K$105,5,FALSE)</f>
        <v>W05/K2</v>
      </c>
      <c r="P76" s="57" t="str">
        <f>VLOOKUP(J76,Prowadzacy!$F$2:$K$105,6,FALSE)</f>
        <v>ZAS</v>
      </c>
      <c r="Q76" s="42" t="s">
        <v>696</v>
      </c>
      <c r="R76" s="57" t="str">
        <f>VLOOKUP(Q76,Prowadzacy!$F$2:$K$105,2,FALSE)</f>
        <v>Krzysztof</v>
      </c>
      <c r="S76" s="57" t="str">
        <f>VLOOKUP(Q76,Prowadzacy!$F$2:$K$105,3,FALSE)</f>
        <v>Jacek</v>
      </c>
      <c r="T76" s="57" t="str">
        <f>VLOOKUP(Q76,Prowadzacy!$F$2:$K$105,4,FALSE)</f>
        <v>Solak</v>
      </c>
      <c r="U76" s="57" t="str">
        <f>VLOOKUP(Q76,Prowadzacy!$F$2:$M$105,8,FALSE)</f>
        <v xml:space="preserve">Krzysztof | Solak | Dr inż. |  ( 05296 ) </v>
      </c>
      <c r="V76" s="42"/>
      <c r="W76" s="42" t="s">
        <v>226</v>
      </c>
      <c r="X76" s="42"/>
      <c r="Y76" s="42"/>
      <c r="Z76" s="58"/>
      <c r="AA76" s="57"/>
      <c r="AB76" s="57"/>
      <c r="AC76" s="57"/>
      <c r="AD76" s="57"/>
      <c r="AE76" s="57"/>
      <c r="AF76" s="57"/>
      <c r="AG76" s="57"/>
      <c r="AH76" s="57"/>
      <c r="AI76" s="57"/>
      <c r="AJ76" s="57"/>
      <c r="AK76" s="57"/>
      <c r="AL76" s="65"/>
    </row>
    <row r="77" spans="1:38" ht="129.75">
      <c r="A77" s="80">
        <v>72</v>
      </c>
      <c r="B77" s="57" t="str">
        <f>VLOOKUP(E77,studia!$F$1:$I$12,2,FALSE)</f>
        <v>Automatyka i Robotyka</v>
      </c>
      <c r="C77" s="57" t="str">
        <f>VLOOKUP(E77,studia!$F$1:$I$12,3,FALSE)</f>
        <v>inż.</v>
      </c>
      <c r="D77" s="57" t="str">
        <f>VLOOKUP(E77,studia!$F$1:$I$12,4,FALSE)</f>
        <v>ASE</v>
      </c>
      <c r="E77" s="42" t="s">
        <v>372</v>
      </c>
      <c r="F77" s="92"/>
      <c r="G77" s="42" t="s">
        <v>686</v>
      </c>
      <c r="H77" s="67" t="s">
        <v>687</v>
      </c>
      <c r="I77" s="68" t="s">
        <v>688</v>
      </c>
      <c r="J77" s="42" t="s">
        <v>689</v>
      </c>
      <c r="K77" s="55" t="str">
        <f>VLOOKUP(J77,Prowadzacy!$F$2:$J$105,2,FALSE)</f>
        <v>Eugeniusz</v>
      </c>
      <c r="L77" s="55">
        <f>VLOOKUP(J77,Prowadzacy!$F$2:$K$105,3,FALSE)</f>
        <v>0</v>
      </c>
      <c r="M77" s="55" t="str">
        <f>VLOOKUP(J77,Prowadzacy!$F$2:$K$105,4,FALSE)</f>
        <v>Rosołowski</v>
      </c>
      <c r="N77" s="57" t="str">
        <f>VLOOKUP(J77,Prowadzacy!$F$2:$M$105,8,FALSE)</f>
        <v xml:space="preserve">Eugeniusz | Rosołowski | Prof. dr hab. inż. |  ( 05242 ) </v>
      </c>
      <c r="O77" s="57" t="str">
        <f>VLOOKUP(J77,Prowadzacy!$F$2:$K$105,5,FALSE)</f>
        <v>W05/K2</v>
      </c>
      <c r="P77" s="57" t="str">
        <f>VLOOKUP(J77,Prowadzacy!$F$2:$K$105,6,FALSE)</f>
        <v>ZAS</v>
      </c>
      <c r="Q77" s="42" t="s">
        <v>682</v>
      </c>
      <c r="R77" s="57" t="str">
        <f>VLOOKUP(Q77,Prowadzacy!$F$2:$K$105,2,FALSE)</f>
        <v>Piotr</v>
      </c>
      <c r="S77" s="57" t="str">
        <f>VLOOKUP(Q77,Prowadzacy!$F$2:$K$105,3,FALSE)</f>
        <v>Eugeniusz</v>
      </c>
      <c r="T77" s="57" t="str">
        <f>VLOOKUP(Q77,Prowadzacy!$F$2:$K$105,4,FALSE)</f>
        <v>Pierz</v>
      </c>
      <c r="U77" s="57" t="str">
        <f>VLOOKUP(Q77,Prowadzacy!$F$2:$M$105,8,FALSE)</f>
        <v xml:space="preserve">Piotr | Pierz | Dr inż. |  ( 05232 ) </v>
      </c>
      <c r="V77" s="42"/>
      <c r="W77" s="42" t="s">
        <v>226</v>
      </c>
      <c r="X77" s="42"/>
      <c r="Y77" s="42"/>
      <c r="Z77" s="58"/>
      <c r="AA77" s="57"/>
      <c r="AB77" s="57"/>
      <c r="AC77" s="57"/>
      <c r="AD77" s="57"/>
      <c r="AE77" s="57"/>
      <c r="AF77" s="57"/>
      <c r="AG77" s="57"/>
      <c r="AH77" s="57"/>
      <c r="AI77" s="57"/>
      <c r="AJ77" s="57"/>
      <c r="AK77" s="57"/>
      <c r="AL77" s="65"/>
    </row>
    <row r="78" spans="1:38" ht="129.75">
      <c r="A78" s="80">
        <v>73</v>
      </c>
      <c r="B78" s="57" t="str">
        <f>VLOOKUP(E78,studia!$F$1:$I$12,2,FALSE)</f>
        <v>Automatyka i Robotyka</v>
      </c>
      <c r="C78" s="57" t="str">
        <f>VLOOKUP(E78,studia!$F$1:$I$12,3,FALSE)</f>
        <v>inż.</v>
      </c>
      <c r="D78" s="57" t="str">
        <f>VLOOKUP(E78,studia!$F$1:$I$12,4,FALSE)</f>
        <v>ASE</v>
      </c>
      <c r="E78" s="42" t="s">
        <v>372</v>
      </c>
      <c r="F78" s="92"/>
      <c r="G78" s="42" t="s">
        <v>690</v>
      </c>
      <c r="H78" s="67" t="s">
        <v>691</v>
      </c>
      <c r="I78" s="42" t="s">
        <v>692</v>
      </c>
      <c r="J78" s="42" t="s">
        <v>689</v>
      </c>
      <c r="K78" s="55" t="str">
        <f>VLOOKUP(J78,Prowadzacy!$F$2:$J$105,2,FALSE)</f>
        <v>Eugeniusz</v>
      </c>
      <c r="L78" s="55">
        <f>VLOOKUP(J78,Prowadzacy!$F$2:$K$105,3,FALSE)</f>
        <v>0</v>
      </c>
      <c r="M78" s="55" t="str">
        <f>VLOOKUP(J78,Prowadzacy!$F$2:$K$105,4,FALSE)</f>
        <v>Rosołowski</v>
      </c>
      <c r="N78" s="57" t="str">
        <f>VLOOKUP(J78,Prowadzacy!$F$2:$M$105,8,FALSE)</f>
        <v xml:space="preserve">Eugeniusz | Rosołowski | Prof. dr hab. inż. |  ( 05242 ) </v>
      </c>
      <c r="O78" s="57" t="str">
        <f>VLOOKUP(J78,Prowadzacy!$F$2:$K$105,5,FALSE)</f>
        <v>W05/K2</v>
      </c>
      <c r="P78" s="57" t="str">
        <f>VLOOKUP(J78,Prowadzacy!$F$2:$K$105,6,FALSE)</f>
        <v>ZAS</v>
      </c>
      <c r="Q78" s="42" t="s">
        <v>626</v>
      </c>
      <c r="R78" s="57" t="str">
        <f>VLOOKUP(Q78,Prowadzacy!$F$2:$K$105,2,FALSE)</f>
        <v>Daniel</v>
      </c>
      <c r="S78" s="57" t="str">
        <f>VLOOKUP(Q78,Prowadzacy!$F$2:$K$105,3,FALSE)</f>
        <v>Łukasz</v>
      </c>
      <c r="T78" s="57" t="str">
        <f>VLOOKUP(Q78,Prowadzacy!$F$2:$K$105,4,FALSE)</f>
        <v>Bejmert</v>
      </c>
      <c r="U78" s="57" t="str">
        <f>VLOOKUP(Q78,Prowadzacy!$F$2:$M$105,8,FALSE)</f>
        <v xml:space="preserve">Daniel | Bejmert | Dr inż. |  ( 05285 ) </v>
      </c>
      <c r="V78" s="42"/>
      <c r="W78" s="42" t="s">
        <v>226</v>
      </c>
      <c r="X78" s="42"/>
      <c r="Y78" s="42"/>
      <c r="Z78" s="58"/>
      <c r="AA78" s="57"/>
      <c r="AB78" s="57"/>
      <c r="AC78" s="57"/>
      <c r="AD78" s="57"/>
      <c r="AE78" s="57"/>
      <c r="AF78" s="57"/>
      <c r="AG78" s="57"/>
      <c r="AH78" s="57"/>
      <c r="AI78" s="57"/>
      <c r="AJ78" s="57"/>
      <c r="AK78" s="57"/>
      <c r="AL78" s="65"/>
    </row>
    <row r="79" spans="1:38" ht="78.75">
      <c r="A79" s="80">
        <v>74</v>
      </c>
      <c r="B79" s="57" t="str">
        <f>VLOOKUP(E79,studia!$F$1:$I$12,2,FALSE)</f>
        <v>Automatyka i Robotyka</v>
      </c>
      <c r="C79" s="57" t="str">
        <f>VLOOKUP(E79,studia!$F$1:$I$12,3,FALSE)</f>
        <v>inż.</v>
      </c>
      <c r="D79" s="57" t="str">
        <f>VLOOKUP(E79,studia!$F$1:$I$12,4,FALSE)</f>
        <v>ASE</v>
      </c>
      <c r="E79" s="42" t="s">
        <v>372</v>
      </c>
      <c r="F79" s="91"/>
      <c r="G79" s="42" t="s">
        <v>693</v>
      </c>
      <c r="H79" s="67" t="s">
        <v>694</v>
      </c>
      <c r="I79" s="42" t="s">
        <v>695</v>
      </c>
      <c r="J79" s="42" t="s">
        <v>696</v>
      </c>
      <c r="K79" s="55" t="str">
        <f>VLOOKUP(J79,Prowadzacy!$F$2:$J$105,2,FALSE)</f>
        <v>Krzysztof</v>
      </c>
      <c r="L79" s="55" t="str">
        <f>VLOOKUP(J79,Prowadzacy!$F$2:$K$105,3,FALSE)</f>
        <v>Jacek</v>
      </c>
      <c r="M79" s="55" t="str">
        <f>VLOOKUP(J79,Prowadzacy!$F$2:$K$105,4,FALSE)</f>
        <v>Solak</v>
      </c>
      <c r="N79" s="57" t="str">
        <f>VLOOKUP(J79,Prowadzacy!$F$2:$M$105,8,FALSE)</f>
        <v xml:space="preserve">Krzysztof | Solak | Dr inż. |  ( 05296 ) </v>
      </c>
      <c r="O79" s="57" t="str">
        <f>VLOOKUP(J79,Prowadzacy!$F$2:$K$105,5,FALSE)</f>
        <v>W05/K2</v>
      </c>
      <c r="P79" s="57" t="str">
        <f>VLOOKUP(J79,Prowadzacy!$F$2:$K$105,6,FALSE)</f>
        <v>ZAS</v>
      </c>
      <c r="Q79" s="42" t="s">
        <v>1473</v>
      </c>
      <c r="R79" s="57" t="str">
        <f>VLOOKUP(Q79,Prowadzacy!$F$2:$K$105,2,FALSE)</f>
        <v>Bartosz</v>
      </c>
      <c r="S79" s="57" t="str">
        <f>VLOOKUP(Q79,Prowadzacy!$F$2:$K$105,3,FALSE)</f>
        <v>Jan</v>
      </c>
      <c r="T79" s="57" t="str">
        <f>VLOOKUP(Q79,Prowadzacy!$F$2:$K$105,4,FALSE)</f>
        <v>Brusiłowicz</v>
      </c>
      <c r="U79" s="57" t="str">
        <f>VLOOKUP(Q79,Prowadzacy!$F$2:$M$105,8,FALSE)</f>
        <v xml:space="preserve">Bartosz | Brusiłowicz | Dr inż. |  ( 05413 ) </v>
      </c>
      <c r="V79" s="42"/>
      <c r="W79" s="42" t="s">
        <v>226</v>
      </c>
      <c r="X79" s="42"/>
      <c r="Y79" s="42"/>
      <c r="Z79" s="58"/>
      <c r="AA79" s="57"/>
      <c r="AB79" s="57"/>
      <c r="AC79" s="57"/>
      <c r="AD79" s="57"/>
      <c r="AE79" s="57"/>
      <c r="AF79" s="57"/>
      <c r="AG79" s="57"/>
      <c r="AH79" s="57"/>
      <c r="AI79" s="57"/>
      <c r="AJ79" s="57"/>
      <c r="AK79" s="57"/>
      <c r="AL79" s="65"/>
    </row>
    <row r="80" spans="1:38" ht="78.75">
      <c r="A80" s="80">
        <v>75</v>
      </c>
      <c r="B80" s="57" t="str">
        <f>VLOOKUP(E80,studia!$F$1:$I$12,2,FALSE)</f>
        <v>Automatyka i Robotyka</v>
      </c>
      <c r="C80" s="57" t="str">
        <f>VLOOKUP(E80,studia!$F$1:$I$12,3,FALSE)</f>
        <v>inż.</v>
      </c>
      <c r="D80" s="57" t="str">
        <f>VLOOKUP(E80,studia!$F$1:$I$12,4,FALSE)</f>
        <v>ASE</v>
      </c>
      <c r="E80" s="42" t="s">
        <v>372</v>
      </c>
      <c r="F80" s="91"/>
      <c r="G80" s="42" t="s">
        <v>697</v>
      </c>
      <c r="H80" s="67" t="s">
        <v>698</v>
      </c>
      <c r="I80" s="42" t="s">
        <v>699</v>
      </c>
      <c r="J80" s="42" t="s">
        <v>696</v>
      </c>
      <c r="K80" s="55" t="str">
        <f>VLOOKUP(J80,Prowadzacy!$F$2:$J$105,2,FALSE)</f>
        <v>Krzysztof</v>
      </c>
      <c r="L80" s="55" t="str">
        <f>VLOOKUP(J80,Prowadzacy!$F$2:$K$105,3,FALSE)</f>
        <v>Jacek</v>
      </c>
      <c r="M80" s="55" t="str">
        <f>VLOOKUP(J80,Prowadzacy!$F$2:$K$105,4,FALSE)</f>
        <v>Solak</v>
      </c>
      <c r="N80" s="57" t="str">
        <f>VLOOKUP(J80,Prowadzacy!$F$2:$M$105,8,FALSE)</f>
        <v xml:space="preserve">Krzysztof | Solak | Dr inż. |  ( 05296 ) </v>
      </c>
      <c r="O80" s="57" t="str">
        <f>VLOOKUP(J80,Prowadzacy!$F$2:$K$105,5,FALSE)</f>
        <v>W05/K2</v>
      </c>
      <c r="P80" s="57" t="str">
        <f>VLOOKUP(J80,Prowadzacy!$F$2:$K$105,6,FALSE)</f>
        <v>ZAS</v>
      </c>
      <c r="Q80" s="42" t="s">
        <v>1473</v>
      </c>
      <c r="R80" s="57" t="str">
        <f>VLOOKUP(Q80,Prowadzacy!$F$2:$K$105,2,FALSE)</f>
        <v>Bartosz</v>
      </c>
      <c r="S80" s="57" t="str">
        <f>VLOOKUP(Q80,Prowadzacy!$F$2:$K$105,3,FALSE)</f>
        <v>Jan</v>
      </c>
      <c r="T80" s="57" t="str">
        <f>VLOOKUP(Q80,Prowadzacy!$F$2:$K$105,4,FALSE)</f>
        <v>Brusiłowicz</v>
      </c>
      <c r="U80" s="57" t="str">
        <f>VLOOKUP(Q80,Prowadzacy!$F$2:$M$105,8,FALSE)</f>
        <v xml:space="preserve">Bartosz | Brusiłowicz | Dr inż. |  ( 05413 ) </v>
      </c>
      <c r="V80" s="42"/>
      <c r="W80" s="42" t="s">
        <v>226</v>
      </c>
      <c r="X80" s="42"/>
      <c r="Y80" s="42"/>
      <c r="Z80" s="58"/>
      <c r="AA80" s="57"/>
      <c r="AB80" s="57"/>
      <c r="AC80" s="57"/>
      <c r="AD80" s="57"/>
      <c r="AE80" s="57"/>
      <c r="AF80" s="57"/>
      <c r="AG80" s="57"/>
      <c r="AH80" s="57"/>
      <c r="AI80" s="57"/>
      <c r="AJ80" s="57"/>
      <c r="AK80" s="57"/>
      <c r="AL80" s="65"/>
    </row>
    <row r="81" spans="1:38" ht="78.75">
      <c r="A81" s="80">
        <v>76</v>
      </c>
      <c r="B81" s="57" t="str">
        <f>VLOOKUP(E81,studia!$F$1:$I$12,2,FALSE)</f>
        <v>Automatyka i Robotyka</v>
      </c>
      <c r="C81" s="57" t="str">
        <f>VLOOKUP(E81,studia!$F$1:$I$12,3,FALSE)</f>
        <v>inż.</v>
      </c>
      <c r="D81" s="57" t="str">
        <f>VLOOKUP(E81,studia!$F$1:$I$12,4,FALSE)</f>
        <v>ASE</v>
      </c>
      <c r="E81" s="42" t="s">
        <v>372</v>
      </c>
      <c r="F81" s="91"/>
      <c r="G81" s="42" t="s">
        <v>700</v>
      </c>
      <c r="H81" s="67" t="s">
        <v>701</v>
      </c>
      <c r="I81" s="42" t="s">
        <v>702</v>
      </c>
      <c r="J81" s="42" t="s">
        <v>696</v>
      </c>
      <c r="K81" s="55" t="str">
        <f>VLOOKUP(J81,Prowadzacy!$F$2:$J$105,2,FALSE)</f>
        <v>Krzysztof</v>
      </c>
      <c r="L81" s="55" t="str">
        <f>VLOOKUP(J81,Prowadzacy!$F$2:$K$105,3,FALSE)</f>
        <v>Jacek</v>
      </c>
      <c r="M81" s="55" t="str">
        <f>VLOOKUP(J81,Prowadzacy!$F$2:$K$105,4,FALSE)</f>
        <v>Solak</v>
      </c>
      <c r="N81" s="57" t="str">
        <f>VLOOKUP(J81,Prowadzacy!$F$2:$M$105,8,FALSE)</f>
        <v xml:space="preserve">Krzysztof | Solak | Dr inż. |  ( 05296 ) </v>
      </c>
      <c r="O81" s="57" t="str">
        <f>VLOOKUP(J81,Prowadzacy!$F$2:$K$105,5,FALSE)</f>
        <v>W05/K2</v>
      </c>
      <c r="P81" s="57" t="str">
        <f>VLOOKUP(J81,Prowadzacy!$F$2:$K$105,6,FALSE)</f>
        <v>ZAS</v>
      </c>
      <c r="Q81" s="42" t="s">
        <v>1473</v>
      </c>
      <c r="R81" s="57" t="str">
        <f>VLOOKUP(Q81,Prowadzacy!$F$2:$K$105,2,FALSE)</f>
        <v>Bartosz</v>
      </c>
      <c r="S81" s="57" t="str">
        <f>VLOOKUP(Q81,Prowadzacy!$F$2:$K$105,3,FALSE)</f>
        <v>Jan</v>
      </c>
      <c r="T81" s="57" t="str">
        <f>VLOOKUP(Q81,Prowadzacy!$F$2:$K$105,4,FALSE)</f>
        <v>Brusiłowicz</v>
      </c>
      <c r="U81" s="57" t="str">
        <f>VLOOKUP(Q81,Prowadzacy!$F$2:$M$105,8,FALSE)</f>
        <v xml:space="preserve">Bartosz | Brusiłowicz | Dr inż. |  ( 05413 ) </v>
      </c>
      <c r="V81" s="42"/>
      <c r="W81" s="42" t="s">
        <v>226</v>
      </c>
      <c r="X81" s="42"/>
      <c r="Y81" s="42"/>
      <c r="Z81" s="58"/>
      <c r="AA81" s="57"/>
      <c r="AB81" s="57"/>
      <c r="AC81" s="57"/>
      <c r="AD81" s="57"/>
      <c r="AE81" s="57"/>
      <c r="AF81" s="57"/>
      <c r="AG81" s="57"/>
      <c r="AH81" s="57"/>
      <c r="AI81" s="57"/>
      <c r="AJ81" s="57"/>
      <c r="AK81" s="57"/>
      <c r="AL81" s="65"/>
    </row>
    <row r="82" spans="1:38" ht="91.5">
      <c r="A82" s="80">
        <v>77</v>
      </c>
      <c r="B82" s="57" t="str">
        <f>VLOOKUP(E82,studia!$F$1:$I$12,2,FALSE)</f>
        <v>Automatyka i Robotyka</v>
      </c>
      <c r="C82" s="57" t="str">
        <f>VLOOKUP(E82,studia!$F$1:$I$12,3,FALSE)</f>
        <v>inż.</v>
      </c>
      <c r="D82" s="57" t="str">
        <f>VLOOKUP(E82,studia!$F$1:$I$12,4,FALSE)</f>
        <v>ASE</v>
      </c>
      <c r="E82" s="42" t="s">
        <v>372</v>
      </c>
      <c r="F82" s="91"/>
      <c r="G82" s="42" t="s">
        <v>703</v>
      </c>
      <c r="H82" s="67" t="s">
        <v>704</v>
      </c>
      <c r="I82" s="42" t="s">
        <v>705</v>
      </c>
      <c r="J82" s="42" t="s">
        <v>696</v>
      </c>
      <c r="K82" s="55" t="str">
        <f>VLOOKUP(J82,Prowadzacy!$F$2:$J$105,2,FALSE)</f>
        <v>Krzysztof</v>
      </c>
      <c r="L82" s="55" t="str">
        <f>VLOOKUP(J82,Prowadzacy!$F$2:$K$105,3,FALSE)</f>
        <v>Jacek</v>
      </c>
      <c r="M82" s="55" t="str">
        <f>VLOOKUP(J82,Prowadzacy!$F$2:$K$105,4,FALSE)</f>
        <v>Solak</v>
      </c>
      <c r="N82" s="57" t="str">
        <f>VLOOKUP(J82,Prowadzacy!$F$2:$M$105,8,FALSE)</f>
        <v xml:space="preserve">Krzysztof | Solak | Dr inż. |  ( 05296 ) </v>
      </c>
      <c r="O82" s="57" t="str">
        <f>VLOOKUP(J82,Prowadzacy!$F$2:$K$105,5,FALSE)</f>
        <v>W05/K2</v>
      </c>
      <c r="P82" s="57" t="str">
        <f>VLOOKUP(J82,Prowadzacy!$F$2:$K$105,6,FALSE)</f>
        <v>ZAS</v>
      </c>
      <c r="Q82" s="42" t="s">
        <v>1473</v>
      </c>
      <c r="R82" s="57" t="str">
        <f>VLOOKUP(Q82,Prowadzacy!$F$2:$K$105,2,FALSE)</f>
        <v>Bartosz</v>
      </c>
      <c r="S82" s="57" t="str">
        <f>VLOOKUP(Q82,Prowadzacy!$F$2:$K$105,3,FALSE)</f>
        <v>Jan</v>
      </c>
      <c r="T82" s="57" t="str">
        <f>VLOOKUP(Q82,Prowadzacy!$F$2:$K$105,4,FALSE)</f>
        <v>Brusiłowicz</v>
      </c>
      <c r="U82" s="57" t="str">
        <f>VLOOKUP(Q82,Prowadzacy!$F$2:$M$105,8,FALSE)</f>
        <v xml:space="preserve">Bartosz | Brusiłowicz | Dr inż. |  ( 05413 ) </v>
      </c>
      <c r="V82" s="42"/>
      <c r="W82" s="42" t="s">
        <v>226</v>
      </c>
      <c r="X82" s="42"/>
      <c r="Y82" s="42"/>
      <c r="Z82" s="58"/>
      <c r="AA82" s="57"/>
      <c r="AB82" s="57"/>
      <c r="AC82" s="57"/>
      <c r="AD82" s="57"/>
      <c r="AE82" s="57"/>
      <c r="AF82" s="57"/>
      <c r="AG82" s="57"/>
      <c r="AH82" s="57"/>
      <c r="AI82" s="57"/>
      <c r="AJ82" s="57"/>
      <c r="AK82" s="57"/>
      <c r="AL82" s="65"/>
    </row>
    <row r="83" spans="1:38" ht="91.5">
      <c r="A83" s="80">
        <v>78</v>
      </c>
      <c r="B83" s="57" t="str">
        <f>VLOOKUP(E83,studia!$F$1:$I$12,2,FALSE)</f>
        <v>Automatyka i Robotyka</v>
      </c>
      <c r="C83" s="57" t="str">
        <f>VLOOKUP(E83,studia!$F$1:$I$12,3,FALSE)</f>
        <v>inż.</v>
      </c>
      <c r="D83" s="57" t="str">
        <f>VLOOKUP(E83,studia!$F$1:$I$12,4,FALSE)</f>
        <v>ASE</v>
      </c>
      <c r="E83" s="42" t="s">
        <v>372</v>
      </c>
      <c r="F83" s="91"/>
      <c r="G83" s="42" t="s">
        <v>706</v>
      </c>
      <c r="H83" s="67" t="s">
        <v>707</v>
      </c>
      <c r="I83" s="42" t="s">
        <v>708</v>
      </c>
      <c r="J83" s="42" t="s">
        <v>696</v>
      </c>
      <c r="K83" s="55" t="str">
        <f>VLOOKUP(J83,Prowadzacy!$F$2:$J$105,2,FALSE)</f>
        <v>Krzysztof</v>
      </c>
      <c r="L83" s="55" t="str">
        <f>VLOOKUP(J83,Prowadzacy!$F$2:$K$105,3,FALSE)</f>
        <v>Jacek</v>
      </c>
      <c r="M83" s="55" t="str">
        <f>VLOOKUP(J83,Prowadzacy!$F$2:$K$105,4,FALSE)</f>
        <v>Solak</v>
      </c>
      <c r="N83" s="57" t="str">
        <f>VLOOKUP(J83,Prowadzacy!$F$2:$M$105,8,FALSE)</f>
        <v xml:space="preserve">Krzysztof | Solak | Dr inż. |  ( 05296 ) </v>
      </c>
      <c r="O83" s="57" t="str">
        <f>VLOOKUP(J83,Prowadzacy!$F$2:$K$105,5,FALSE)</f>
        <v>W05/K2</v>
      </c>
      <c r="P83" s="57" t="str">
        <f>VLOOKUP(J83,Prowadzacy!$F$2:$K$105,6,FALSE)</f>
        <v>ZAS</v>
      </c>
      <c r="Q83" s="42" t="s">
        <v>1473</v>
      </c>
      <c r="R83" s="57" t="str">
        <f>VLOOKUP(Q83,Prowadzacy!$F$2:$K$105,2,FALSE)</f>
        <v>Bartosz</v>
      </c>
      <c r="S83" s="57" t="str">
        <f>VLOOKUP(Q83,Prowadzacy!$F$2:$K$105,3,FALSE)</f>
        <v>Jan</v>
      </c>
      <c r="T83" s="57" t="str">
        <f>VLOOKUP(Q83,Prowadzacy!$F$2:$K$105,4,FALSE)</f>
        <v>Brusiłowicz</v>
      </c>
      <c r="U83" s="57" t="str">
        <f>VLOOKUP(Q83,Prowadzacy!$F$2:$M$105,8,FALSE)</f>
        <v xml:space="preserve">Bartosz | Brusiłowicz | Dr inż. |  ( 05413 ) </v>
      </c>
      <c r="V83" s="42"/>
      <c r="W83" s="42" t="s">
        <v>226</v>
      </c>
      <c r="X83" s="42"/>
      <c r="Y83" s="42"/>
      <c r="Z83" s="58"/>
      <c r="AA83" s="57"/>
      <c r="AB83" s="57"/>
      <c r="AC83" s="57"/>
      <c r="AD83" s="57"/>
      <c r="AE83" s="57"/>
      <c r="AF83" s="57"/>
      <c r="AG83" s="57"/>
      <c r="AH83" s="57"/>
      <c r="AI83" s="57"/>
      <c r="AJ83" s="57"/>
      <c r="AK83" s="57"/>
      <c r="AL83" s="65"/>
    </row>
    <row r="84" spans="1:38" ht="104.25">
      <c r="A84" s="80">
        <v>79</v>
      </c>
      <c r="B84" s="57" t="str">
        <f>VLOOKUP(E84,studia!$F$1:$I$12,2,FALSE)</f>
        <v>Automatyka i Robotyka</v>
      </c>
      <c r="C84" s="57" t="str">
        <f>VLOOKUP(E84,studia!$F$1:$I$12,3,FALSE)</f>
        <v>inż.</v>
      </c>
      <c r="D84" s="57" t="str">
        <f>VLOOKUP(E84,studia!$F$1:$I$12,4,FALSE)</f>
        <v>ASE</v>
      </c>
      <c r="E84" s="42" t="s">
        <v>372</v>
      </c>
      <c r="F84" s="91"/>
      <c r="G84" s="42" t="s">
        <v>709</v>
      </c>
      <c r="H84" s="67" t="s">
        <v>710</v>
      </c>
      <c r="I84" s="42" t="s">
        <v>711</v>
      </c>
      <c r="J84" s="42" t="s">
        <v>696</v>
      </c>
      <c r="K84" s="55" t="str">
        <f>VLOOKUP(J84,Prowadzacy!$F$2:$J$105,2,FALSE)</f>
        <v>Krzysztof</v>
      </c>
      <c r="L84" s="55" t="str">
        <f>VLOOKUP(J84,Prowadzacy!$F$2:$K$105,3,FALSE)</f>
        <v>Jacek</v>
      </c>
      <c r="M84" s="55" t="str">
        <f>VLOOKUP(J84,Prowadzacy!$F$2:$K$105,4,FALSE)</f>
        <v>Solak</v>
      </c>
      <c r="N84" s="57" t="str">
        <f>VLOOKUP(J84,Prowadzacy!$F$2:$M$105,8,FALSE)</f>
        <v xml:space="preserve">Krzysztof | Solak | Dr inż. |  ( 05296 ) </v>
      </c>
      <c r="O84" s="57" t="str">
        <f>VLOOKUP(J84,Prowadzacy!$F$2:$K$105,5,FALSE)</f>
        <v>W05/K2</v>
      </c>
      <c r="P84" s="57" t="str">
        <f>VLOOKUP(J84,Prowadzacy!$F$2:$K$105,6,FALSE)</f>
        <v>ZAS</v>
      </c>
      <c r="Q84" s="42" t="s">
        <v>1473</v>
      </c>
      <c r="R84" s="57" t="str">
        <f>VLOOKUP(Q84,Prowadzacy!$F$2:$K$105,2,FALSE)</f>
        <v>Bartosz</v>
      </c>
      <c r="S84" s="57" t="str">
        <f>VLOOKUP(Q84,Prowadzacy!$F$2:$K$105,3,FALSE)</f>
        <v>Jan</v>
      </c>
      <c r="T84" s="57" t="str">
        <f>VLOOKUP(Q84,Prowadzacy!$F$2:$K$105,4,FALSE)</f>
        <v>Brusiłowicz</v>
      </c>
      <c r="U84" s="57" t="str">
        <f>VLOOKUP(Q84,Prowadzacy!$F$2:$M$105,8,FALSE)</f>
        <v xml:space="preserve">Bartosz | Brusiłowicz | Dr inż. |  ( 05413 ) </v>
      </c>
      <c r="V84" s="42"/>
      <c r="W84" s="42"/>
      <c r="X84" s="42"/>
      <c r="Y84" s="42"/>
      <c r="Z84" s="58"/>
      <c r="AA84" s="57"/>
      <c r="AB84" s="57"/>
      <c r="AC84" s="57"/>
      <c r="AD84" s="57"/>
      <c r="AE84" s="57"/>
      <c r="AF84" s="57"/>
      <c r="AG84" s="57"/>
      <c r="AH84" s="57"/>
      <c r="AI84" s="57"/>
      <c r="AJ84" s="57"/>
      <c r="AK84" s="57"/>
      <c r="AL84" s="65"/>
    </row>
    <row r="85" spans="1:38" ht="155.25">
      <c r="A85" s="80">
        <v>80</v>
      </c>
      <c r="B85" s="57" t="str">
        <f>VLOOKUP(E85,studia!$F$1:$I$12,2,FALSE)</f>
        <v>Automatyka i Robotyka</v>
      </c>
      <c r="C85" s="57" t="str">
        <f>VLOOKUP(E85,studia!$F$1:$I$12,3,FALSE)</f>
        <v>inż.</v>
      </c>
      <c r="D85" s="57" t="str">
        <f>VLOOKUP(E85,studia!$F$1:$I$12,4,FALSE)</f>
        <v>ASE</v>
      </c>
      <c r="E85" s="56" t="s">
        <v>372</v>
      </c>
      <c r="F85" s="89" t="s">
        <v>2088</v>
      </c>
      <c r="G85" s="56" t="s">
        <v>712</v>
      </c>
      <c r="H85" s="56" t="s">
        <v>713</v>
      </c>
      <c r="I85" s="56" t="s">
        <v>714</v>
      </c>
      <c r="J85" s="56" t="s">
        <v>622</v>
      </c>
      <c r="K85" s="55" t="str">
        <f>VLOOKUP(J85,Prowadzacy!$F$2:$J$105,2,FALSE)</f>
        <v>Janusz</v>
      </c>
      <c r="L85" s="55" t="str">
        <f>VLOOKUP(J85,Prowadzacy!$F$2:$K$105,3,FALSE)</f>
        <v>Kazimierz</v>
      </c>
      <c r="M85" s="55" t="str">
        <f>VLOOKUP(J85,Prowadzacy!$F$2:$K$105,4,FALSE)</f>
        <v>Staszewski</v>
      </c>
      <c r="N85" s="57" t="str">
        <f>VLOOKUP(J85,Prowadzacy!$F$2:$M$105,8,FALSE)</f>
        <v xml:space="preserve">Janusz | Staszewski | Dr inż. |  ( 05263 ) </v>
      </c>
      <c r="O85" s="57" t="str">
        <f>VLOOKUP(J85,Prowadzacy!$F$2:$K$105,5,FALSE)</f>
        <v>W05/K2</v>
      </c>
      <c r="P85" s="57" t="str">
        <f>VLOOKUP(J85,Prowadzacy!$F$2:$K$105,6,FALSE)</f>
        <v>ZAS</v>
      </c>
      <c r="Q85" s="53" t="s">
        <v>682</v>
      </c>
      <c r="R85" s="57" t="str">
        <f>VLOOKUP(Q85,Prowadzacy!$F$2:$K$105,2,FALSE)</f>
        <v>Piotr</v>
      </c>
      <c r="S85" s="57" t="str">
        <f>VLOOKUP(Q85,Prowadzacy!$F$2:$K$105,3,FALSE)</f>
        <v>Eugeniusz</v>
      </c>
      <c r="T85" s="57" t="str">
        <f>VLOOKUP(Q85,Prowadzacy!$F$2:$K$105,4,FALSE)</f>
        <v>Pierz</v>
      </c>
      <c r="U85" s="57" t="str">
        <f>VLOOKUP(Q85,Prowadzacy!$F$2:$M$105,8,FALSE)</f>
        <v xml:space="preserve">Piotr | Pierz | Dr inż. |  ( 05232 ) </v>
      </c>
      <c r="V85" s="53"/>
      <c r="W85" s="53" t="s">
        <v>226</v>
      </c>
      <c r="X85" s="56"/>
      <c r="Y85" s="53" t="s">
        <v>226</v>
      </c>
      <c r="Z85" s="58"/>
      <c r="AA85" s="57"/>
      <c r="AB85" s="57"/>
      <c r="AC85" s="57"/>
      <c r="AD85" s="57"/>
      <c r="AE85" s="57"/>
      <c r="AF85" s="57"/>
      <c r="AG85" s="57"/>
      <c r="AH85" s="57"/>
      <c r="AI85" s="57"/>
      <c r="AJ85" s="57"/>
      <c r="AK85" s="57"/>
      <c r="AL85" s="65"/>
    </row>
    <row r="86" spans="1:38" ht="102.75" customHeight="1">
      <c r="A86" s="80">
        <v>81</v>
      </c>
      <c r="B86" s="57" t="str">
        <f>VLOOKUP(E86,studia!$F$1:$I$12,2,FALSE)</f>
        <v>Automatyka i Robotyka</v>
      </c>
      <c r="C86" s="57" t="str">
        <f>VLOOKUP(E86,studia!$F$1:$I$12,3,FALSE)</f>
        <v>inż.</v>
      </c>
      <c r="D86" s="57" t="str">
        <f>VLOOKUP(E86,studia!$F$1:$I$12,4,FALSE)</f>
        <v>ASE</v>
      </c>
      <c r="E86" s="56" t="s">
        <v>372</v>
      </c>
      <c r="F86" s="89" t="s">
        <v>2088</v>
      </c>
      <c r="G86" s="56" t="s">
        <v>715</v>
      </c>
      <c r="H86" s="56" t="s">
        <v>716</v>
      </c>
      <c r="I86" s="56" t="s">
        <v>717</v>
      </c>
      <c r="J86" s="56" t="s">
        <v>622</v>
      </c>
      <c r="K86" s="55" t="str">
        <f>VLOOKUP(J86,Prowadzacy!$F$2:$J$105,2,FALSE)</f>
        <v>Janusz</v>
      </c>
      <c r="L86" s="55" t="str">
        <f>VLOOKUP(J86,Prowadzacy!$F$2:$K$105,3,FALSE)</f>
        <v>Kazimierz</v>
      </c>
      <c r="M86" s="55" t="str">
        <f>VLOOKUP(J86,Prowadzacy!$F$2:$K$105,4,FALSE)</f>
        <v>Staszewski</v>
      </c>
      <c r="N86" s="57" t="str">
        <f>VLOOKUP(J86,Prowadzacy!$F$2:$M$105,8,FALSE)</f>
        <v xml:space="preserve">Janusz | Staszewski | Dr inż. |  ( 05263 ) </v>
      </c>
      <c r="O86" s="57" t="str">
        <f>VLOOKUP(J86,Prowadzacy!$F$2:$K$105,5,FALSE)</f>
        <v>W05/K2</v>
      </c>
      <c r="P86" s="57" t="str">
        <f>VLOOKUP(J86,Prowadzacy!$F$2:$K$105,6,FALSE)</f>
        <v>ZAS</v>
      </c>
      <c r="Q86" s="53" t="s">
        <v>682</v>
      </c>
      <c r="R86" s="57" t="str">
        <f>VLOOKUP(Q86,Prowadzacy!$F$2:$K$105,2,FALSE)</f>
        <v>Piotr</v>
      </c>
      <c r="S86" s="57" t="str">
        <f>VLOOKUP(Q86,Prowadzacy!$F$2:$K$105,3,FALSE)</f>
        <v>Eugeniusz</v>
      </c>
      <c r="T86" s="57" t="str">
        <f>VLOOKUP(Q86,Prowadzacy!$F$2:$K$105,4,FALSE)</f>
        <v>Pierz</v>
      </c>
      <c r="U86" s="57" t="str">
        <f>VLOOKUP(Q86,Prowadzacy!$F$2:$M$105,8,FALSE)</f>
        <v xml:space="preserve">Piotr | Pierz | Dr inż. |  ( 05232 ) </v>
      </c>
      <c r="V86" s="53"/>
      <c r="W86" s="53" t="s">
        <v>226</v>
      </c>
      <c r="X86" s="56"/>
      <c r="Y86" s="53" t="s">
        <v>226</v>
      </c>
      <c r="Z86" s="58"/>
      <c r="AA86" s="57"/>
      <c r="AB86" s="57"/>
      <c r="AC86" s="57"/>
      <c r="AD86" s="57"/>
      <c r="AE86" s="57"/>
      <c r="AF86" s="57"/>
      <c r="AG86" s="57"/>
      <c r="AH86" s="57"/>
      <c r="AI86" s="57"/>
      <c r="AJ86" s="57"/>
      <c r="AK86" s="57"/>
      <c r="AL86" s="65"/>
    </row>
    <row r="87" spans="1:38" ht="89.25" customHeight="1">
      <c r="A87" s="80">
        <v>82</v>
      </c>
      <c r="B87" s="57" t="str">
        <f>VLOOKUP(E87,studia!$F$1:$I$12,2,FALSE)</f>
        <v>Automatyka i Robotyka</v>
      </c>
      <c r="C87" s="57" t="str">
        <f>VLOOKUP(E87,studia!$F$1:$I$12,3,FALSE)</f>
        <v>inż.</v>
      </c>
      <c r="D87" s="57" t="str">
        <f>VLOOKUP(E87,studia!$F$1:$I$12,4,FALSE)</f>
        <v>ASE</v>
      </c>
      <c r="E87" s="56" t="s">
        <v>372</v>
      </c>
      <c r="F87" s="89" t="s">
        <v>2088</v>
      </c>
      <c r="G87" s="56" t="s">
        <v>718</v>
      </c>
      <c r="H87" s="56" t="s">
        <v>719</v>
      </c>
      <c r="I87" s="56" t="s">
        <v>720</v>
      </c>
      <c r="J87" s="56" t="s">
        <v>622</v>
      </c>
      <c r="K87" s="55" t="str">
        <f>VLOOKUP(J87,Prowadzacy!$F$2:$J$105,2,FALSE)</f>
        <v>Janusz</v>
      </c>
      <c r="L87" s="55" t="str">
        <f>VLOOKUP(J87,Prowadzacy!$F$2:$K$105,3,FALSE)</f>
        <v>Kazimierz</v>
      </c>
      <c r="M87" s="55" t="str">
        <f>VLOOKUP(J87,Prowadzacy!$F$2:$K$105,4,FALSE)</f>
        <v>Staszewski</v>
      </c>
      <c r="N87" s="57" t="str">
        <f>VLOOKUP(J87,Prowadzacy!$F$2:$M$105,8,FALSE)</f>
        <v xml:space="preserve">Janusz | Staszewski | Dr inż. |  ( 05263 ) </v>
      </c>
      <c r="O87" s="57" t="str">
        <f>VLOOKUP(J87,Prowadzacy!$F$2:$K$105,5,FALSE)</f>
        <v>W05/K2</v>
      </c>
      <c r="P87" s="57" t="str">
        <f>VLOOKUP(J87,Prowadzacy!$F$2:$K$105,6,FALSE)</f>
        <v>ZAS</v>
      </c>
      <c r="Q87" s="53" t="s">
        <v>682</v>
      </c>
      <c r="R87" s="57" t="str">
        <f>VLOOKUP(Q87,Prowadzacy!$F$2:$K$105,2,FALSE)</f>
        <v>Piotr</v>
      </c>
      <c r="S87" s="57" t="str">
        <f>VLOOKUP(Q87,Prowadzacy!$F$2:$K$105,3,FALSE)</f>
        <v>Eugeniusz</v>
      </c>
      <c r="T87" s="57" t="str">
        <f>VLOOKUP(Q87,Prowadzacy!$F$2:$K$105,4,FALSE)</f>
        <v>Pierz</v>
      </c>
      <c r="U87" s="57" t="str">
        <f>VLOOKUP(Q87,Prowadzacy!$F$2:$M$105,8,FALSE)</f>
        <v xml:space="preserve">Piotr | Pierz | Dr inż. |  ( 05232 ) </v>
      </c>
      <c r="V87" s="53"/>
      <c r="W87" s="53" t="s">
        <v>226</v>
      </c>
      <c r="X87" s="56"/>
      <c r="Y87" s="53" t="s">
        <v>226</v>
      </c>
      <c r="Z87" s="58"/>
      <c r="AA87" s="57"/>
      <c r="AB87" s="57"/>
      <c r="AC87" s="57"/>
      <c r="AD87" s="57"/>
      <c r="AE87" s="57"/>
      <c r="AF87" s="57"/>
      <c r="AG87" s="57"/>
      <c r="AH87" s="57"/>
      <c r="AI87" s="57"/>
      <c r="AJ87" s="57"/>
      <c r="AK87" s="57"/>
      <c r="AL87" s="65"/>
    </row>
    <row r="88" spans="1:38" ht="89.25" customHeight="1">
      <c r="A88" s="80">
        <v>83</v>
      </c>
      <c r="B88" s="57" t="str">
        <f>VLOOKUP(E88,studia!$F$1:$I$12,2,FALSE)</f>
        <v>Automatyka i Robotyka</v>
      </c>
      <c r="C88" s="57" t="str">
        <f>VLOOKUP(E88,studia!$F$1:$I$12,3,FALSE)</f>
        <v>inż.</v>
      </c>
      <c r="D88" s="57" t="str">
        <f>VLOOKUP(E88,studia!$F$1:$I$12,4,FALSE)</f>
        <v>ASE</v>
      </c>
      <c r="E88" s="42" t="s">
        <v>372</v>
      </c>
      <c r="F88" s="89" t="s">
        <v>2088</v>
      </c>
      <c r="G88" s="42" t="s">
        <v>728</v>
      </c>
      <c r="H88" s="67" t="s">
        <v>729</v>
      </c>
      <c r="I88" s="42" t="s">
        <v>730</v>
      </c>
      <c r="J88" s="42" t="s">
        <v>731</v>
      </c>
      <c r="K88" s="55" t="str">
        <f>VLOOKUP(J88,Prowadzacy!$F$2:$J$105,2,FALSE)</f>
        <v>Grzegorz</v>
      </c>
      <c r="L88" s="55" t="str">
        <f>VLOOKUP(J88,Prowadzacy!$F$2:$K$105,3,FALSE)</f>
        <v>Eugeniusz</v>
      </c>
      <c r="M88" s="55" t="str">
        <f>VLOOKUP(J88,Prowadzacy!$F$2:$K$105,4,FALSE)</f>
        <v>Wiśniewski</v>
      </c>
      <c r="N88" s="57" t="str">
        <f>VLOOKUP(J88,Prowadzacy!$F$2:$M$105,8,FALSE)</f>
        <v xml:space="preserve">Grzegorz | Wiśniewski | Dr inż. |  ( 05214 ) </v>
      </c>
      <c r="O88" s="57" t="str">
        <f>VLOOKUP(J88,Prowadzacy!$F$2:$K$105,5,FALSE)</f>
        <v>W05/K2</v>
      </c>
      <c r="P88" s="57" t="str">
        <f>VLOOKUP(J88,Prowadzacy!$F$2:$K$105,6,FALSE)</f>
        <v>ZAS</v>
      </c>
      <c r="Q88" s="42" t="s">
        <v>1473</v>
      </c>
      <c r="R88" s="57" t="str">
        <f>VLOOKUP(Q88,Prowadzacy!$F$2:$K$105,2,FALSE)</f>
        <v>Bartosz</v>
      </c>
      <c r="S88" s="57" t="str">
        <f>VLOOKUP(Q88,Prowadzacy!$F$2:$K$105,3,FALSE)</f>
        <v>Jan</v>
      </c>
      <c r="T88" s="57" t="str">
        <f>VLOOKUP(Q88,Prowadzacy!$F$2:$K$105,4,FALSE)</f>
        <v>Brusiłowicz</v>
      </c>
      <c r="U88" s="57" t="str">
        <f>VLOOKUP(Q88,Prowadzacy!$F$2:$M$105,8,FALSE)</f>
        <v xml:space="preserve">Bartosz | Brusiłowicz | Dr inż. |  ( 05413 ) </v>
      </c>
      <c r="V88" s="42"/>
      <c r="W88" s="42" t="s">
        <v>226</v>
      </c>
      <c r="X88" s="42"/>
      <c r="Y88" s="42"/>
      <c r="Z88" s="58"/>
      <c r="AA88" s="57"/>
      <c r="AB88" s="57"/>
      <c r="AC88" s="57"/>
      <c r="AD88" s="57"/>
      <c r="AE88" s="57"/>
      <c r="AF88" s="57"/>
      <c r="AG88" s="57"/>
      <c r="AH88" s="57"/>
      <c r="AI88" s="57"/>
      <c r="AJ88" s="57"/>
      <c r="AK88" s="57"/>
      <c r="AL88" s="65"/>
    </row>
    <row r="89" spans="1:38" ht="91.5">
      <c r="A89" s="80">
        <v>84</v>
      </c>
      <c r="B89" s="57" t="str">
        <f>VLOOKUP(E89,studia!$F$1:$I$12,2,FALSE)</f>
        <v>Automatyka i Robotyka</v>
      </c>
      <c r="C89" s="57" t="str">
        <f>VLOOKUP(E89,studia!$F$1:$I$12,3,FALSE)</f>
        <v>inż.</v>
      </c>
      <c r="D89" s="57" t="str">
        <f>VLOOKUP(E89,studia!$F$1:$I$12,4,FALSE)</f>
        <v>ASE</v>
      </c>
      <c r="E89" s="42" t="s">
        <v>372</v>
      </c>
      <c r="F89" s="89" t="s">
        <v>2088</v>
      </c>
      <c r="G89" s="42" t="s">
        <v>732</v>
      </c>
      <c r="H89" s="67" t="s">
        <v>733</v>
      </c>
      <c r="I89" s="42" t="s">
        <v>734</v>
      </c>
      <c r="J89" s="42" t="s">
        <v>731</v>
      </c>
      <c r="K89" s="55" t="str">
        <f>VLOOKUP(J89,Prowadzacy!$F$2:$J$105,2,FALSE)</f>
        <v>Grzegorz</v>
      </c>
      <c r="L89" s="55" t="str">
        <f>VLOOKUP(J89,Prowadzacy!$F$2:$K$105,3,FALSE)</f>
        <v>Eugeniusz</v>
      </c>
      <c r="M89" s="55" t="str">
        <f>VLOOKUP(J89,Prowadzacy!$F$2:$K$105,4,FALSE)</f>
        <v>Wiśniewski</v>
      </c>
      <c r="N89" s="57" t="str">
        <f>VLOOKUP(J89,Prowadzacy!$F$2:$M$105,8,FALSE)</f>
        <v xml:space="preserve">Grzegorz | Wiśniewski | Dr inż. |  ( 05214 ) </v>
      </c>
      <c r="O89" s="57" t="str">
        <f>VLOOKUP(J89,Prowadzacy!$F$2:$K$105,5,FALSE)</f>
        <v>W05/K2</v>
      </c>
      <c r="P89" s="57" t="str">
        <f>VLOOKUP(J89,Prowadzacy!$F$2:$K$105,6,FALSE)</f>
        <v>ZAS</v>
      </c>
      <c r="Q89" s="42" t="s">
        <v>1473</v>
      </c>
      <c r="R89" s="57" t="str">
        <f>VLOOKUP(Q89,Prowadzacy!$F$2:$K$105,2,FALSE)</f>
        <v>Bartosz</v>
      </c>
      <c r="S89" s="57" t="str">
        <f>VLOOKUP(Q89,Prowadzacy!$F$2:$K$105,3,FALSE)</f>
        <v>Jan</v>
      </c>
      <c r="T89" s="57" t="str">
        <f>VLOOKUP(Q89,Prowadzacy!$F$2:$K$105,4,FALSE)</f>
        <v>Brusiłowicz</v>
      </c>
      <c r="U89" s="57" t="str">
        <f>VLOOKUP(Q89,Prowadzacy!$F$2:$M$105,8,FALSE)</f>
        <v xml:space="preserve">Bartosz | Brusiłowicz | Dr inż. |  ( 05413 ) </v>
      </c>
      <c r="V89" s="42"/>
      <c r="W89" s="42" t="s">
        <v>226</v>
      </c>
      <c r="X89" s="42"/>
      <c r="Y89" s="42"/>
      <c r="Z89" s="58"/>
      <c r="AA89" s="57"/>
      <c r="AB89" s="57"/>
      <c r="AC89" s="57"/>
      <c r="AD89" s="57"/>
      <c r="AE89" s="57"/>
      <c r="AF89" s="57"/>
      <c r="AG89" s="57"/>
      <c r="AH89" s="57"/>
      <c r="AI89" s="57"/>
      <c r="AJ89" s="57"/>
      <c r="AK89" s="57"/>
      <c r="AL89" s="65"/>
    </row>
    <row r="90" spans="1:38" ht="104.25">
      <c r="A90" s="80">
        <v>85</v>
      </c>
      <c r="B90" s="57" t="str">
        <f>VLOOKUP(E90,studia!$F$1:$I$12,2,FALSE)</f>
        <v>Automatyka i Robotyka</v>
      </c>
      <c r="C90" s="57" t="str">
        <f>VLOOKUP(E90,studia!$F$1:$I$12,3,FALSE)</f>
        <v>inż.</v>
      </c>
      <c r="D90" s="57" t="str">
        <f>VLOOKUP(E90,studia!$F$1:$I$12,4,FALSE)</f>
        <v>ASE</v>
      </c>
      <c r="E90" s="42" t="s">
        <v>372</v>
      </c>
      <c r="F90" s="91"/>
      <c r="G90" s="42" t="s">
        <v>735</v>
      </c>
      <c r="H90" s="67" t="s">
        <v>736</v>
      </c>
      <c r="I90" s="42" t="s">
        <v>737</v>
      </c>
      <c r="J90" s="42" t="s">
        <v>731</v>
      </c>
      <c r="K90" s="55" t="str">
        <f>VLOOKUP(J90,Prowadzacy!$F$2:$J$105,2,FALSE)</f>
        <v>Grzegorz</v>
      </c>
      <c r="L90" s="55" t="str">
        <f>VLOOKUP(J90,Prowadzacy!$F$2:$K$105,3,FALSE)</f>
        <v>Eugeniusz</v>
      </c>
      <c r="M90" s="55" t="str">
        <f>VLOOKUP(J90,Prowadzacy!$F$2:$K$105,4,FALSE)</f>
        <v>Wiśniewski</v>
      </c>
      <c r="N90" s="57" t="str">
        <f>VLOOKUP(J90,Prowadzacy!$F$2:$M$105,8,FALSE)</f>
        <v xml:space="preserve">Grzegorz | Wiśniewski | Dr inż. |  ( 05214 ) </v>
      </c>
      <c r="O90" s="57" t="str">
        <f>VLOOKUP(J90,Prowadzacy!$F$2:$K$105,5,FALSE)</f>
        <v>W05/K2</v>
      </c>
      <c r="P90" s="57" t="str">
        <f>VLOOKUP(J90,Prowadzacy!$F$2:$K$105,6,FALSE)</f>
        <v>ZAS</v>
      </c>
      <c r="Q90" s="42" t="s">
        <v>1427</v>
      </c>
      <c r="R90" s="57" t="str">
        <f>VLOOKUP(Q90,Prowadzacy!$F$2:$K$105,2,FALSE)</f>
        <v>Wiktoria</v>
      </c>
      <c r="S90" s="57" t="str">
        <f>VLOOKUP(Q90,Prowadzacy!$F$2:$K$105,3,FALSE)</f>
        <v>Maria</v>
      </c>
      <c r="T90" s="57" t="str">
        <f>VLOOKUP(Q90,Prowadzacy!$F$2:$K$105,4,FALSE)</f>
        <v>Grycan</v>
      </c>
      <c r="U90" s="57" t="str">
        <f>VLOOKUP(Q90,Prowadzacy!$F$2:$M$105,8,FALSE)</f>
        <v xml:space="preserve">Wiktoria | Grycan | Dr inż. |  ( 05408 ) </v>
      </c>
      <c r="V90" s="42"/>
      <c r="W90" s="42" t="s">
        <v>226</v>
      </c>
      <c r="X90" s="42"/>
      <c r="Y90" s="42" t="s">
        <v>226</v>
      </c>
      <c r="Z90" s="58"/>
      <c r="AA90" s="57"/>
      <c r="AB90" s="57"/>
      <c r="AC90" s="57"/>
      <c r="AD90" s="57"/>
      <c r="AE90" s="57"/>
      <c r="AF90" s="57"/>
      <c r="AG90" s="57"/>
      <c r="AH90" s="57"/>
      <c r="AI90" s="57"/>
      <c r="AJ90" s="57"/>
      <c r="AK90" s="57"/>
      <c r="AL90" s="65"/>
    </row>
    <row r="91" spans="1:38" ht="129.75">
      <c r="A91" s="80">
        <v>86</v>
      </c>
      <c r="B91" s="57" t="str">
        <f>VLOOKUP(E91,studia!$F$1:$I$12,2,FALSE)</f>
        <v>Automatyka i Robotyka</v>
      </c>
      <c r="C91" s="57" t="str">
        <f>VLOOKUP(E91,studia!$F$1:$I$12,3,FALSE)</f>
        <v>inż.</v>
      </c>
      <c r="D91" s="57" t="str">
        <f>VLOOKUP(E91,studia!$F$1:$I$12,4,FALSE)</f>
        <v>ASE</v>
      </c>
      <c r="E91" s="42" t="s">
        <v>372</v>
      </c>
      <c r="F91" s="92"/>
      <c r="G91" s="42" t="s">
        <v>666</v>
      </c>
      <c r="H91" s="67" t="s">
        <v>667</v>
      </c>
      <c r="I91" s="69" t="s">
        <v>668</v>
      </c>
      <c r="J91" s="42" t="s">
        <v>669</v>
      </c>
      <c r="K91" s="55" t="str">
        <f>VLOOKUP(J91,Prowadzacy!$F$2:$J$105,2,FALSE)</f>
        <v>Robert</v>
      </c>
      <c r="L91" s="55" t="str">
        <f>VLOOKUP(J91,Prowadzacy!$F$2:$K$105,3,FALSE)</f>
        <v>Stanisław</v>
      </c>
      <c r="M91" s="55" t="str">
        <f>VLOOKUP(J91,Prowadzacy!$F$2:$K$105,4,FALSE)</f>
        <v>Łukomski</v>
      </c>
      <c r="N91" s="57" t="str">
        <f>VLOOKUP(J91,Prowadzacy!$F$2:$M$105,8,FALSE)</f>
        <v xml:space="preserve">Robert | Łukomski | Dr inż. |  ( 05216 ) </v>
      </c>
      <c r="O91" s="57" t="str">
        <f>VLOOKUP(J91,Prowadzacy!$F$2:$K$105,5,FALSE)</f>
        <v>W05/K2</v>
      </c>
      <c r="P91" s="57" t="str">
        <f>VLOOKUP(J91,Prowadzacy!$F$2:$K$105,6,FALSE)</f>
        <v>ZSS</v>
      </c>
      <c r="Q91" s="42" t="s">
        <v>957</v>
      </c>
      <c r="R91" s="57" t="str">
        <f>VLOOKUP(Q91,Prowadzacy!$F$2:$K$105,2,FALSE)</f>
        <v>Tomasz</v>
      </c>
      <c r="S91" s="57" t="str">
        <f>VLOOKUP(Q91,Prowadzacy!$F$2:$K$105,3,FALSE)</f>
        <v>Kazimierz</v>
      </c>
      <c r="T91" s="57" t="str">
        <f>VLOOKUP(Q91,Prowadzacy!$F$2:$K$105,4,FALSE)</f>
        <v>Okoń</v>
      </c>
      <c r="U91" s="57" t="str">
        <f>VLOOKUP(Q91,Prowadzacy!$F$2:$M$105,8,FALSE)</f>
        <v xml:space="preserve">Tomasz | Okoń | Dr inż. |  ( 05401 ) </v>
      </c>
      <c r="V91" s="42"/>
      <c r="W91" s="42" t="s">
        <v>226</v>
      </c>
      <c r="X91" s="42"/>
      <c r="Y91" s="42"/>
      <c r="Z91" s="58"/>
      <c r="AA91" s="57"/>
      <c r="AB91" s="57"/>
      <c r="AC91" s="57"/>
      <c r="AD91" s="57"/>
      <c r="AE91" s="57"/>
      <c r="AF91" s="57"/>
      <c r="AG91" s="57"/>
      <c r="AH91" s="57"/>
      <c r="AI91" s="57"/>
      <c r="AJ91" s="57"/>
      <c r="AK91" s="57"/>
      <c r="AL91" s="65"/>
    </row>
    <row r="92" spans="1:38" ht="91.5">
      <c r="A92" s="80">
        <v>87</v>
      </c>
      <c r="B92" s="57" t="str">
        <f>VLOOKUP(E92,studia!$F$1:$I$12,2,FALSE)</f>
        <v>Automatyka i Robotyka</v>
      </c>
      <c r="C92" s="57" t="str">
        <f>VLOOKUP(E92,studia!$F$1:$I$12,3,FALSE)</f>
        <v>inż.</v>
      </c>
      <c r="D92" s="57" t="str">
        <f>VLOOKUP(E92,studia!$F$1:$I$12,4,FALSE)</f>
        <v>ASE</v>
      </c>
      <c r="E92" s="42" t="s">
        <v>372</v>
      </c>
      <c r="F92" s="92"/>
      <c r="G92" s="42" t="s">
        <v>670</v>
      </c>
      <c r="H92" s="67" t="s">
        <v>671</v>
      </c>
      <c r="I92" s="69" t="s">
        <v>672</v>
      </c>
      <c r="J92" s="42" t="s">
        <v>669</v>
      </c>
      <c r="K92" s="55" t="str">
        <f>VLOOKUP(J92,Prowadzacy!$F$2:$J$105,2,FALSE)</f>
        <v>Robert</v>
      </c>
      <c r="L92" s="55" t="str">
        <f>VLOOKUP(J92,Prowadzacy!$F$2:$K$105,3,FALSE)</f>
        <v>Stanisław</v>
      </c>
      <c r="M92" s="55" t="str">
        <f>VLOOKUP(J92,Prowadzacy!$F$2:$K$105,4,FALSE)</f>
        <v>Łukomski</v>
      </c>
      <c r="N92" s="57" t="str">
        <f>VLOOKUP(J92,Prowadzacy!$F$2:$M$105,8,FALSE)</f>
        <v xml:space="preserve">Robert | Łukomski | Dr inż. |  ( 05216 ) </v>
      </c>
      <c r="O92" s="57" t="str">
        <f>VLOOKUP(J92,Prowadzacy!$F$2:$K$105,5,FALSE)</f>
        <v>W05/K2</v>
      </c>
      <c r="P92" s="57" t="str">
        <f>VLOOKUP(J92,Prowadzacy!$F$2:$K$105,6,FALSE)</f>
        <v>ZSS</v>
      </c>
      <c r="Q92" s="42" t="s">
        <v>957</v>
      </c>
      <c r="R92" s="57" t="str">
        <f>VLOOKUP(Q92,Prowadzacy!$F$2:$K$105,2,FALSE)</f>
        <v>Tomasz</v>
      </c>
      <c r="S92" s="57" t="str">
        <f>VLOOKUP(Q92,Prowadzacy!$F$2:$K$105,3,FALSE)</f>
        <v>Kazimierz</v>
      </c>
      <c r="T92" s="57" t="str">
        <f>VLOOKUP(Q92,Prowadzacy!$F$2:$K$105,4,FALSE)</f>
        <v>Okoń</v>
      </c>
      <c r="U92" s="57" t="str">
        <f>VLOOKUP(Q92,Prowadzacy!$F$2:$M$105,8,FALSE)</f>
        <v xml:space="preserve">Tomasz | Okoń | Dr inż. |  ( 05401 ) </v>
      </c>
      <c r="V92" s="42"/>
      <c r="W92" s="42" t="s">
        <v>226</v>
      </c>
      <c r="X92" s="42"/>
      <c r="Y92" s="42"/>
      <c r="Z92" s="58"/>
      <c r="AA92" s="57"/>
      <c r="AB92" s="57"/>
      <c r="AC92" s="57"/>
      <c r="AD92" s="57"/>
      <c r="AE92" s="57"/>
      <c r="AF92" s="57"/>
      <c r="AG92" s="57"/>
      <c r="AH92" s="57"/>
      <c r="AI92" s="57"/>
      <c r="AJ92" s="57"/>
      <c r="AK92" s="57"/>
      <c r="AL92" s="65"/>
    </row>
    <row r="93" spans="1:38" ht="104.25">
      <c r="A93" s="80">
        <v>88</v>
      </c>
      <c r="B93" s="57" t="str">
        <f>VLOOKUP(E93,studia!$F$1:$I$12,2,FALSE)</f>
        <v>Automatyka i Robotyka</v>
      </c>
      <c r="C93" s="57" t="str">
        <f>VLOOKUP(E93,studia!$F$1:$I$12,3,FALSE)</f>
        <v>inż.</v>
      </c>
      <c r="D93" s="57" t="str">
        <f>VLOOKUP(E93,studia!$F$1:$I$12,4,FALSE)</f>
        <v>ASE</v>
      </c>
      <c r="E93" s="42" t="s">
        <v>372</v>
      </c>
      <c r="F93" s="92"/>
      <c r="G93" s="42" t="s">
        <v>673</v>
      </c>
      <c r="H93" s="67" t="s">
        <v>674</v>
      </c>
      <c r="I93" s="69" t="s">
        <v>675</v>
      </c>
      <c r="J93" s="42" t="s">
        <v>669</v>
      </c>
      <c r="K93" s="55" t="str">
        <f>VLOOKUP(J93,Prowadzacy!$F$2:$J$105,2,FALSE)</f>
        <v>Robert</v>
      </c>
      <c r="L93" s="55" t="str">
        <f>VLOOKUP(J93,Prowadzacy!$F$2:$K$105,3,FALSE)</f>
        <v>Stanisław</v>
      </c>
      <c r="M93" s="55" t="str">
        <f>VLOOKUP(J93,Prowadzacy!$F$2:$K$105,4,FALSE)</f>
        <v>Łukomski</v>
      </c>
      <c r="N93" s="57" t="str">
        <f>VLOOKUP(J93,Prowadzacy!$F$2:$M$105,8,FALSE)</f>
        <v xml:space="preserve">Robert | Łukomski | Dr inż. |  ( 05216 ) </v>
      </c>
      <c r="O93" s="57" t="str">
        <f>VLOOKUP(J93,Prowadzacy!$F$2:$K$105,5,FALSE)</f>
        <v>W05/K2</v>
      </c>
      <c r="P93" s="57" t="str">
        <f>VLOOKUP(J93,Prowadzacy!$F$2:$K$105,6,FALSE)</f>
        <v>ZSS</v>
      </c>
      <c r="Q93" s="42" t="s">
        <v>957</v>
      </c>
      <c r="R93" s="57" t="str">
        <f>VLOOKUP(Q93,Prowadzacy!$F$2:$K$105,2,FALSE)</f>
        <v>Tomasz</v>
      </c>
      <c r="S93" s="57" t="str">
        <f>VLOOKUP(Q93,Prowadzacy!$F$2:$K$105,3,FALSE)</f>
        <v>Kazimierz</v>
      </c>
      <c r="T93" s="57" t="str">
        <f>VLOOKUP(Q93,Prowadzacy!$F$2:$K$105,4,FALSE)</f>
        <v>Okoń</v>
      </c>
      <c r="U93" s="57" t="str">
        <f>VLOOKUP(Q93,Prowadzacy!$F$2:$M$105,8,FALSE)</f>
        <v xml:space="preserve">Tomasz | Okoń | Dr inż. |  ( 05401 ) </v>
      </c>
      <c r="V93" s="42"/>
      <c r="W93" s="42" t="s">
        <v>226</v>
      </c>
      <c r="X93" s="42"/>
      <c r="Y93" s="42"/>
      <c r="Z93" s="58"/>
      <c r="AA93" s="57"/>
      <c r="AB93" s="57"/>
      <c r="AC93" s="57"/>
      <c r="AD93" s="57"/>
      <c r="AE93" s="57"/>
      <c r="AF93" s="57"/>
      <c r="AG93" s="57"/>
      <c r="AH93" s="57"/>
      <c r="AI93" s="57"/>
      <c r="AJ93" s="57"/>
      <c r="AK93" s="57"/>
      <c r="AL93" s="65"/>
    </row>
    <row r="94" spans="1:38" ht="129.75">
      <c r="A94" s="80">
        <v>89</v>
      </c>
      <c r="B94" s="57" t="str">
        <f>VLOOKUP(E94,studia!$F$1:$I$12,2,FALSE)</f>
        <v>Automatyka i Robotyka</v>
      </c>
      <c r="C94" s="57" t="str">
        <f>VLOOKUP(E94,studia!$F$1:$I$12,3,FALSE)</f>
        <v>inż.</v>
      </c>
      <c r="D94" s="57" t="str">
        <f>VLOOKUP(E94,studia!$F$1:$I$12,4,FALSE)</f>
        <v>ASE</v>
      </c>
      <c r="E94" s="42" t="s">
        <v>372</v>
      </c>
      <c r="F94" s="92"/>
      <c r="G94" s="42" t="s">
        <v>676</v>
      </c>
      <c r="H94" s="67" t="s">
        <v>677</v>
      </c>
      <c r="I94" s="69" t="s">
        <v>678</v>
      </c>
      <c r="J94" s="42" t="s">
        <v>669</v>
      </c>
      <c r="K94" s="55" t="str">
        <f>VLOOKUP(J94,Prowadzacy!$F$2:$J$105,2,FALSE)</f>
        <v>Robert</v>
      </c>
      <c r="L94" s="55" t="str">
        <f>VLOOKUP(J94,Prowadzacy!$F$2:$K$105,3,FALSE)</f>
        <v>Stanisław</v>
      </c>
      <c r="M94" s="55" t="str">
        <f>VLOOKUP(J94,Prowadzacy!$F$2:$K$105,4,FALSE)</f>
        <v>Łukomski</v>
      </c>
      <c r="N94" s="57" t="str">
        <f>VLOOKUP(J94,Prowadzacy!$F$2:$M$105,8,FALSE)</f>
        <v xml:space="preserve">Robert | Łukomski | Dr inż. |  ( 05216 ) </v>
      </c>
      <c r="O94" s="57" t="str">
        <f>VLOOKUP(J94,Prowadzacy!$F$2:$K$105,5,FALSE)</f>
        <v>W05/K2</v>
      </c>
      <c r="P94" s="57" t="str">
        <f>VLOOKUP(J94,Prowadzacy!$F$2:$K$105,6,FALSE)</f>
        <v>ZSS</v>
      </c>
      <c r="Q94" s="42" t="s">
        <v>957</v>
      </c>
      <c r="R94" s="57" t="str">
        <f>VLOOKUP(Q94,Prowadzacy!$F$2:$K$105,2,FALSE)</f>
        <v>Tomasz</v>
      </c>
      <c r="S94" s="57" t="str">
        <f>VLOOKUP(Q94,Prowadzacy!$F$2:$K$105,3,FALSE)</f>
        <v>Kazimierz</v>
      </c>
      <c r="T94" s="57" t="str">
        <f>VLOOKUP(Q94,Prowadzacy!$F$2:$K$105,4,FALSE)</f>
        <v>Okoń</v>
      </c>
      <c r="U94" s="57" t="str">
        <f>VLOOKUP(Q94,Prowadzacy!$F$2:$M$105,8,FALSE)</f>
        <v xml:space="preserve">Tomasz | Okoń | Dr inż. |  ( 05401 ) </v>
      </c>
      <c r="V94" s="42"/>
      <c r="W94" s="42" t="s">
        <v>226</v>
      </c>
      <c r="X94" s="42"/>
      <c r="Y94" s="42"/>
      <c r="Z94" s="58"/>
      <c r="AA94" s="57"/>
      <c r="AB94" s="57"/>
      <c r="AC94" s="57"/>
      <c r="AD94" s="57"/>
      <c r="AE94" s="57"/>
      <c r="AF94" s="57"/>
      <c r="AG94" s="57"/>
      <c r="AH94" s="57"/>
      <c r="AI94" s="57"/>
      <c r="AJ94" s="57"/>
      <c r="AK94" s="57"/>
      <c r="AL94" s="65"/>
    </row>
    <row r="95" spans="1:38" ht="142.5">
      <c r="A95" s="80">
        <v>90</v>
      </c>
      <c r="B95" s="57" t="str">
        <f>VLOOKUP(E95,studia!$F$1:$I$12,2,FALSE)</f>
        <v>Automatyka i Robotyka</v>
      </c>
      <c r="C95" s="57" t="str">
        <f>VLOOKUP(E95,studia!$F$1:$I$12,3,FALSE)</f>
        <v>inż.</v>
      </c>
      <c r="D95" s="57" t="str">
        <f>VLOOKUP(E95,studia!$F$1:$I$12,4,FALSE)</f>
        <v>ASE</v>
      </c>
      <c r="E95" s="42" t="s">
        <v>372</v>
      </c>
      <c r="F95" s="92"/>
      <c r="G95" s="42" t="s">
        <v>721</v>
      </c>
      <c r="H95" s="67" t="s">
        <v>722</v>
      </c>
      <c r="I95" s="42" t="s">
        <v>723</v>
      </c>
      <c r="J95" s="42" t="s">
        <v>724</v>
      </c>
      <c r="K95" s="55" t="str">
        <f>VLOOKUP(J95,Prowadzacy!$F$2:$J$105,2,FALSE)</f>
        <v>Kazimierz</v>
      </c>
      <c r="L95" s="55" t="str">
        <f>VLOOKUP(J95,Prowadzacy!$F$2:$K$105,3,FALSE)</f>
        <v>Teodor</v>
      </c>
      <c r="M95" s="55" t="str">
        <f>VLOOKUP(J95,Prowadzacy!$F$2:$K$105,4,FALSE)</f>
        <v>Wilkosz</v>
      </c>
      <c r="N95" s="57" t="str">
        <f>VLOOKUP(J95,Prowadzacy!$F$2:$M$105,8,FALSE)</f>
        <v xml:space="preserve">Kazimierz | Wilkosz | Prof. dr hab. inż. |  ( 05255 ) </v>
      </c>
      <c r="O95" s="57" t="str">
        <f>VLOOKUP(J95,Prowadzacy!$F$2:$K$105,5,FALSE)</f>
        <v>W05/K2</v>
      </c>
      <c r="P95" s="57" t="str">
        <f>VLOOKUP(J95,Prowadzacy!$F$2:$K$105,6,FALSE)</f>
        <v>ZSS</v>
      </c>
      <c r="Q95" s="42" t="s">
        <v>957</v>
      </c>
      <c r="R95" s="57" t="str">
        <f>VLOOKUP(Q95,Prowadzacy!$F$2:$K$105,2,FALSE)</f>
        <v>Tomasz</v>
      </c>
      <c r="S95" s="57" t="str">
        <f>VLOOKUP(Q95,Prowadzacy!$F$2:$K$105,3,FALSE)</f>
        <v>Kazimierz</v>
      </c>
      <c r="T95" s="57" t="str">
        <f>VLOOKUP(Q95,Prowadzacy!$F$2:$K$105,4,FALSE)</f>
        <v>Okoń</v>
      </c>
      <c r="U95" s="57" t="str">
        <f>VLOOKUP(Q95,Prowadzacy!$F$2:$M$105,8,FALSE)</f>
        <v xml:space="preserve">Tomasz | Okoń | Dr inż. |  ( 05401 ) </v>
      </c>
      <c r="V95" s="42"/>
      <c r="W95" s="42" t="s">
        <v>226</v>
      </c>
      <c r="X95" s="42"/>
      <c r="Y95" s="42"/>
      <c r="Z95" s="58"/>
      <c r="AA95" s="57"/>
      <c r="AB95" s="57"/>
      <c r="AC95" s="57"/>
      <c r="AD95" s="57"/>
      <c r="AE95" s="57"/>
      <c r="AF95" s="57"/>
      <c r="AG95" s="57"/>
      <c r="AH95" s="57"/>
      <c r="AI95" s="57"/>
      <c r="AJ95" s="57"/>
      <c r="AK95" s="57"/>
      <c r="AL95" s="65"/>
    </row>
    <row r="96" spans="1:38" ht="78.75">
      <c r="A96" s="80">
        <v>91</v>
      </c>
      <c r="B96" s="57" t="str">
        <f>VLOOKUP(E96,studia!$F$1:$I$12,2,FALSE)</f>
        <v>Automatyka i Robotyka</v>
      </c>
      <c r="C96" s="57" t="str">
        <f>VLOOKUP(E96,studia!$F$1:$I$12,3,FALSE)</f>
        <v>inż.</v>
      </c>
      <c r="D96" s="57" t="str">
        <f>VLOOKUP(E96,studia!$F$1:$I$12,4,FALSE)</f>
        <v>ASE</v>
      </c>
      <c r="E96" s="42" t="s">
        <v>372</v>
      </c>
      <c r="F96" s="92"/>
      <c r="G96" s="42" t="s">
        <v>725</v>
      </c>
      <c r="H96" s="67" t="s">
        <v>726</v>
      </c>
      <c r="I96" s="42" t="s">
        <v>727</v>
      </c>
      <c r="J96" s="42" t="s">
        <v>724</v>
      </c>
      <c r="K96" s="55" t="str">
        <f>VLOOKUP(J96,Prowadzacy!$F$2:$J$105,2,FALSE)</f>
        <v>Kazimierz</v>
      </c>
      <c r="L96" s="55" t="str">
        <f>VLOOKUP(J96,Prowadzacy!$F$2:$K$105,3,FALSE)</f>
        <v>Teodor</v>
      </c>
      <c r="M96" s="55" t="str">
        <f>VLOOKUP(J96,Prowadzacy!$F$2:$K$105,4,FALSE)</f>
        <v>Wilkosz</v>
      </c>
      <c r="N96" s="57" t="str">
        <f>VLOOKUP(J96,Prowadzacy!$F$2:$M$105,8,FALSE)</f>
        <v xml:space="preserve">Kazimierz | Wilkosz | Prof. dr hab. inż. |  ( 05255 ) </v>
      </c>
      <c r="O96" s="57" t="str">
        <f>VLOOKUP(J96,Prowadzacy!$F$2:$K$105,5,FALSE)</f>
        <v>W05/K2</v>
      </c>
      <c r="P96" s="57" t="str">
        <f>VLOOKUP(J96,Prowadzacy!$F$2:$K$105,6,FALSE)</f>
        <v>ZSS</v>
      </c>
      <c r="Q96" s="42" t="s">
        <v>957</v>
      </c>
      <c r="R96" s="57" t="str">
        <f>VLOOKUP(Q96,Prowadzacy!$F$2:$K$105,2,FALSE)</f>
        <v>Tomasz</v>
      </c>
      <c r="S96" s="57" t="str">
        <f>VLOOKUP(Q96,Prowadzacy!$F$2:$K$105,3,FALSE)</f>
        <v>Kazimierz</v>
      </c>
      <c r="T96" s="57" t="str">
        <f>VLOOKUP(Q96,Prowadzacy!$F$2:$K$105,4,FALSE)</f>
        <v>Okoń</v>
      </c>
      <c r="U96" s="57" t="str">
        <f>VLOOKUP(Q96,Prowadzacy!$F$2:$M$105,8,FALSE)</f>
        <v xml:space="preserve">Tomasz | Okoń | Dr inż. |  ( 05401 ) </v>
      </c>
      <c r="V96" s="42"/>
      <c r="W96" s="42" t="s">
        <v>226</v>
      </c>
      <c r="X96" s="42"/>
      <c r="Y96" s="42"/>
      <c r="Z96" s="58"/>
      <c r="AA96" s="58"/>
      <c r="AB96" s="57"/>
      <c r="AC96" s="57"/>
      <c r="AD96" s="57"/>
      <c r="AE96" s="57"/>
      <c r="AF96" s="57"/>
      <c r="AG96" s="57"/>
      <c r="AH96" s="57"/>
      <c r="AI96" s="57"/>
      <c r="AJ96" s="57"/>
      <c r="AK96" s="57"/>
      <c r="AL96" s="65"/>
    </row>
    <row r="97" spans="1:38" ht="142.5">
      <c r="A97" s="80">
        <v>92</v>
      </c>
      <c r="B97" s="57" t="str">
        <f>VLOOKUP(E97,studia!$F$1:$I$12,2,FALSE)</f>
        <v>Automatyka i Robotyka</v>
      </c>
      <c r="C97" s="57" t="str">
        <f>VLOOKUP(E97,studia!$F$1:$I$12,3,FALSE)</f>
        <v>mgr</v>
      </c>
      <c r="D97" s="57" t="str">
        <f>VLOOKUP(E97,studia!$F$1:$I$12,4,FALSE)</f>
        <v>AMU</v>
      </c>
      <c r="E97" s="53" t="s">
        <v>545</v>
      </c>
      <c r="F97" s="89"/>
      <c r="G97" s="56" t="s">
        <v>556</v>
      </c>
      <c r="H97" s="56" t="s">
        <v>557</v>
      </c>
      <c r="I97" s="56" t="s">
        <v>558</v>
      </c>
      <c r="J97" s="56" t="s">
        <v>482</v>
      </c>
      <c r="K97" s="55" t="str">
        <f>VLOOKUP(J97,Prowadzacy!$F$2:$J$105,2,FALSE)</f>
        <v>Paweł</v>
      </c>
      <c r="L97" s="55">
        <f>VLOOKUP(J97,Prowadzacy!$F$2:$K$105,3,FALSE)</f>
        <v>0</v>
      </c>
      <c r="M97" s="55" t="str">
        <f>VLOOKUP(J97,Prowadzacy!$F$2:$K$105,4,FALSE)</f>
        <v>Żyłka</v>
      </c>
      <c r="N97" s="57" t="str">
        <f>VLOOKUP(J97,Prowadzacy!$F$2:$M$105,8,FALSE)</f>
        <v xml:space="preserve">Paweł | Żyłka | Dr hab. inż. |  ( 05134 ) </v>
      </c>
      <c r="O97" s="57" t="str">
        <f>VLOOKUP(J97,Prowadzacy!$F$2:$K$105,5,FALSE)</f>
        <v>W05/K1</v>
      </c>
      <c r="P97" s="57" t="str">
        <f>VLOOKUP(J97,Prowadzacy!$F$2:$K$105,6,FALSE)</f>
        <v>ZE</v>
      </c>
      <c r="Q97" s="53" t="s">
        <v>449</v>
      </c>
      <c r="R97" s="57" t="str">
        <f>VLOOKUP(Q97,Prowadzacy!$F$2:$K$105,2,FALSE)</f>
        <v>Adam</v>
      </c>
      <c r="S97" s="57" t="str">
        <f>VLOOKUP(Q97,Prowadzacy!$F$2:$K$105,3,FALSE)</f>
        <v>Łukasz</v>
      </c>
      <c r="T97" s="57" t="str">
        <f>VLOOKUP(Q97,Prowadzacy!$F$2:$K$105,4,FALSE)</f>
        <v>Pelesz</v>
      </c>
      <c r="U97" s="57" t="str">
        <f>VLOOKUP(Q97,Prowadzacy!$F$2:$M$105,8,FALSE)</f>
        <v xml:space="preserve">Adam | Pelesz | Dr inż. |  ( 05170 ) </v>
      </c>
      <c r="V97" s="56"/>
      <c r="W97" s="53" t="s">
        <v>226</v>
      </c>
      <c r="X97" s="56"/>
      <c r="Y97" s="53"/>
      <c r="Z97" s="58"/>
      <c r="AA97" s="58"/>
      <c r="AB97" s="57"/>
      <c r="AC97" s="57"/>
      <c r="AD97" s="57"/>
      <c r="AE97" s="57"/>
      <c r="AF97" s="57"/>
      <c r="AG97" s="57"/>
      <c r="AH97" s="57"/>
      <c r="AI97" s="57"/>
      <c r="AJ97" s="57"/>
      <c r="AK97" s="57"/>
      <c r="AL97" s="65"/>
    </row>
    <row r="98" spans="1:38" ht="193.5">
      <c r="A98" s="80">
        <v>93</v>
      </c>
      <c r="B98" s="57" t="str">
        <f>VLOOKUP(E98,studia!$F$1:$I$12,2,FALSE)</f>
        <v>Automatyka i Robotyka</v>
      </c>
      <c r="C98" s="57" t="str">
        <f>VLOOKUP(E98,studia!$F$1:$I$12,3,FALSE)</f>
        <v>mgr</v>
      </c>
      <c r="D98" s="57" t="str">
        <f>VLOOKUP(E98,studia!$F$1:$I$12,4,FALSE)</f>
        <v>AMU</v>
      </c>
      <c r="E98" s="53" t="s">
        <v>545</v>
      </c>
      <c r="F98" s="89"/>
      <c r="G98" s="56" t="s">
        <v>602</v>
      </c>
      <c r="H98" s="56" t="s">
        <v>603</v>
      </c>
      <c r="I98" s="56" t="s">
        <v>604</v>
      </c>
      <c r="J98" s="56" t="s">
        <v>482</v>
      </c>
      <c r="K98" s="55" t="str">
        <f>VLOOKUP(J98,Prowadzacy!$F$2:$J$105,2,FALSE)</f>
        <v>Paweł</v>
      </c>
      <c r="L98" s="55">
        <f>VLOOKUP(J98,Prowadzacy!$F$2:$K$105,3,FALSE)</f>
        <v>0</v>
      </c>
      <c r="M98" s="55" t="str">
        <f>VLOOKUP(J98,Prowadzacy!$F$2:$K$105,4,FALSE)</f>
        <v>Żyłka</v>
      </c>
      <c r="N98" s="57" t="str">
        <f>VLOOKUP(J98,Prowadzacy!$F$2:$M$105,8,FALSE)</f>
        <v xml:space="preserve">Paweł | Żyłka | Dr hab. inż. |  ( 05134 ) </v>
      </c>
      <c r="O98" s="57" t="str">
        <f>VLOOKUP(J98,Prowadzacy!$F$2:$K$105,5,FALSE)</f>
        <v>W05/K1</v>
      </c>
      <c r="P98" s="57" t="str">
        <f>VLOOKUP(J98,Prowadzacy!$F$2:$K$105,6,FALSE)</f>
        <v>ZE</v>
      </c>
      <c r="Q98" s="53" t="s">
        <v>566</v>
      </c>
      <c r="R98" s="57" t="str">
        <f>VLOOKUP(Q98,Prowadzacy!$F$2:$K$105,2,FALSE)</f>
        <v>Maciej</v>
      </c>
      <c r="S98" s="57" t="str">
        <f>VLOOKUP(Q98,Prowadzacy!$F$2:$K$105,3,FALSE)</f>
        <v>Władysław</v>
      </c>
      <c r="T98" s="57" t="str">
        <f>VLOOKUP(Q98,Prowadzacy!$F$2:$K$105,4,FALSE)</f>
        <v>Jaroszewski</v>
      </c>
      <c r="U98" s="57" t="str">
        <f>VLOOKUP(Q98,Prowadzacy!$F$2:$M$105,8,FALSE)</f>
        <v xml:space="preserve">Maciej | Jaroszewski | Dr hab. inż. |  ( 05104 ) </v>
      </c>
      <c r="V98" s="56"/>
      <c r="W98" s="53" t="s">
        <v>226</v>
      </c>
      <c r="X98" s="56"/>
      <c r="Y98" s="53"/>
      <c r="Z98" s="58"/>
      <c r="AA98" s="57"/>
      <c r="AB98" s="57"/>
      <c r="AC98" s="57"/>
      <c r="AD98" s="57"/>
      <c r="AE98" s="57"/>
      <c r="AF98" s="57"/>
      <c r="AG98" s="57"/>
      <c r="AH98" s="57"/>
      <c r="AI98" s="57"/>
      <c r="AJ98" s="57"/>
      <c r="AK98" s="57"/>
      <c r="AL98" s="65"/>
    </row>
    <row r="99" spans="1:38" ht="53.25">
      <c r="A99" s="80">
        <v>94</v>
      </c>
      <c r="B99" s="57" t="str">
        <f>VLOOKUP(E99,studia!$F$1:$I$12,2,FALSE)</f>
        <v>Automatyka i Robotyka</v>
      </c>
      <c r="C99" s="57" t="str">
        <f>VLOOKUP(E99,studia!$F$1:$I$12,3,FALSE)</f>
        <v>mgr</v>
      </c>
      <c r="D99" s="57" t="str">
        <f>VLOOKUP(E99,studia!$F$1:$I$12,4,FALSE)</f>
        <v>AMU</v>
      </c>
      <c r="E99" s="53" t="s">
        <v>545</v>
      </c>
      <c r="F99" s="89"/>
      <c r="G99" s="56" t="s">
        <v>546</v>
      </c>
      <c r="H99" s="56" t="s">
        <v>547</v>
      </c>
      <c r="I99" s="56" t="s">
        <v>548</v>
      </c>
      <c r="J99" s="56" t="s">
        <v>371</v>
      </c>
      <c r="K99" s="55" t="str">
        <f>VLOOKUP(J99,Prowadzacy!$F$2:$J$105,2,FALSE)</f>
        <v>Jacek</v>
      </c>
      <c r="L99" s="55" t="str">
        <f>VLOOKUP(J99,Prowadzacy!$F$2:$K$105,3,FALSE)</f>
        <v>Jerzy</v>
      </c>
      <c r="M99" s="55" t="str">
        <f>VLOOKUP(J99,Prowadzacy!$F$2:$K$105,4,FALSE)</f>
        <v>Rezmer</v>
      </c>
      <c r="N99" s="57" t="str">
        <f>VLOOKUP(J99,Prowadzacy!$F$2:$M$105,8,FALSE)</f>
        <v xml:space="preserve">Jacek | Rezmer | Dr hab. inż. |  ( 05120 ) </v>
      </c>
      <c r="O99" s="57" t="str">
        <f>VLOOKUP(J99,Prowadzacy!$F$2:$K$105,5,FALSE)</f>
        <v>W05/K1</v>
      </c>
      <c r="P99" s="57" t="str">
        <f>VLOOKUP(J99,Prowadzacy!$F$2:$K$105,6,FALSE)</f>
        <v>ZET</v>
      </c>
      <c r="Q99" s="53" t="s">
        <v>381</v>
      </c>
      <c r="R99" s="57" t="str">
        <f>VLOOKUP(Q99,Prowadzacy!$F$2:$K$105,2,FALSE)</f>
        <v>Jarosław</v>
      </c>
      <c r="S99" s="57" t="str">
        <f>VLOOKUP(Q99,Prowadzacy!$F$2:$K$105,3,FALSE)</f>
        <v>Marian</v>
      </c>
      <c r="T99" s="57" t="str">
        <f>VLOOKUP(Q99,Prowadzacy!$F$2:$K$105,4,FALSE)</f>
        <v>Szymańda</v>
      </c>
      <c r="U99" s="57" t="str">
        <f>VLOOKUP(Q99,Prowadzacy!$F$2:$M$105,8,FALSE)</f>
        <v xml:space="preserve">Jarosław | Szymańda | Dr inż. |  ( 05126 ) </v>
      </c>
      <c r="V99" s="56"/>
      <c r="W99" s="53" t="s">
        <v>226</v>
      </c>
      <c r="X99" s="56"/>
      <c r="Y99" s="53"/>
      <c r="Z99" s="58"/>
      <c r="AA99" s="57"/>
      <c r="AB99" s="57"/>
      <c r="AC99" s="57"/>
      <c r="AD99" s="57"/>
      <c r="AE99" s="57"/>
      <c r="AF99" s="57"/>
      <c r="AG99" s="57"/>
      <c r="AH99" s="57"/>
      <c r="AI99" s="57"/>
      <c r="AJ99" s="57"/>
      <c r="AK99" s="57"/>
      <c r="AL99" s="65"/>
    </row>
    <row r="100" spans="1:38" ht="180.75">
      <c r="A100" s="80">
        <v>95</v>
      </c>
      <c r="B100" s="57" t="str">
        <f>VLOOKUP(E100,studia!$F$1:$I$12,2,FALSE)</f>
        <v>Automatyka i Robotyka</v>
      </c>
      <c r="C100" s="57" t="str">
        <f>VLOOKUP(E100,studia!$F$1:$I$12,3,FALSE)</f>
        <v>mgr</v>
      </c>
      <c r="D100" s="57" t="str">
        <f>VLOOKUP(E100,studia!$F$1:$I$12,4,FALSE)</f>
        <v>AMU</v>
      </c>
      <c r="E100" s="42" t="s">
        <v>545</v>
      </c>
      <c r="F100" s="92"/>
      <c r="G100" s="42" t="s">
        <v>753</v>
      </c>
      <c r="H100" s="67" t="s">
        <v>754</v>
      </c>
      <c r="I100" s="42" t="s">
        <v>755</v>
      </c>
      <c r="J100" s="42" t="s">
        <v>682</v>
      </c>
      <c r="K100" s="55" t="str">
        <f>VLOOKUP(J100,Prowadzacy!$F$2:$J$105,2,FALSE)</f>
        <v>Piotr</v>
      </c>
      <c r="L100" s="55" t="str">
        <f>VLOOKUP(J100,Prowadzacy!$F$2:$K$105,3,FALSE)</f>
        <v>Eugeniusz</v>
      </c>
      <c r="M100" s="55" t="str">
        <f>VLOOKUP(J100,Prowadzacy!$F$2:$K$105,4,FALSE)</f>
        <v>Pierz</v>
      </c>
      <c r="N100" s="57" t="str">
        <f>VLOOKUP(J100,Prowadzacy!$F$2:$M$105,8,FALSE)</f>
        <v xml:space="preserve">Piotr | Pierz | Dr inż. |  ( 05232 ) </v>
      </c>
      <c r="O100" s="57" t="str">
        <f>VLOOKUP(J100,Prowadzacy!$F$2:$K$105,5,FALSE)</f>
        <v>W05/K2</v>
      </c>
      <c r="P100" s="57" t="str">
        <f>VLOOKUP(J100,Prowadzacy!$F$2:$K$105,6,FALSE)</f>
        <v>ZAS</v>
      </c>
      <c r="Q100" s="42" t="s">
        <v>626</v>
      </c>
      <c r="R100" s="57" t="str">
        <f>VLOOKUP(Q100,Prowadzacy!$F$2:$K$105,2,FALSE)</f>
        <v>Daniel</v>
      </c>
      <c r="S100" s="57" t="str">
        <f>VLOOKUP(Q100,Prowadzacy!$F$2:$K$105,3,FALSE)</f>
        <v>Łukasz</v>
      </c>
      <c r="T100" s="57" t="str">
        <f>VLOOKUP(Q100,Prowadzacy!$F$2:$K$105,4,FALSE)</f>
        <v>Bejmert</v>
      </c>
      <c r="U100" s="57" t="str">
        <f>VLOOKUP(Q100,Prowadzacy!$F$2:$M$105,8,FALSE)</f>
        <v xml:space="preserve">Daniel | Bejmert | Dr inż. |  ( 05285 ) </v>
      </c>
      <c r="V100" s="42"/>
      <c r="W100" s="42" t="s">
        <v>226</v>
      </c>
      <c r="X100" s="42"/>
      <c r="Y100" s="42" t="s">
        <v>226</v>
      </c>
      <c r="Z100" s="58"/>
      <c r="AA100" s="57"/>
      <c r="AB100" s="57"/>
      <c r="AC100" s="57"/>
      <c r="AD100" s="57"/>
      <c r="AE100" s="57"/>
      <c r="AF100" s="57"/>
      <c r="AG100" s="57"/>
      <c r="AH100" s="57"/>
      <c r="AI100" s="57"/>
      <c r="AJ100" s="57"/>
      <c r="AK100" s="57"/>
      <c r="AL100" s="65"/>
    </row>
    <row r="101" spans="1:38" ht="180.75">
      <c r="A101" s="80">
        <v>96</v>
      </c>
      <c r="B101" s="57" t="str">
        <f>VLOOKUP(E101,studia!$F$1:$I$12,2,FALSE)</f>
        <v>Automatyka i Robotyka</v>
      </c>
      <c r="C101" s="57" t="str">
        <f>VLOOKUP(E101,studia!$F$1:$I$12,3,FALSE)</f>
        <v>mgr</v>
      </c>
      <c r="D101" s="57" t="str">
        <f>VLOOKUP(E101,studia!$F$1:$I$12,4,FALSE)</f>
        <v>AMU</v>
      </c>
      <c r="E101" s="42" t="s">
        <v>545</v>
      </c>
      <c r="F101" s="92"/>
      <c r="G101" s="42" t="s">
        <v>756</v>
      </c>
      <c r="H101" s="67" t="s">
        <v>757</v>
      </c>
      <c r="I101" s="42" t="s">
        <v>758</v>
      </c>
      <c r="J101" s="42" t="s">
        <v>689</v>
      </c>
      <c r="K101" s="55" t="str">
        <f>VLOOKUP(J101,Prowadzacy!$F$2:$J$105,2,FALSE)</f>
        <v>Eugeniusz</v>
      </c>
      <c r="L101" s="55">
        <f>VLOOKUP(J101,Prowadzacy!$F$2:$K$105,3,FALSE)</f>
        <v>0</v>
      </c>
      <c r="M101" s="55" t="str">
        <f>VLOOKUP(J101,Prowadzacy!$F$2:$K$105,4,FALSE)</f>
        <v>Rosołowski</v>
      </c>
      <c r="N101" s="57" t="str">
        <f>VLOOKUP(J101,Prowadzacy!$F$2:$M$105,8,FALSE)</f>
        <v xml:space="preserve">Eugeniusz | Rosołowski | Prof. dr hab. inż. |  ( 05242 ) </v>
      </c>
      <c r="O101" s="57" t="str">
        <f>VLOOKUP(J101,Prowadzacy!$F$2:$K$105,5,FALSE)</f>
        <v>W05/K2</v>
      </c>
      <c r="P101" s="57" t="str">
        <f>VLOOKUP(J101,Prowadzacy!$F$2:$K$105,6,FALSE)</f>
        <v>ZAS</v>
      </c>
      <c r="Q101" s="42" t="s">
        <v>626</v>
      </c>
      <c r="R101" s="57" t="str">
        <f>VLOOKUP(Q101,Prowadzacy!$F$2:$K$105,2,FALSE)</f>
        <v>Daniel</v>
      </c>
      <c r="S101" s="57" t="str">
        <f>VLOOKUP(Q101,Prowadzacy!$F$2:$K$105,3,FALSE)</f>
        <v>Łukasz</v>
      </c>
      <c r="T101" s="57" t="str">
        <f>VLOOKUP(Q101,Prowadzacy!$F$2:$K$105,4,FALSE)</f>
        <v>Bejmert</v>
      </c>
      <c r="U101" s="57" t="str">
        <f>VLOOKUP(Q101,Prowadzacy!$F$2:$M$105,8,FALSE)</f>
        <v xml:space="preserve">Daniel | Bejmert | Dr inż. |  ( 05285 ) </v>
      </c>
      <c r="V101" s="42"/>
      <c r="W101" s="42" t="s">
        <v>226</v>
      </c>
      <c r="X101" s="42"/>
      <c r="Y101" s="42"/>
      <c r="Z101" s="58"/>
      <c r="AA101" s="57"/>
      <c r="AB101" s="57"/>
      <c r="AC101" s="57"/>
      <c r="AD101" s="57"/>
      <c r="AE101" s="57"/>
      <c r="AF101" s="57"/>
      <c r="AG101" s="57"/>
      <c r="AH101" s="57"/>
      <c r="AI101" s="57"/>
      <c r="AJ101" s="57"/>
      <c r="AK101" s="57"/>
      <c r="AL101" s="65"/>
    </row>
    <row r="102" spans="1:38" ht="176.25" customHeight="1">
      <c r="A102" s="80">
        <v>97</v>
      </c>
      <c r="B102" s="57" t="str">
        <f>VLOOKUP(E102,studia!$F$1:$I$12,2,FALSE)</f>
        <v>Automatyka i Robotyka</v>
      </c>
      <c r="C102" s="57" t="str">
        <f>VLOOKUP(E102,studia!$F$1:$I$12,3,FALSE)</f>
        <v>mgr</v>
      </c>
      <c r="D102" s="57" t="str">
        <f>VLOOKUP(E102,studia!$F$1:$I$12,4,FALSE)</f>
        <v>AMU</v>
      </c>
      <c r="E102" s="67" t="s">
        <v>545</v>
      </c>
      <c r="F102" s="89" t="s">
        <v>2088</v>
      </c>
      <c r="G102" s="67" t="s">
        <v>745</v>
      </c>
      <c r="H102" s="67" t="s">
        <v>746</v>
      </c>
      <c r="I102" s="67" t="s">
        <v>747</v>
      </c>
      <c r="J102" s="67" t="s">
        <v>748</v>
      </c>
      <c r="K102" s="55" t="str">
        <f>VLOOKUP(J102,Prowadzacy!$F$2:$J$105,2,FALSE)</f>
        <v>Janusz</v>
      </c>
      <c r="L102" s="55" t="str">
        <f>VLOOKUP(J102,Prowadzacy!$F$2:$K$105,3,FALSE)</f>
        <v>Stanisław</v>
      </c>
      <c r="M102" s="55" t="str">
        <f>VLOOKUP(J102,Prowadzacy!$F$2:$K$105,4,FALSE)</f>
        <v>Konieczny</v>
      </c>
      <c r="N102" s="57" t="str">
        <f>VLOOKUP(J102,Prowadzacy!$F$2:$M$105,8,FALSE)</f>
        <v xml:space="preserve">Janusz | Konieczny | Dr inż. |  ( 05269 ) </v>
      </c>
      <c r="O102" s="57" t="str">
        <f>VLOOKUP(J102,Prowadzacy!$F$2:$K$105,5,FALSE)</f>
        <v>W05/K2</v>
      </c>
      <c r="P102" s="57" t="str">
        <f>VLOOKUP(J102,Prowadzacy!$F$2:$K$105,6,FALSE)</f>
        <v>ZEP</v>
      </c>
      <c r="Q102" s="67" t="s">
        <v>1427</v>
      </c>
      <c r="R102" s="57" t="str">
        <f>VLOOKUP(Q102,Prowadzacy!$F$2:$K$105,2,FALSE)</f>
        <v>Wiktoria</v>
      </c>
      <c r="S102" s="57" t="str">
        <f>VLOOKUP(Q102,Prowadzacy!$F$2:$K$105,3,FALSE)</f>
        <v>Maria</v>
      </c>
      <c r="T102" s="57" t="str">
        <f>VLOOKUP(Q102,Prowadzacy!$F$2:$K$105,4,FALSE)</f>
        <v>Grycan</v>
      </c>
      <c r="U102" s="57" t="str">
        <f>VLOOKUP(Q102,Prowadzacy!$F$2:$M$105,8,FALSE)</f>
        <v xml:space="preserve">Wiktoria | Grycan | Dr inż. |  ( 05408 ) </v>
      </c>
      <c r="V102" s="67"/>
      <c r="W102" s="67" t="s">
        <v>226</v>
      </c>
      <c r="X102" s="67"/>
      <c r="Y102" s="67"/>
      <c r="Z102" s="58"/>
      <c r="AA102" s="57"/>
      <c r="AB102" s="57"/>
      <c r="AC102" s="57"/>
      <c r="AD102" s="57"/>
      <c r="AE102" s="57"/>
      <c r="AF102" s="57"/>
      <c r="AG102" s="57"/>
      <c r="AH102" s="57"/>
      <c r="AI102" s="57"/>
      <c r="AJ102" s="57"/>
      <c r="AK102" s="57"/>
      <c r="AL102" s="65"/>
    </row>
    <row r="103" spans="1:38" ht="129.75">
      <c r="A103" s="80">
        <v>98</v>
      </c>
      <c r="B103" s="57" t="str">
        <f>VLOOKUP(E103,studia!$F$1:$I$12,2,FALSE)</f>
        <v>Automatyka i Robotyka</v>
      </c>
      <c r="C103" s="57" t="str">
        <f>VLOOKUP(E103,studia!$F$1:$I$12,3,FALSE)</f>
        <v>mgr</v>
      </c>
      <c r="D103" s="57" t="str">
        <f>VLOOKUP(E103,studia!$F$1:$I$12,4,FALSE)</f>
        <v>AMU</v>
      </c>
      <c r="E103" s="42" t="s">
        <v>545</v>
      </c>
      <c r="F103" s="92"/>
      <c r="G103" s="42" t="s">
        <v>749</v>
      </c>
      <c r="H103" s="67" t="s">
        <v>750</v>
      </c>
      <c r="I103" s="69" t="s">
        <v>751</v>
      </c>
      <c r="J103" s="42" t="s">
        <v>669</v>
      </c>
      <c r="K103" s="55" t="str">
        <f>VLOOKUP(J103,Prowadzacy!$F$2:$J$105,2,FALSE)</f>
        <v>Robert</v>
      </c>
      <c r="L103" s="55" t="str">
        <f>VLOOKUP(J103,Prowadzacy!$F$2:$K$105,3,FALSE)</f>
        <v>Stanisław</v>
      </c>
      <c r="M103" s="55" t="str">
        <f>VLOOKUP(J103,Prowadzacy!$F$2:$K$105,4,FALSE)</f>
        <v>Łukomski</v>
      </c>
      <c r="N103" s="57" t="str">
        <f>VLOOKUP(J103,Prowadzacy!$F$2:$M$105,8,FALSE)</f>
        <v xml:space="preserve">Robert | Łukomski | Dr inż. |  ( 05216 ) </v>
      </c>
      <c r="O103" s="57" t="str">
        <f>VLOOKUP(J103,Prowadzacy!$F$2:$K$105,5,FALSE)</f>
        <v>W05/K2</v>
      </c>
      <c r="P103" s="57" t="str">
        <f>VLOOKUP(J103,Prowadzacy!$F$2:$K$105,6,FALSE)</f>
        <v>ZSS</v>
      </c>
      <c r="Q103" s="42" t="s">
        <v>724</v>
      </c>
      <c r="R103" s="57" t="str">
        <f>VLOOKUP(Q103,Prowadzacy!$F$2:$K$105,2,FALSE)</f>
        <v>Kazimierz</v>
      </c>
      <c r="S103" s="57" t="str">
        <f>VLOOKUP(Q103,Prowadzacy!$F$2:$K$105,3,FALSE)</f>
        <v>Teodor</v>
      </c>
      <c r="T103" s="57" t="str">
        <f>VLOOKUP(Q103,Prowadzacy!$F$2:$K$105,4,FALSE)</f>
        <v>Wilkosz</v>
      </c>
      <c r="U103" s="57" t="str">
        <f>VLOOKUP(Q103,Prowadzacy!$F$2:$M$105,8,FALSE)</f>
        <v xml:space="preserve">Kazimierz | Wilkosz | Prof. dr hab. inż. |  ( 05255 ) </v>
      </c>
      <c r="V103" s="42"/>
      <c r="W103" s="42" t="s">
        <v>226</v>
      </c>
      <c r="X103" s="42"/>
      <c r="Y103" s="42"/>
      <c r="Z103" s="58"/>
      <c r="AA103" s="57"/>
      <c r="AB103" s="57"/>
      <c r="AC103" s="57"/>
      <c r="AD103" s="57"/>
      <c r="AE103" s="57"/>
      <c r="AF103" s="57"/>
      <c r="AG103" s="57"/>
      <c r="AH103" s="57"/>
      <c r="AI103" s="57"/>
      <c r="AJ103" s="57"/>
      <c r="AK103" s="57"/>
      <c r="AL103" s="65"/>
    </row>
    <row r="104" spans="1:38" ht="193.5">
      <c r="A104" s="80">
        <v>99</v>
      </c>
      <c r="B104" s="57" t="str">
        <f>VLOOKUP(E104,studia!$F$1:$I$12,2,FALSE)</f>
        <v>Automatyka i Robotyka</v>
      </c>
      <c r="C104" s="57" t="str">
        <f>VLOOKUP(E104,studia!$F$1:$I$12,3,FALSE)</f>
        <v>mgr</v>
      </c>
      <c r="D104" s="57" t="str">
        <f>VLOOKUP(E104,studia!$F$1:$I$12,4,FALSE)</f>
        <v>AMU</v>
      </c>
      <c r="E104" s="42" t="s">
        <v>545</v>
      </c>
      <c r="F104" s="92"/>
      <c r="G104" s="42" t="s">
        <v>1995</v>
      </c>
      <c r="H104" s="67" t="s">
        <v>1994</v>
      </c>
      <c r="I104" s="42" t="s">
        <v>1940</v>
      </c>
      <c r="J104" s="42" t="s">
        <v>752</v>
      </c>
      <c r="K104" s="55" t="str">
        <f>VLOOKUP(J104,Prowadzacy!$F$2:$J$105,2,FALSE)</f>
        <v>Radosław</v>
      </c>
      <c r="L104" s="55">
        <f>VLOOKUP(J104,Prowadzacy!$F$2:$K$105,3,FALSE)</f>
        <v>0</v>
      </c>
      <c r="M104" s="55" t="str">
        <f>VLOOKUP(J104,Prowadzacy!$F$2:$K$105,4,FALSE)</f>
        <v>Nalepa</v>
      </c>
      <c r="N104" s="57" t="str">
        <f>VLOOKUP(J104,Prowadzacy!$F$2:$M$105,8,FALSE)</f>
        <v xml:space="preserve">Radosław | Nalepa | Dr inż. |  ( 05386 ) </v>
      </c>
      <c r="O104" s="57" t="str">
        <f>VLOOKUP(J104,Prowadzacy!$F$2:$K$105,5,FALSE)</f>
        <v>W05/K2</v>
      </c>
      <c r="P104" s="57" t="str">
        <f>VLOOKUP(J104,Prowadzacy!$F$2:$K$105,6,FALSE)</f>
        <v>ZSS</v>
      </c>
      <c r="Q104" s="42" t="s">
        <v>1474</v>
      </c>
      <c r="R104" s="57" t="str">
        <f>VLOOKUP(Q104,Prowadzacy!$F$2:$K$105,2,FALSE)</f>
        <v>Krzysztof</v>
      </c>
      <c r="S104" s="57">
        <f>VLOOKUP(Q104,Prowadzacy!$F$2:$K$105,3,FALSE)</f>
        <v>0</v>
      </c>
      <c r="T104" s="57" t="str">
        <f>VLOOKUP(Q104,Prowadzacy!$F$2:$K$105,4,FALSE)</f>
        <v>Szabat</v>
      </c>
      <c r="U104" s="57" t="str">
        <f>VLOOKUP(Q104,Prowadzacy!$F$2:$M$105,8,FALSE)</f>
        <v xml:space="preserve">Krzysztof | Szabat | Prof. dr hab. inż. |  ( 05344 ) </v>
      </c>
      <c r="V104" s="42" t="s">
        <v>1477</v>
      </c>
      <c r="W104" s="42" t="s">
        <v>225</v>
      </c>
      <c r="X104" s="42" t="s">
        <v>1478</v>
      </c>
      <c r="Y104" s="42"/>
      <c r="Z104" s="58"/>
      <c r="AA104" s="57"/>
      <c r="AB104" s="57"/>
      <c r="AC104" s="57"/>
      <c r="AD104" s="57"/>
      <c r="AE104" s="57"/>
      <c r="AF104" s="57"/>
      <c r="AG104" s="57"/>
      <c r="AH104" s="57"/>
      <c r="AI104" s="57"/>
      <c r="AJ104" s="57"/>
      <c r="AK104" s="57"/>
      <c r="AL104" s="65"/>
    </row>
    <row r="105" spans="1:38" ht="231.75">
      <c r="A105" s="80">
        <v>100</v>
      </c>
      <c r="B105" s="57" t="str">
        <f>VLOOKUP(E105,studia!$F$1:$I$12,2,FALSE)</f>
        <v>Automatyka i Robotyka</v>
      </c>
      <c r="C105" s="57" t="str">
        <f>VLOOKUP(E105,studia!$F$1:$I$12,3,FALSE)</f>
        <v>mgr</v>
      </c>
      <c r="D105" s="57" t="str">
        <f>VLOOKUP(E105,studia!$F$1:$I$12,4,FALSE)</f>
        <v>AMU</v>
      </c>
      <c r="E105" s="42" t="s">
        <v>545</v>
      </c>
      <c r="F105" s="92"/>
      <c r="G105" s="42" t="s">
        <v>1996</v>
      </c>
      <c r="H105" s="67" t="s">
        <v>1997</v>
      </c>
      <c r="I105" s="42" t="s">
        <v>1998</v>
      </c>
      <c r="J105" s="42" t="s">
        <v>752</v>
      </c>
      <c r="K105" s="55" t="str">
        <f>VLOOKUP(J105,Prowadzacy!$F$2:$J$105,2,FALSE)</f>
        <v>Radosław</v>
      </c>
      <c r="L105" s="55">
        <f>VLOOKUP(J105,Prowadzacy!$F$2:$K$105,3,FALSE)</f>
        <v>0</v>
      </c>
      <c r="M105" s="55" t="str">
        <f>VLOOKUP(J105,Prowadzacy!$F$2:$K$105,4,FALSE)</f>
        <v>Nalepa</v>
      </c>
      <c r="N105" s="57" t="str">
        <f>VLOOKUP(J105,Prowadzacy!$F$2:$M$105,8,FALSE)</f>
        <v xml:space="preserve">Radosław | Nalepa | Dr inż. |  ( 05386 ) </v>
      </c>
      <c r="O105" s="57" t="str">
        <f>VLOOKUP(J105,Prowadzacy!$F$2:$K$105,5,FALSE)</f>
        <v>W05/K2</v>
      </c>
      <c r="P105" s="57" t="str">
        <f>VLOOKUP(J105,Prowadzacy!$F$2:$K$105,6,FALSE)</f>
        <v>ZSS</v>
      </c>
      <c r="Q105" s="42" t="s">
        <v>1474</v>
      </c>
      <c r="R105" s="57" t="str">
        <f>VLOOKUP(Q105,Prowadzacy!$F$2:$K$105,2,FALSE)</f>
        <v>Krzysztof</v>
      </c>
      <c r="S105" s="57">
        <f>VLOOKUP(Q105,Prowadzacy!$F$2:$K$105,3,FALSE)</f>
        <v>0</v>
      </c>
      <c r="T105" s="57" t="str">
        <f>VLOOKUP(Q105,Prowadzacy!$F$2:$K$105,4,FALSE)</f>
        <v>Szabat</v>
      </c>
      <c r="U105" s="57" t="str">
        <f>VLOOKUP(Q105,Prowadzacy!$F$2:$M$105,8,FALSE)</f>
        <v xml:space="preserve">Krzysztof | Szabat | Prof. dr hab. inż. |  ( 05344 ) </v>
      </c>
      <c r="V105" s="42" t="s">
        <v>1477</v>
      </c>
      <c r="W105" s="42" t="s">
        <v>225</v>
      </c>
      <c r="X105" s="42" t="s">
        <v>1478</v>
      </c>
      <c r="Y105" s="42" t="s">
        <v>225</v>
      </c>
      <c r="Z105" s="58"/>
      <c r="AA105" s="57"/>
      <c r="AB105" s="57"/>
      <c r="AC105" s="57"/>
      <c r="AD105" s="57"/>
      <c r="AE105" s="57"/>
      <c r="AF105" s="57"/>
      <c r="AG105" s="57"/>
      <c r="AH105" s="57"/>
      <c r="AI105" s="57"/>
      <c r="AJ105" s="57"/>
      <c r="AK105" s="57"/>
      <c r="AL105" s="65"/>
    </row>
    <row r="106" spans="1:38" ht="257.25">
      <c r="A106" s="80">
        <v>101</v>
      </c>
      <c r="B106" s="57" t="str">
        <f>VLOOKUP(E106,studia!$F$1:$I$12,2,FALSE)</f>
        <v>Automatyka i Robotyka</v>
      </c>
      <c r="C106" s="57" t="str">
        <f>VLOOKUP(E106,studia!$F$1:$I$12,3,FALSE)</f>
        <v>mgr</v>
      </c>
      <c r="D106" s="57" t="str">
        <f>VLOOKUP(E106,studia!$F$1:$I$12,4,FALSE)</f>
        <v>AMU</v>
      </c>
      <c r="E106" s="42" t="s">
        <v>545</v>
      </c>
      <c r="F106" s="92"/>
      <c r="G106" s="42" t="s">
        <v>1999</v>
      </c>
      <c r="H106" s="67" t="s">
        <v>2000</v>
      </c>
      <c r="I106" s="42" t="s">
        <v>2001</v>
      </c>
      <c r="J106" s="42" t="s">
        <v>752</v>
      </c>
      <c r="K106" s="55" t="str">
        <f>VLOOKUP(J106,Prowadzacy!$F$2:$J$105,2,FALSE)</f>
        <v>Radosław</v>
      </c>
      <c r="L106" s="55">
        <f>VLOOKUP(J106,Prowadzacy!$F$2:$K$105,3,FALSE)</f>
        <v>0</v>
      </c>
      <c r="M106" s="55" t="str">
        <f>VLOOKUP(J106,Prowadzacy!$F$2:$K$105,4,FALSE)</f>
        <v>Nalepa</v>
      </c>
      <c r="N106" s="57" t="str">
        <f>VLOOKUP(J106,Prowadzacy!$F$2:$M$105,8,FALSE)</f>
        <v xml:space="preserve">Radosław | Nalepa | Dr inż. |  ( 05386 ) </v>
      </c>
      <c r="O106" s="57" t="str">
        <f>VLOOKUP(J106,Prowadzacy!$F$2:$K$105,5,FALSE)</f>
        <v>W05/K2</v>
      </c>
      <c r="P106" s="57" t="str">
        <f>VLOOKUP(J106,Prowadzacy!$F$2:$K$105,6,FALSE)</f>
        <v>ZSS</v>
      </c>
      <c r="Q106" s="42" t="s">
        <v>1474</v>
      </c>
      <c r="R106" s="57" t="str">
        <f>VLOOKUP(Q106,Prowadzacy!$F$2:$K$105,2,FALSE)</f>
        <v>Krzysztof</v>
      </c>
      <c r="S106" s="57">
        <f>VLOOKUP(Q106,Prowadzacy!$F$2:$K$105,3,FALSE)</f>
        <v>0</v>
      </c>
      <c r="T106" s="57" t="str">
        <f>VLOOKUP(Q106,Prowadzacy!$F$2:$K$105,4,FALSE)</f>
        <v>Szabat</v>
      </c>
      <c r="U106" s="57" t="str">
        <f>VLOOKUP(Q106,Prowadzacy!$F$2:$M$105,8,FALSE)</f>
        <v xml:space="preserve">Krzysztof | Szabat | Prof. dr hab. inż. |  ( 05344 ) </v>
      </c>
      <c r="V106" s="42" t="s">
        <v>1477</v>
      </c>
      <c r="W106" s="42" t="s">
        <v>225</v>
      </c>
      <c r="X106" s="42" t="s">
        <v>1478</v>
      </c>
      <c r="Y106" s="42" t="s">
        <v>225</v>
      </c>
      <c r="Z106" s="58"/>
      <c r="AA106" s="57"/>
      <c r="AB106" s="57"/>
      <c r="AC106" s="57"/>
      <c r="AD106" s="57"/>
      <c r="AE106" s="57"/>
      <c r="AF106" s="57"/>
      <c r="AG106" s="57"/>
      <c r="AH106" s="57"/>
      <c r="AI106" s="57"/>
      <c r="AJ106" s="57"/>
      <c r="AK106" s="57"/>
      <c r="AL106" s="65"/>
    </row>
    <row r="107" spans="1:38" ht="53.25">
      <c r="A107" s="80">
        <v>102</v>
      </c>
      <c r="B107" s="57" t="str">
        <f>VLOOKUP(E107,studia!$F$1:$I$12,2,FALSE)</f>
        <v>Automatyka i Robotyka</v>
      </c>
      <c r="C107" s="57" t="str">
        <f>VLOOKUP(E107,studia!$F$1:$I$12,3,FALSE)</f>
        <v>mgr</v>
      </c>
      <c r="D107" s="57" t="str">
        <f>VLOOKUP(E107,studia!$F$1:$I$12,4,FALSE)</f>
        <v>AMU</v>
      </c>
      <c r="E107" s="53" t="s">
        <v>545</v>
      </c>
      <c r="F107" s="89"/>
      <c r="G107" s="56" t="s">
        <v>1510</v>
      </c>
      <c r="H107" s="56" t="s">
        <v>1511</v>
      </c>
      <c r="I107" s="56" t="s">
        <v>1964</v>
      </c>
      <c r="J107" s="56" t="s">
        <v>1512</v>
      </c>
      <c r="K107" s="55" t="str">
        <f>VLOOKUP(J107,Prowadzacy!$F$2:$J$105,2,FALSE)</f>
        <v>Marek</v>
      </c>
      <c r="L107" s="55" t="str">
        <f>VLOOKUP(J107,Prowadzacy!$F$2:$K$105,3,FALSE)</f>
        <v>Paweł</v>
      </c>
      <c r="M107" s="55" t="str">
        <f>VLOOKUP(J107,Prowadzacy!$F$2:$K$105,4,FALSE)</f>
        <v>Ciurys</v>
      </c>
      <c r="N107" s="57" t="str">
        <f>VLOOKUP(J107,Prowadzacy!$F$2:$M$105,8,FALSE)</f>
        <v xml:space="preserve">Marek | Ciurys | Dr inż. |  ( 05369 ) </v>
      </c>
      <c r="O107" s="57" t="str">
        <f>VLOOKUP(J107,Prowadzacy!$F$2:$K$105,5,FALSE)</f>
        <v>W05/K3</v>
      </c>
      <c r="P107" s="57" t="str">
        <f>VLOOKUP(J107,Prowadzacy!$F$2:$K$105,6,FALSE)</f>
        <v>ZMPE</v>
      </c>
      <c r="Q107" s="53" t="s">
        <v>1899</v>
      </c>
      <c r="R107" s="57" t="str">
        <f>VLOOKUP(Q107,Prowadzacy!$F$2:$K$105,2,FALSE)</f>
        <v>Paweł</v>
      </c>
      <c r="S107" s="57" t="str">
        <f>VLOOKUP(Q107,Prowadzacy!$F$2:$K$105,3,FALSE)</f>
        <v>Adam</v>
      </c>
      <c r="T107" s="57" t="str">
        <f>VLOOKUP(Q107,Prowadzacy!$F$2:$K$105,4,FALSE)</f>
        <v>Zalas</v>
      </c>
      <c r="U107" s="57" t="str">
        <f>VLOOKUP(Q107,Prowadzacy!$F$2:$M$105,8,FALSE)</f>
        <v xml:space="preserve">Paweł | Zalas | Dr inż. |  ( 05354 ) </v>
      </c>
      <c r="V107" s="53"/>
      <c r="W107" s="53" t="s">
        <v>226</v>
      </c>
      <c r="X107" s="56"/>
      <c r="Y107" s="53"/>
      <c r="Z107" s="58"/>
      <c r="AA107" s="57"/>
      <c r="AB107" s="57"/>
      <c r="AC107" s="57"/>
      <c r="AD107" s="57"/>
      <c r="AE107" s="57"/>
      <c r="AF107" s="57"/>
      <c r="AG107" s="57"/>
      <c r="AH107" s="57"/>
      <c r="AI107" s="57"/>
      <c r="AJ107" s="57"/>
      <c r="AK107" s="57"/>
      <c r="AL107" s="65"/>
    </row>
    <row r="108" spans="1:38" ht="104.25">
      <c r="A108" s="80">
        <v>103</v>
      </c>
      <c r="B108" s="57" t="str">
        <f>VLOOKUP(E108,studia!$F$1:$I$12,2,FALSE)</f>
        <v>Automatyka i Robotyka</v>
      </c>
      <c r="C108" s="57" t="str">
        <f>VLOOKUP(E108,studia!$F$1:$I$12,3,FALSE)</f>
        <v>mgr</v>
      </c>
      <c r="D108" s="57" t="str">
        <f>VLOOKUP(E108,studia!$F$1:$I$12,4,FALSE)</f>
        <v>AMU</v>
      </c>
      <c r="E108" s="53" t="s">
        <v>545</v>
      </c>
      <c r="F108" s="89"/>
      <c r="G108" s="56" t="s">
        <v>1516</v>
      </c>
      <c r="H108" s="56" t="s">
        <v>1517</v>
      </c>
      <c r="I108" s="56" t="s">
        <v>1518</v>
      </c>
      <c r="J108" s="56" t="s">
        <v>1512</v>
      </c>
      <c r="K108" s="55" t="str">
        <f>VLOOKUP(J108,Prowadzacy!$F$2:$J$105,2,FALSE)</f>
        <v>Marek</v>
      </c>
      <c r="L108" s="55" t="str">
        <f>VLOOKUP(J108,Prowadzacy!$F$2:$K$105,3,FALSE)</f>
        <v>Paweł</v>
      </c>
      <c r="M108" s="55" t="str">
        <f>VLOOKUP(J108,Prowadzacy!$F$2:$K$105,4,FALSE)</f>
        <v>Ciurys</v>
      </c>
      <c r="N108" s="57" t="str">
        <f>VLOOKUP(J108,Prowadzacy!$F$2:$M$105,8,FALSE)</f>
        <v xml:space="preserve">Marek | Ciurys | Dr inż. |  ( 05369 ) </v>
      </c>
      <c r="O108" s="57" t="str">
        <f>VLOOKUP(J108,Prowadzacy!$F$2:$K$105,5,FALSE)</f>
        <v>W05/K3</v>
      </c>
      <c r="P108" s="57" t="str">
        <f>VLOOKUP(J108,Prowadzacy!$F$2:$K$105,6,FALSE)</f>
        <v>ZMPE</v>
      </c>
      <c r="Q108" s="53" t="s">
        <v>1899</v>
      </c>
      <c r="R108" s="57" t="str">
        <f>VLOOKUP(Q108,Prowadzacy!$F$2:$K$105,2,FALSE)</f>
        <v>Paweł</v>
      </c>
      <c r="S108" s="57" t="str">
        <f>VLOOKUP(Q108,Prowadzacy!$F$2:$K$105,3,FALSE)</f>
        <v>Adam</v>
      </c>
      <c r="T108" s="57" t="str">
        <f>VLOOKUP(Q108,Prowadzacy!$F$2:$K$105,4,FALSE)</f>
        <v>Zalas</v>
      </c>
      <c r="U108" s="57" t="str">
        <f>VLOOKUP(Q108,Prowadzacy!$F$2:$M$105,8,FALSE)</f>
        <v xml:space="preserve">Paweł | Zalas | Dr inż. |  ( 05354 ) </v>
      </c>
      <c r="V108" s="53"/>
      <c r="W108" s="53" t="s">
        <v>226</v>
      </c>
      <c r="X108" s="56"/>
      <c r="Y108" s="53"/>
      <c r="Z108" s="58"/>
      <c r="AA108" s="57"/>
      <c r="AB108" s="57"/>
      <c r="AC108" s="57"/>
      <c r="AD108" s="57"/>
      <c r="AE108" s="57"/>
      <c r="AF108" s="57"/>
      <c r="AG108" s="57"/>
      <c r="AH108" s="57"/>
      <c r="AI108" s="57"/>
      <c r="AJ108" s="57"/>
      <c r="AK108" s="57"/>
      <c r="AL108" s="65"/>
    </row>
    <row r="109" spans="1:38" ht="66">
      <c r="A109" s="80">
        <v>104</v>
      </c>
      <c r="B109" s="57" t="str">
        <f>VLOOKUP(E109,studia!$F$1:$I$12,2,FALSE)</f>
        <v>Automatyka i Robotyka</v>
      </c>
      <c r="C109" s="57" t="str">
        <f>VLOOKUP(E109,studia!$F$1:$I$12,3,FALSE)</f>
        <v>mgr</v>
      </c>
      <c r="D109" s="57" t="str">
        <f>VLOOKUP(E109,studia!$F$1:$I$12,4,FALSE)</f>
        <v>AMU</v>
      </c>
      <c r="E109" s="53" t="s">
        <v>545</v>
      </c>
      <c r="F109" s="89"/>
      <c r="G109" s="56" t="s">
        <v>1519</v>
      </c>
      <c r="H109" s="56" t="s">
        <v>1520</v>
      </c>
      <c r="I109" s="56" t="s">
        <v>1521</v>
      </c>
      <c r="J109" s="56" t="s">
        <v>1512</v>
      </c>
      <c r="K109" s="55" t="str">
        <f>VLOOKUP(J109,Prowadzacy!$F$2:$J$105,2,FALSE)</f>
        <v>Marek</v>
      </c>
      <c r="L109" s="55" t="str">
        <f>VLOOKUP(J109,Prowadzacy!$F$2:$K$105,3,FALSE)</f>
        <v>Paweł</v>
      </c>
      <c r="M109" s="55" t="str">
        <f>VLOOKUP(J109,Prowadzacy!$F$2:$K$105,4,FALSE)</f>
        <v>Ciurys</v>
      </c>
      <c r="N109" s="57" t="str">
        <f>VLOOKUP(J109,Prowadzacy!$F$2:$M$105,8,FALSE)</f>
        <v xml:space="preserve">Marek | Ciurys | Dr inż. |  ( 05369 ) </v>
      </c>
      <c r="O109" s="57" t="str">
        <f>VLOOKUP(J109,Prowadzacy!$F$2:$K$105,5,FALSE)</f>
        <v>W05/K3</v>
      </c>
      <c r="P109" s="57" t="str">
        <f>VLOOKUP(J109,Prowadzacy!$F$2:$K$105,6,FALSE)</f>
        <v>ZMPE</v>
      </c>
      <c r="Q109" s="53" t="s">
        <v>1899</v>
      </c>
      <c r="R109" s="57" t="str">
        <f>VLOOKUP(Q109,Prowadzacy!$F$2:$K$105,2,FALSE)</f>
        <v>Paweł</v>
      </c>
      <c r="S109" s="57" t="str">
        <f>VLOOKUP(Q109,Prowadzacy!$F$2:$K$105,3,FALSE)</f>
        <v>Adam</v>
      </c>
      <c r="T109" s="57" t="str">
        <f>VLOOKUP(Q109,Prowadzacy!$F$2:$K$105,4,FALSE)</f>
        <v>Zalas</v>
      </c>
      <c r="U109" s="57" t="str">
        <f>VLOOKUP(Q109,Prowadzacy!$F$2:$M$105,8,FALSE)</f>
        <v xml:space="preserve">Paweł | Zalas | Dr inż. |  ( 05354 ) </v>
      </c>
      <c r="V109" s="53"/>
      <c r="W109" s="53" t="s">
        <v>226</v>
      </c>
      <c r="X109" s="56"/>
      <c r="Y109" s="53"/>
      <c r="Z109" s="58"/>
      <c r="AA109" s="57"/>
      <c r="AB109" s="57"/>
      <c r="AC109" s="57"/>
      <c r="AD109" s="57"/>
      <c r="AE109" s="57"/>
      <c r="AF109" s="57"/>
      <c r="AG109" s="57"/>
      <c r="AH109" s="57"/>
      <c r="AI109" s="57"/>
      <c r="AJ109" s="57"/>
      <c r="AK109" s="57"/>
      <c r="AL109" s="65"/>
    </row>
    <row r="110" spans="1:38" ht="117">
      <c r="A110" s="80">
        <v>105</v>
      </c>
      <c r="B110" s="57" t="str">
        <f>VLOOKUP(E110,studia!$F$1:$I$12,2,FALSE)</f>
        <v>Automatyka i Robotyka</v>
      </c>
      <c r="C110" s="57" t="str">
        <f>VLOOKUP(E110,studia!$F$1:$I$12,3,FALSE)</f>
        <v>mgr</v>
      </c>
      <c r="D110" s="57" t="str">
        <f>VLOOKUP(E110,studia!$F$1:$I$12,4,FALSE)</f>
        <v>AMU</v>
      </c>
      <c r="E110" s="53" t="s">
        <v>545</v>
      </c>
      <c r="F110" s="89"/>
      <c r="G110" s="56" t="s">
        <v>1716</v>
      </c>
      <c r="H110" s="56" t="s">
        <v>1717</v>
      </c>
      <c r="I110" s="56" t="s">
        <v>1965</v>
      </c>
      <c r="J110" s="56" t="s">
        <v>1715</v>
      </c>
      <c r="K110" s="55" t="str">
        <f>VLOOKUP(J110,Prowadzacy!$F$2:$J$105,2,FALSE)</f>
        <v>Aleksander</v>
      </c>
      <c r="L110" s="55">
        <f>VLOOKUP(J110,Prowadzacy!$F$2:$K$105,3,FALSE)</f>
        <v>0</v>
      </c>
      <c r="M110" s="55" t="str">
        <f>VLOOKUP(J110,Prowadzacy!$F$2:$K$105,4,FALSE)</f>
        <v>Leicht</v>
      </c>
      <c r="N110" s="57" t="str">
        <f>VLOOKUP(J110,Prowadzacy!$F$2:$M$105,8,FALSE)</f>
        <v xml:space="preserve">Aleksander | Leicht | Dr inż. |  ( 5388 ) </v>
      </c>
      <c r="O110" s="57" t="str">
        <f>VLOOKUP(J110,Prowadzacy!$F$2:$K$105,5,FALSE)</f>
        <v>W05/K3</v>
      </c>
      <c r="P110" s="57" t="str">
        <f>VLOOKUP(J110,Prowadzacy!$F$2:$K$105,6,FALSE)</f>
        <v>ZMPE</v>
      </c>
      <c r="Q110" s="53" t="s">
        <v>1930</v>
      </c>
      <c r="R110" s="57" t="str">
        <f>VLOOKUP(Q110,Prowadzacy!$F$2:$K$105,2,FALSE)</f>
        <v>Krzysztof</v>
      </c>
      <c r="S110" s="57">
        <f>VLOOKUP(Q110,Prowadzacy!$F$2:$K$105,3,FALSE)</f>
        <v>0</v>
      </c>
      <c r="T110" s="57" t="str">
        <f>VLOOKUP(Q110,Prowadzacy!$F$2:$K$105,4,FALSE)</f>
        <v>Makowski</v>
      </c>
      <c r="U110" s="57" t="str">
        <f>VLOOKUP(Q110,Prowadzacy!$F$2:$M$105,8,FALSE)</f>
        <v xml:space="preserve">Krzysztof | Makowski | Dr hab. inż. |  ( 05329 ) </v>
      </c>
      <c r="V110" s="53"/>
      <c r="W110" s="53" t="s">
        <v>226</v>
      </c>
      <c r="X110" s="56"/>
      <c r="Y110" s="53"/>
      <c r="Z110" s="58"/>
      <c r="AA110" s="57"/>
      <c r="AB110" s="57"/>
      <c r="AC110" s="57"/>
      <c r="AD110" s="57"/>
      <c r="AE110" s="57"/>
      <c r="AF110" s="57"/>
      <c r="AG110" s="57"/>
      <c r="AH110" s="57"/>
      <c r="AI110" s="57"/>
      <c r="AJ110" s="57"/>
      <c r="AK110" s="57"/>
      <c r="AL110" s="65"/>
    </row>
    <row r="111" spans="1:38" ht="104.25">
      <c r="A111" s="80">
        <v>106</v>
      </c>
      <c r="B111" s="57" t="str">
        <f>VLOOKUP(E111,studia!$F$1:$I$12,2,FALSE)</f>
        <v>Automatyka i Robotyka</v>
      </c>
      <c r="C111" s="57" t="str">
        <f>VLOOKUP(E111,studia!$F$1:$I$12,3,FALSE)</f>
        <v>mgr</v>
      </c>
      <c r="D111" s="57" t="str">
        <f>VLOOKUP(E111,studia!$F$1:$I$12,4,FALSE)</f>
        <v>AMU</v>
      </c>
      <c r="E111" s="70" t="s">
        <v>545</v>
      </c>
      <c r="F111" s="89"/>
      <c r="G111" s="56" t="s">
        <v>1896</v>
      </c>
      <c r="H111" s="56" t="s">
        <v>1897</v>
      </c>
      <c r="I111" s="56" t="s">
        <v>1898</v>
      </c>
      <c r="J111" s="56" t="s">
        <v>1899</v>
      </c>
      <c r="K111" s="55" t="str">
        <f>VLOOKUP(J111,Prowadzacy!$F$2:$J$105,2,FALSE)</f>
        <v>Paweł</v>
      </c>
      <c r="L111" s="55" t="str">
        <f>VLOOKUP(J111,Prowadzacy!$F$2:$K$105,3,FALSE)</f>
        <v>Adam</v>
      </c>
      <c r="M111" s="55" t="str">
        <f>VLOOKUP(J111,Prowadzacy!$F$2:$K$105,4,FALSE)</f>
        <v>Zalas</v>
      </c>
      <c r="N111" s="57" t="str">
        <f>VLOOKUP(J111,Prowadzacy!$F$2:$M$105,8,FALSE)</f>
        <v xml:space="preserve">Paweł | Zalas | Dr inż. |  ( 05354 ) </v>
      </c>
      <c r="O111" s="57" t="str">
        <f>VLOOKUP(J111,Prowadzacy!$F$2:$K$105,5,FALSE)</f>
        <v>W05/K3</v>
      </c>
      <c r="P111" s="57" t="str">
        <f>VLOOKUP(J111,Prowadzacy!$F$2:$K$105,6,FALSE)</f>
        <v>ZMPE</v>
      </c>
      <c r="Q111" s="53" t="s">
        <v>1497</v>
      </c>
      <c r="R111" s="57" t="str">
        <f>VLOOKUP(Q111,Prowadzacy!$F$2:$K$105,2,FALSE)</f>
        <v>Maciej</v>
      </c>
      <c r="S111" s="57">
        <f>VLOOKUP(Q111,Prowadzacy!$F$2:$K$105,3,FALSE)</f>
        <v>0</v>
      </c>
      <c r="T111" s="57" t="str">
        <f>VLOOKUP(Q111,Prowadzacy!$F$2:$K$105,4,FALSE)</f>
        <v>Antal</v>
      </c>
      <c r="U111" s="57" t="str">
        <f>VLOOKUP(Q111,Prowadzacy!$F$2:$M$105,8,FALSE)</f>
        <v xml:space="preserve">Maciej | Antal | Dr inż. |  ( 05357 ) </v>
      </c>
      <c r="V111" s="53"/>
      <c r="W111" s="53" t="s">
        <v>226</v>
      </c>
      <c r="X111" s="56"/>
      <c r="Y111" s="53"/>
      <c r="Z111" s="58"/>
      <c r="AA111" s="57"/>
      <c r="AB111" s="57"/>
      <c r="AC111" s="57"/>
      <c r="AD111" s="57"/>
      <c r="AE111" s="57"/>
      <c r="AF111" s="57"/>
      <c r="AG111" s="57"/>
      <c r="AH111" s="57"/>
      <c r="AI111" s="57"/>
      <c r="AJ111" s="57"/>
      <c r="AK111" s="57"/>
      <c r="AL111" s="65"/>
    </row>
    <row r="112" spans="1:38" ht="129.75">
      <c r="A112" s="80">
        <v>107</v>
      </c>
      <c r="B112" s="57" t="str">
        <f>VLOOKUP(E112,studia!$F$1:$I$12,2,FALSE)</f>
        <v>Automatyka i Robotyka</v>
      </c>
      <c r="C112" s="57" t="str">
        <f>VLOOKUP(E112,studia!$F$1:$I$12,3,FALSE)</f>
        <v>mgr</v>
      </c>
      <c r="D112" s="57" t="str">
        <f>VLOOKUP(E112,studia!$F$1:$I$12,4,FALSE)</f>
        <v>AMU</v>
      </c>
      <c r="E112" s="70" t="s">
        <v>545</v>
      </c>
      <c r="F112" s="89"/>
      <c r="G112" s="56" t="s">
        <v>1900</v>
      </c>
      <c r="H112" s="56" t="s">
        <v>1901</v>
      </c>
      <c r="I112" s="56" t="s">
        <v>1902</v>
      </c>
      <c r="J112" s="56" t="s">
        <v>1899</v>
      </c>
      <c r="K112" s="55" t="str">
        <f>VLOOKUP(J112,Prowadzacy!$F$2:$J$105,2,FALSE)</f>
        <v>Paweł</v>
      </c>
      <c r="L112" s="55" t="str">
        <f>VLOOKUP(J112,Prowadzacy!$F$2:$K$105,3,FALSE)</f>
        <v>Adam</v>
      </c>
      <c r="M112" s="55" t="str">
        <f>VLOOKUP(J112,Prowadzacy!$F$2:$K$105,4,FALSE)</f>
        <v>Zalas</v>
      </c>
      <c r="N112" s="57" t="str">
        <f>VLOOKUP(J112,Prowadzacy!$F$2:$M$105,8,FALSE)</f>
        <v xml:space="preserve">Paweł | Zalas | Dr inż. |  ( 05354 ) </v>
      </c>
      <c r="O112" s="57" t="str">
        <f>VLOOKUP(J112,Prowadzacy!$F$2:$K$105,5,FALSE)</f>
        <v>W05/K3</v>
      </c>
      <c r="P112" s="57" t="str">
        <f>VLOOKUP(J112,Prowadzacy!$F$2:$K$105,6,FALSE)</f>
        <v>ZMPE</v>
      </c>
      <c r="Q112" s="53" t="s">
        <v>1497</v>
      </c>
      <c r="R112" s="57" t="str">
        <f>VLOOKUP(Q112,Prowadzacy!$F$2:$K$105,2,FALSE)</f>
        <v>Maciej</v>
      </c>
      <c r="S112" s="57">
        <f>VLOOKUP(Q112,Prowadzacy!$F$2:$K$105,3,FALSE)</f>
        <v>0</v>
      </c>
      <c r="T112" s="57" t="str">
        <f>VLOOKUP(Q112,Prowadzacy!$F$2:$K$105,4,FALSE)</f>
        <v>Antal</v>
      </c>
      <c r="U112" s="57" t="str">
        <f>VLOOKUP(Q112,Prowadzacy!$F$2:$M$105,8,FALSE)</f>
        <v xml:space="preserve">Maciej | Antal | Dr inż. |  ( 05357 ) </v>
      </c>
      <c r="V112" s="53"/>
      <c r="W112" s="53" t="s">
        <v>226</v>
      </c>
      <c r="X112" s="56"/>
      <c r="Y112" s="53"/>
      <c r="Z112" s="58"/>
      <c r="AA112" s="57"/>
      <c r="AB112" s="57"/>
      <c r="AC112" s="57"/>
      <c r="AD112" s="57"/>
      <c r="AE112" s="57"/>
      <c r="AF112" s="57"/>
      <c r="AG112" s="57"/>
      <c r="AH112" s="57"/>
      <c r="AI112" s="57"/>
      <c r="AJ112" s="57"/>
      <c r="AK112" s="57"/>
      <c r="AL112" s="65"/>
    </row>
    <row r="113" spans="1:38" ht="117">
      <c r="A113" s="80">
        <v>108</v>
      </c>
      <c r="B113" s="57" t="str">
        <f>VLOOKUP(E113,studia!$F$1:$I$12,2,FALSE)</f>
        <v>Automatyka i Robotyka</v>
      </c>
      <c r="C113" s="57" t="str">
        <f>VLOOKUP(E113,studia!$F$1:$I$12,3,FALSE)</f>
        <v>mgr</v>
      </c>
      <c r="D113" s="57" t="str">
        <f>VLOOKUP(E113,studia!$F$1:$I$12,4,FALSE)</f>
        <v>AMU</v>
      </c>
      <c r="E113" s="53" t="s">
        <v>545</v>
      </c>
      <c r="F113" s="89" t="s">
        <v>2088</v>
      </c>
      <c r="G113" s="56" t="s">
        <v>1522</v>
      </c>
      <c r="H113" s="56" t="s">
        <v>1523</v>
      </c>
      <c r="I113" s="56" t="s">
        <v>1524</v>
      </c>
      <c r="J113" s="56" t="s">
        <v>1525</v>
      </c>
      <c r="K113" s="55" t="str">
        <f>VLOOKUP(J113,Prowadzacy!$F$2:$J$105,2,FALSE)</f>
        <v>Piotr</v>
      </c>
      <c r="L113" s="55" t="str">
        <f>VLOOKUP(J113,Prowadzacy!$F$2:$K$105,3,FALSE)</f>
        <v>Stanisław</v>
      </c>
      <c r="M113" s="55" t="str">
        <f>VLOOKUP(J113,Prowadzacy!$F$2:$K$105,4,FALSE)</f>
        <v>Derugo</v>
      </c>
      <c r="N113" s="57" t="str">
        <f>VLOOKUP(J113,Prowadzacy!$F$2:$M$105,8,FALSE)</f>
        <v xml:space="preserve">Piotr | Derugo | Dr inż. |  ( 05390 ) </v>
      </c>
      <c r="O113" s="57" t="str">
        <f>VLOOKUP(J113,Prowadzacy!$F$2:$K$105,5,FALSE)</f>
        <v>W05/K3</v>
      </c>
      <c r="P113" s="57" t="str">
        <f>VLOOKUP(J113,Prowadzacy!$F$2:$K$105,6,FALSE)</f>
        <v>ZNEMAP</v>
      </c>
      <c r="Q113" s="53" t="s">
        <v>1589</v>
      </c>
      <c r="R113" s="57" t="str">
        <f>VLOOKUP(Q113,Prowadzacy!$F$2:$K$105,2,FALSE)</f>
        <v>Krzysztof</v>
      </c>
      <c r="S113" s="57" t="str">
        <f>VLOOKUP(Q113,Prowadzacy!$F$2:$K$105,3,FALSE)</f>
        <v>Paweł</v>
      </c>
      <c r="T113" s="57" t="str">
        <f>VLOOKUP(Q113,Prowadzacy!$F$2:$K$105,4,FALSE)</f>
        <v>Dyrcz</v>
      </c>
      <c r="U113" s="57" t="str">
        <f>VLOOKUP(Q113,Prowadzacy!$F$2:$M$105,8,FALSE)</f>
        <v xml:space="preserve">Krzysztof | Dyrcz | Dr inż. |  ( 05307 ) </v>
      </c>
      <c r="V113" s="53"/>
      <c r="W113" s="53" t="s">
        <v>226</v>
      </c>
      <c r="X113" s="56"/>
      <c r="Y113" s="53"/>
      <c r="Z113" s="58"/>
      <c r="AA113" s="57"/>
      <c r="AB113" s="57"/>
      <c r="AC113" s="57"/>
      <c r="AD113" s="57"/>
      <c r="AE113" s="57"/>
      <c r="AF113" s="57"/>
      <c r="AG113" s="57"/>
      <c r="AH113" s="57"/>
      <c r="AI113" s="57"/>
      <c r="AJ113" s="57"/>
      <c r="AK113" s="57"/>
      <c r="AL113" s="65"/>
    </row>
    <row r="114" spans="1:38" ht="168">
      <c r="A114" s="80">
        <v>109</v>
      </c>
      <c r="B114" s="57" t="str">
        <f>VLOOKUP(E114,studia!$F$1:$I$12,2,FALSE)</f>
        <v>Automatyka i Robotyka</v>
      </c>
      <c r="C114" s="57" t="str">
        <f>VLOOKUP(E114,studia!$F$1:$I$12,3,FALSE)</f>
        <v>mgr</v>
      </c>
      <c r="D114" s="57" t="str">
        <f>VLOOKUP(E114,studia!$F$1:$I$12,4,FALSE)</f>
        <v>AMU</v>
      </c>
      <c r="E114" s="53" t="s">
        <v>545</v>
      </c>
      <c r="F114" s="89" t="s">
        <v>2088</v>
      </c>
      <c r="G114" s="56" t="s">
        <v>1526</v>
      </c>
      <c r="H114" s="56" t="s">
        <v>1527</v>
      </c>
      <c r="I114" s="56" t="s">
        <v>1528</v>
      </c>
      <c r="J114" s="56" t="s">
        <v>1525</v>
      </c>
      <c r="K114" s="55" t="str">
        <f>VLOOKUP(J114,Prowadzacy!$F$2:$J$105,2,FALSE)</f>
        <v>Piotr</v>
      </c>
      <c r="L114" s="55" t="str">
        <f>VLOOKUP(J114,Prowadzacy!$F$2:$K$105,3,FALSE)</f>
        <v>Stanisław</v>
      </c>
      <c r="M114" s="55" t="str">
        <f>VLOOKUP(J114,Prowadzacy!$F$2:$K$105,4,FALSE)</f>
        <v>Derugo</v>
      </c>
      <c r="N114" s="57" t="str">
        <f>VLOOKUP(J114,Prowadzacy!$F$2:$M$105,8,FALSE)</f>
        <v xml:space="preserve">Piotr | Derugo | Dr inż. |  ( 05390 ) </v>
      </c>
      <c r="O114" s="57" t="str">
        <f>VLOOKUP(J114,Prowadzacy!$F$2:$K$105,5,FALSE)</f>
        <v>W05/K3</v>
      </c>
      <c r="P114" s="57" t="str">
        <f>VLOOKUP(J114,Prowadzacy!$F$2:$K$105,6,FALSE)</f>
        <v>ZNEMAP</v>
      </c>
      <c r="Q114" s="53" t="s">
        <v>1589</v>
      </c>
      <c r="R114" s="57" t="str">
        <f>VLOOKUP(Q114,Prowadzacy!$F$2:$K$105,2,FALSE)</f>
        <v>Krzysztof</v>
      </c>
      <c r="S114" s="57" t="str">
        <f>VLOOKUP(Q114,Prowadzacy!$F$2:$K$105,3,FALSE)</f>
        <v>Paweł</v>
      </c>
      <c r="T114" s="57" t="str">
        <f>VLOOKUP(Q114,Prowadzacy!$F$2:$K$105,4,FALSE)</f>
        <v>Dyrcz</v>
      </c>
      <c r="U114" s="57" t="str">
        <f>VLOOKUP(Q114,Prowadzacy!$F$2:$M$105,8,FALSE)</f>
        <v xml:space="preserve">Krzysztof | Dyrcz | Dr inż. |  ( 05307 ) </v>
      </c>
      <c r="V114" s="53"/>
      <c r="W114" s="53" t="s">
        <v>226</v>
      </c>
      <c r="X114" s="56"/>
      <c r="Y114" s="53"/>
      <c r="Z114" s="58"/>
      <c r="AA114" s="57"/>
      <c r="AB114" s="57"/>
      <c r="AC114" s="57"/>
      <c r="AD114" s="57"/>
      <c r="AE114" s="57"/>
      <c r="AF114" s="57"/>
      <c r="AG114" s="57"/>
      <c r="AH114" s="57"/>
      <c r="AI114" s="57"/>
      <c r="AJ114" s="57"/>
      <c r="AK114" s="57"/>
      <c r="AL114" s="65"/>
    </row>
    <row r="115" spans="1:38" ht="91.5">
      <c r="A115" s="80">
        <v>110</v>
      </c>
      <c r="B115" s="57" t="str">
        <f>VLOOKUP(E115,studia!$F$1:$I$12,2,FALSE)</f>
        <v>Automatyka i Robotyka</v>
      </c>
      <c r="C115" s="57" t="str">
        <f>VLOOKUP(E115,studia!$F$1:$I$12,3,FALSE)</f>
        <v>mgr</v>
      </c>
      <c r="D115" s="57" t="str">
        <f>VLOOKUP(E115,studia!$F$1:$I$12,4,FALSE)</f>
        <v>AMU</v>
      </c>
      <c r="E115" s="53" t="s">
        <v>545</v>
      </c>
      <c r="F115" s="89" t="s">
        <v>2088</v>
      </c>
      <c r="G115" s="56" t="s">
        <v>1529</v>
      </c>
      <c r="H115" s="56" t="s">
        <v>1530</v>
      </c>
      <c r="I115" s="56" t="s">
        <v>1531</v>
      </c>
      <c r="J115" s="56" t="s">
        <v>1525</v>
      </c>
      <c r="K115" s="55" t="str">
        <f>VLOOKUP(J115,Prowadzacy!$F$2:$J$105,2,FALSE)</f>
        <v>Piotr</v>
      </c>
      <c r="L115" s="55" t="str">
        <f>VLOOKUP(J115,Prowadzacy!$F$2:$K$105,3,FALSE)</f>
        <v>Stanisław</v>
      </c>
      <c r="M115" s="55" t="str">
        <f>VLOOKUP(J115,Prowadzacy!$F$2:$K$105,4,FALSE)</f>
        <v>Derugo</v>
      </c>
      <c r="N115" s="57" t="str">
        <f>VLOOKUP(J115,Prowadzacy!$F$2:$M$105,8,FALSE)</f>
        <v xml:space="preserve">Piotr | Derugo | Dr inż. |  ( 05390 ) </v>
      </c>
      <c r="O115" s="57" t="str">
        <f>VLOOKUP(J115,Prowadzacy!$F$2:$K$105,5,FALSE)</f>
        <v>W05/K3</v>
      </c>
      <c r="P115" s="57" t="str">
        <f>VLOOKUP(J115,Prowadzacy!$F$2:$K$105,6,FALSE)</f>
        <v>ZNEMAP</v>
      </c>
      <c r="Q115" s="53" t="s">
        <v>1675</v>
      </c>
      <c r="R115" s="57" t="str">
        <f>VLOOKUP(Q115,Prowadzacy!$F$2:$K$105,2,FALSE)</f>
        <v>Marcin</v>
      </c>
      <c r="S115" s="57">
        <f>VLOOKUP(Q115,Prowadzacy!$F$2:$K$105,3,FALSE)</f>
        <v>0</v>
      </c>
      <c r="T115" s="57" t="str">
        <f>VLOOKUP(Q115,Prowadzacy!$F$2:$K$105,4,FALSE)</f>
        <v>Kamiński</v>
      </c>
      <c r="U115" s="57" t="str">
        <f>VLOOKUP(Q115,Prowadzacy!$F$2:$M$105,8,FALSE)</f>
        <v xml:space="preserve">Marcin | Kamiński | Dr hab. inż. |  ( 05373 ) </v>
      </c>
      <c r="V115" s="53"/>
      <c r="W115" s="53" t="s">
        <v>226</v>
      </c>
      <c r="X115" s="56"/>
      <c r="Y115" s="53"/>
      <c r="Z115" s="58"/>
      <c r="AA115" s="57"/>
      <c r="AB115" s="57"/>
      <c r="AC115" s="57"/>
      <c r="AD115" s="57"/>
      <c r="AE115" s="57"/>
      <c r="AF115" s="57"/>
      <c r="AG115" s="57"/>
      <c r="AH115" s="57"/>
      <c r="AI115" s="57"/>
      <c r="AJ115" s="57"/>
      <c r="AK115" s="57"/>
      <c r="AL115" s="65"/>
    </row>
    <row r="116" spans="1:38" ht="183.75" customHeight="1">
      <c r="A116" s="80">
        <v>111</v>
      </c>
      <c r="B116" s="57" t="str">
        <f>VLOOKUP(E116,studia!$F$1:$I$12,2,FALSE)</f>
        <v>Automatyka i Robotyka</v>
      </c>
      <c r="C116" s="57" t="str">
        <f>VLOOKUP(E116,studia!$F$1:$I$12,3,FALSE)</f>
        <v>mgr</v>
      </c>
      <c r="D116" s="57" t="str">
        <f>VLOOKUP(E116,studia!$F$1:$I$12,4,FALSE)</f>
        <v>AMU</v>
      </c>
      <c r="E116" s="53" t="s">
        <v>545</v>
      </c>
      <c r="F116" s="89"/>
      <c r="G116" s="56" t="s">
        <v>1532</v>
      </c>
      <c r="H116" s="56" t="s">
        <v>1533</v>
      </c>
      <c r="I116" s="56" t="s">
        <v>1534</v>
      </c>
      <c r="J116" s="56" t="s">
        <v>1525</v>
      </c>
      <c r="K116" s="55" t="str">
        <f>VLOOKUP(J116,Prowadzacy!$F$2:$J$105,2,FALSE)</f>
        <v>Piotr</v>
      </c>
      <c r="L116" s="55" t="str">
        <f>VLOOKUP(J116,Prowadzacy!$F$2:$K$105,3,FALSE)</f>
        <v>Stanisław</v>
      </c>
      <c r="M116" s="55" t="str">
        <f>VLOOKUP(J116,Prowadzacy!$F$2:$K$105,4,FALSE)</f>
        <v>Derugo</v>
      </c>
      <c r="N116" s="57" t="str">
        <f>VLOOKUP(J116,Prowadzacy!$F$2:$M$105,8,FALSE)</f>
        <v xml:space="preserve">Piotr | Derugo | Dr inż. |  ( 05390 ) </v>
      </c>
      <c r="O116" s="57" t="str">
        <f>VLOOKUP(J116,Prowadzacy!$F$2:$K$105,5,FALSE)</f>
        <v>W05/K3</v>
      </c>
      <c r="P116" s="57" t="str">
        <f>VLOOKUP(J116,Prowadzacy!$F$2:$K$105,6,FALSE)</f>
        <v>ZNEMAP</v>
      </c>
      <c r="Q116" s="53" t="s">
        <v>1883</v>
      </c>
      <c r="R116" s="57" t="str">
        <f>VLOOKUP(Q116,Prowadzacy!$F$2:$K$105,2,FALSE)</f>
        <v>Karol</v>
      </c>
      <c r="S116" s="57">
        <f>VLOOKUP(Q116,Prowadzacy!$F$2:$K$105,3,FALSE)</f>
        <v>0</v>
      </c>
      <c r="T116" s="57" t="str">
        <f>VLOOKUP(Q116,Prowadzacy!$F$2:$K$105,4,FALSE)</f>
        <v>Wróbel</v>
      </c>
      <c r="U116" s="57" t="str">
        <f>VLOOKUP(Q116,Prowadzacy!$F$2:$M$105,8,FALSE)</f>
        <v xml:space="preserve">Karol | Wróbel | Dr inż. |  ( 053112 ) </v>
      </c>
      <c r="V116" s="53"/>
      <c r="W116" s="53" t="s">
        <v>226</v>
      </c>
      <c r="X116" s="56"/>
      <c r="Y116" s="53"/>
      <c r="Z116" s="58"/>
      <c r="AA116" s="57"/>
      <c r="AB116" s="57"/>
      <c r="AC116" s="57"/>
      <c r="AD116" s="57"/>
      <c r="AE116" s="57"/>
      <c r="AF116" s="57"/>
      <c r="AG116" s="57"/>
      <c r="AH116" s="57"/>
      <c r="AI116" s="57"/>
      <c r="AJ116" s="57"/>
      <c r="AK116" s="57"/>
      <c r="AL116" s="65"/>
    </row>
    <row r="117" spans="1:38" ht="282.75">
      <c r="A117" s="80">
        <v>112</v>
      </c>
      <c r="B117" s="57" t="str">
        <f>VLOOKUP(E117,studia!$F$1:$I$12,2,FALSE)</f>
        <v>Automatyka i Robotyka</v>
      </c>
      <c r="C117" s="57" t="str">
        <f>VLOOKUP(E117,studia!$F$1:$I$12,3,FALSE)</f>
        <v>mgr</v>
      </c>
      <c r="D117" s="57" t="str">
        <f>VLOOKUP(E117,studia!$F$1:$I$12,4,FALSE)</f>
        <v>AMU</v>
      </c>
      <c r="E117" s="53" t="s">
        <v>545</v>
      </c>
      <c r="F117" s="89"/>
      <c r="G117" s="56" t="s">
        <v>1556</v>
      </c>
      <c r="H117" s="56" t="s">
        <v>1557</v>
      </c>
      <c r="I117" s="56" t="s">
        <v>1558</v>
      </c>
      <c r="J117" s="56" t="s">
        <v>1559</v>
      </c>
      <c r="K117" s="55" t="str">
        <f>VLOOKUP(J117,Prowadzacy!$F$2:$J$105,2,FALSE)</f>
        <v>Mateusz</v>
      </c>
      <c r="L117" s="55">
        <f>VLOOKUP(J117,Prowadzacy!$F$2:$K$105,3,FALSE)</f>
        <v>0</v>
      </c>
      <c r="M117" s="55" t="str">
        <f>VLOOKUP(J117,Prowadzacy!$F$2:$K$105,4,FALSE)</f>
        <v>Dybkowski</v>
      </c>
      <c r="N117" s="57" t="str">
        <f>VLOOKUP(J117,Prowadzacy!$F$2:$M$105,8,FALSE)</f>
        <v xml:space="preserve">Mateusz | Dybkowski | Dr hab. inż. |  ( 05366 ) </v>
      </c>
      <c r="O117" s="57" t="str">
        <f>VLOOKUP(J117,Prowadzacy!$F$2:$K$105,5,FALSE)</f>
        <v>W05/K3</v>
      </c>
      <c r="P117" s="57" t="str">
        <f>VLOOKUP(J117,Prowadzacy!$F$2:$K$105,6,FALSE)</f>
        <v>ZNEMAP</v>
      </c>
      <c r="Q117" s="53" t="s">
        <v>1589</v>
      </c>
      <c r="R117" s="57" t="str">
        <f>VLOOKUP(Q117,Prowadzacy!$F$2:$K$105,2,FALSE)</f>
        <v>Krzysztof</v>
      </c>
      <c r="S117" s="57" t="str">
        <f>VLOOKUP(Q117,Prowadzacy!$F$2:$K$105,3,FALSE)</f>
        <v>Paweł</v>
      </c>
      <c r="T117" s="57" t="str">
        <f>VLOOKUP(Q117,Prowadzacy!$F$2:$K$105,4,FALSE)</f>
        <v>Dyrcz</v>
      </c>
      <c r="U117" s="57" t="str">
        <f>VLOOKUP(Q117,Prowadzacy!$F$2:$M$105,8,FALSE)</f>
        <v xml:space="preserve">Krzysztof | Dyrcz | Dr inż. |  ( 05307 ) </v>
      </c>
      <c r="V117" s="53"/>
      <c r="W117" s="53" t="s">
        <v>226</v>
      </c>
      <c r="X117" s="56"/>
      <c r="Y117" s="53"/>
      <c r="Z117" s="58"/>
      <c r="AA117" s="57"/>
      <c r="AB117" s="57"/>
      <c r="AC117" s="57"/>
      <c r="AD117" s="57"/>
      <c r="AE117" s="57"/>
      <c r="AF117" s="57"/>
      <c r="AG117" s="57"/>
      <c r="AH117" s="57"/>
      <c r="AI117" s="57"/>
      <c r="AJ117" s="57"/>
      <c r="AK117" s="57"/>
      <c r="AL117" s="65"/>
    </row>
    <row r="118" spans="1:38" ht="193.5">
      <c r="A118" s="80">
        <v>113</v>
      </c>
      <c r="B118" s="57" t="str">
        <f>VLOOKUP(E118,studia!$F$1:$I$12,2,FALSE)</f>
        <v>Automatyka i Robotyka</v>
      </c>
      <c r="C118" s="57" t="str">
        <f>VLOOKUP(E118,studia!$F$1:$I$12,3,FALSE)</f>
        <v>mgr</v>
      </c>
      <c r="D118" s="57" t="str">
        <f>VLOOKUP(E118,studia!$F$1:$I$12,4,FALSE)</f>
        <v>AMU</v>
      </c>
      <c r="E118" s="53" t="s">
        <v>545</v>
      </c>
      <c r="F118" s="89"/>
      <c r="G118" s="56" t="s">
        <v>1944</v>
      </c>
      <c r="H118" s="56" t="s">
        <v>1560</v>
      </c>
      <c r="I118" s="56" t="s">
        <v>2057</v>
      </c>
      <c r="J118" s="56" t="s">
        <v>1559</v>
      </c>
      <c r="K118" s="55" t="str">
        <f>VLOOKUP(J118,Prowadzacy!$F$2:$J$105,2,FALSE)</f>
        <v>Mateusz</v>
      </c>
      <c r="L118" s="55">
        <f>VLOOKUP(J118,Prowadzacy!$F$2:$K$105,3,FALSE)</f>
        <v>0</v>
      </c>
      <c r="M118" s="55" t="str">
        <f>VLOOKUP(J118,Prowadzacy!$F$2:$K$105,4,FALSE)</f>
        <v>Dybkowski</v>
      </c>
      <c r="N118" s="57" t="str">
        <f>VLOOKUP(J118,Prowadzacy!$F$2:$M$105,8,FALSE)</f>
        <v xml:space="preserve">Mateusz | Dybkowski | Dr hab. inż. |  ( 05366 ) </v>
      </c>
      <c r="O118" s="57" t="str">
        <f>VLOOKUP(J118,Prowadzacy!$F$2:$K$105,5,FALSE)</f>
        <v>W05/K3</v>
      </c>
      <c r="P118" s="57" t="str">
        <f>VLOOKUP(J118,Prowadzacy!$F$2:$K$105,6,FALSE)</f>
        <v>ZNEMAP</v>
      </c>
      <c r="Q118" s="53" t="s">
        <v>1589</v>
      </c>
      <c r="R118" s="57" t="str">
        <f>VLOOKUP(Q118,Prowadzacy!$F$2:$K$105,2,FALSE)</f>
        <v>Krzysztof</v>
      </c>
      <c r="S118" s="57" t="str">
        <f>VLOOKUP(Q118,Prowadzacy!$F$2:$K$105,3,FALSE)</f>
        <v>Paweł</v>
      </c>
      <c r="T118" s="57" t="str">
        <f>VLOOKUP(Q118,Prowadzacy!$F$2:$K$105,4,FALSE)</f>
        <v>Dyrcz</v>
      </c>
      <c r="U118" s="57" t="str">
        <f>VLOOKUP(Q118,Prowadzacy!$F$2:$M$105,8,FALSE)</f>
        <v xml:space="preserve">Krzysztof | Dyrcz | Dr inż. |  ( 05307 ) </v>
      </c>
      <c r="V118" s="53"/>
      <c r="W118" s="53" t="s">
        <v>226</v>
      </c>
      <c r="X118" s="56"/>
      <c r="Y118" s="53"/>
      <c r="Z118" s="58"/>
      <c r="AA118" s="57"/>
      <c r="AB118" s="57"/>
      <c r="AC118" s="57"/>
      <c r="AD118" s="57"/>
      <c r="AE118" s="57"/>
      <c r="AF118" s="57"/>
      <c r="AG118" s="57"/>
      <c r="AH118" s="57"/>
      <c r="AI118" s="57"/>
      <c r="AJ118" s="57"/>
      <c r="AK118" s="57"/>
      <c r="AL118" s="65"/>
    </row>
    <row r="119" spans="1:38" ht="180.75">
      <c r="A119" s="80">
        <v>114</v>
      </c>
      <c r="B119" s="57" t="str">
        <f>VLOOKUP(E119,studia!$F$1:$I$12,2,FALSE)</f>
        <v>Automatyka i Robotyka</v>
      </c>
      <c r="C119" s="57" t="str">
        <f>VLOOKUP(E119,studia!$F$1:$I$12,3,FALSE)</f>
        <v>mgr</v>
      </c>
      <c r="D119" s="57" t="str">
        <f>VLOOKUP(E119,studia!$F$1:$I$12,4,FALSE)</f>
        <v>AMU</v>
      </c>
      <c r="E119" s="53" t="s">
        <v>545</v>
      </c>
      <c r="F119" s="89"/>
      <c r="G119" s="56" t="s">
        <v>1564</v>
      </c>
      <c r="H119" s="56" t="s">
        <v>1565</v>
      </c>
      <c r="I119" s="56" t="s">
        <v>1566</v>
      </c>
      <c r="J119" s="56" t="s">
        <v>1559</v>
      </c>
      <c r="K119" s="55" t="str">
        <f>VLOOKUP(J119,Prowadzacy!$F$2:$J$105,2,FALSE)</f>
        <v>Mateusz</v>
      </c>
      <c r="L119" s="55">
        <f>VLOOKUP(J119,Prowadzacy!$F$2:$K$105,3,FALSE)</f>
        <v>0</v>
      </c>
      <c r="M119" s="55" t="str">
        <f>VLOOKUP(J119,Prowadzacy!$F$2:$K$105,4,FALSE)</f>
        <v>Dybkowski</v>
      </c>
      <c r="N119" s="57" t="str">
        <f>VLOOKUP(J119,Prowadzacy!$F$2:$M$105,8,FALSE)</f>
        <v xml:space="preserve">Mateusz | Dybkowski | Dr hab. inż. |  ( 05366 ) </v>
      </c>
      <c r="O119" s="57" t="str">
        <f>VLOOKUP(J119,Prowadzacy!$F$2:$K$105,5,FALSE)</f>
        <v>W05/K3</v>
      </c>
      <c r="P119" s="57" t="str">
        <f>VLOOKUP(J119,Prowadzacy!$F$2:$K$105,6,FALSE)</f>
        <v>ZNEMAP</v>
      </c>
      <c r="Q119" s="53" t="s">
        <v>1589</v>
      </c>
      <c r="R119" s="57" t="str">
        <f>VLOOKUP(Q119,Prowadzacy!$F$2:$K$105,2,FALSE)</f>
        <v>Krzysztof</v>
      </c>
      <c r="S119" s="57" t="str">
        <f>VLOOKUP(Q119,Prowadzacy!$F$2:$K$105,3,FALSE)</f>
        <v>Paweł</v>
      </c>
      <c r="T119" s="57" t="str">
        <f>VLOOKUP(Q119,Prowadzacy!$F$2:$K$105,4,FALSE)</f>
        <v>Dyrcz</v>
      </c>
      <c r="U119" s="57" t="str">
        <f>VLOOKUP(Q119,Prowadzacy!$F$2:$M$105,8,FALSE)</f>
        <v xml:space="preserve">Krzysztof | Dyrcz | Dr inż. |  ( 05307 ) </v>
      </c>
      <c r="V119" s="53"/>
      <c r="W119" s="53" t="s">
        <v>226</v>
      </c>
      <c r="X119" s="56"/>
      <c r="Y119" s="53"/>
      <c r="Z119" s="58"/>
      <c r="AA119" s="57"/>
      <c r="AB119" s="57"/>
      <c r="AC119" s="57"/>
      <c r="AD119" s="57"/>
      <c r="AE119" s="57"/>
      <c r="AF119" s="57"/>
      <c r="AG119" s="57"/>
      <c r="AH119" s="57"/>
      <c r="AI119" s="57"/>
      <c r="AJ119" s="57"/>
      <c r="AK119" s="57"/>
      <c r="AL119" s="65"/>
    </row>
    <row r="120" spans="1:38" ht="257.25">
      <c r="A120" s="80">
        <v>115</v>
      </c>
      <c r="B120" s="57" t="str">
        <f>VLOOKUP(E120,studia!$F$1:$I$12,2,FALSE)</f>
        <v>Automatyka i Robotyka</v>
      </c>
      <c r="C120" s="57" t="str">
        <f>VLOOKUP(E120,studia!$F$1:$I$12,3,FALSE)</f>
        <v>mgr</v>
      </c>
      <c r="D120" s="57" t="str">
        <f>VLOOKUP(E120,studia!$F$1:$I$12,4,FALSE)</f>
        <v>AMU</v>
      </c>
      <c r="E120" s="53" t="s">
        <v>545</v>
      </c>
      <c r="F120" s="89"/>
      <c r="G120" s="56" t="s">
        <v>1576</v>
      </c>
      <c r="H120" s="56" t="s">
        <v>1577</v>
      </c>
      <c r="I120" s="56" t="s">
        <v>1578</v>
      </c>
      <c r="J120" s="56" t="s">
        <v>1559</v>
      </c>
      <c r="K120" s="55" t="str">
        <f>VLOOKUP(J120,Prowadzacy!$F$2:$J$105,2,FALSE)</f>
        <v>Mateusz</v>
      </c>
      <c r="L120" s="55">
        <f>VLOOKUP(J120,Prowadzacy!$F$2:$K$105,3,FALSE)</f>
        <v>0</v>
      </c>
      <c r="M120" s="55" t="str">
        <f>VLOOKUP(J120,Prowadzacy!$F$2:$K$105,4,FALSE)</f>
        <v>Dybkowski</v>
      </c>
      <c r="N120" s="57" t="str">
        <f>VLOOKUP(J120,Prowadzacy!$F$2:$M$105,8,FALSE)</f>
        <v xml:space="preserve">Mateusz | Dybkowski | Dr hab. inż. |  ( 05366 ) </v>
      </c>
      <c r="O120" s="57" t="str">
        <f>VLOOKUP(J120,Prowadzacy!$F$2:$K$105,5,FALSE)</f>
        <v>W05/K3</v>
      </c>
      <c r="P120" s="57" t="str">
        <f>VLOOKUP(J120,Prowadzacy!$F$2:$K$105,6,FALSE)</f>
        <v>ZNEMAP</v>
      </c>
      <c r="Q120" s="53" t="s">
        <v>1589</v>
      </c>
      <c r="R120" s="57" t="str">
        <f>VLOOKUP(Q120,Prowadzacy!$F$2:$K$105,2,FALSE)</f>
        <v>Krzysztof</v>
      </c>
      <c r="S120" s="57" t="str">
        <f>VLOOKUP(Q120,Prowadzacy!$F$2:$K$105,3,FALSE)</f>
        <v>Paweł</v>
      </c>
      <c r="T120" s="57" t="str">
        <f>VLOOKUP(Q120,Prowadzacy!$F$2:$K$105,4,FALSE)</f>
        <v>Dyrcz</v>
      </c>
      <c r="U120" s="57" t="str">
        <f>VLOOKUP(Q120,Prowadzacy!$F$2:$M$105,8,FALSE)</f>
        <v xml:space="preserve">Krzysztof | Dyrcz | Dr inż. |  ( 05307 ) </v>
      </c>
      <c r="V120" s="53" t="s">
        <v>1931</v>
      </c>
      <c r="W120" s="53" t="s">
        <v>226</v>
      </c>
      <c r="X120" s="56"/>
      <c r="Y120" s="53"/>
      <c r="Z120" s="58"/>
      <c r="AA120" s="57"/>
      <c r="AB120" s="57"/>
      <c r="AC120" s="57"/>
      <c r="AD120" s="57"/>
      <c r="AE120" s="57"/>
      <c r="AF120" s="57"/>
      <c r="AG120" s="57"/>
      <c r="AH120" s="57"/>
      <c r="AI120" s="57"/>
      <c r="AJ120" s="57"/>
      <c r="AK120" s="57"/>
      <c r="AL120" s="65"/>
    </row>
    <row r="121" spans="1:38" ht="257.25">
      <c r="A121" s="80">
        <v>116</v>
      </c>
      <c r="B121" s="57" t="str">
        <f>VLOOKUP(E121,studia!$F$1:$I$12,2,FALSE)</f>
        <v>Automatyka i Robotyka</v>
      </c>
      <c r="C121" s="57" t="str">
        <f>VLOOKUP(E121,studia!$F$1:$I$12,3,FALSE)</f>
        <v>mgr</v>
      </c>
      <c r="D121" s="57" t="str">
        <f>VLOOKUP(E121,studia!$F$1:$I$12,4,FALSE)</f>
        <v>AMU</v>
      </c>
      <c r="E121" s="53" t="s">
        <v>545</v>
      </c>
      <c r="F121" s="89"/>
      <c r="G121" s="56" t="s">
        <v>1579</v>
      </c>
      <c r="H121" s="56" t="s">
        <v>1580</v>
      </c>
      <c r="I121" s="56" t="s">
        <v>1581</v>
      </c>
      <c r="J121" s="56" t="s">
        <v>1559</v>
      </c>
      <c r="K121" s="55" t="str">
        <f>VLOOKUP(J121,Prowadzacy!$F$2:$J$105,2,FALSE)</f>
        <v>Mateusz</v>
      </c>
      <c r="L121" s="55">
        <f>VLOOKUP(J121,Prowadzacy!$F$2:$K$105,3,FALSE)</f>
        <v>0</v>
      </c>
      <c r="M121" s="55" t="str">
        <f>VLOOKUP(J121,Prowadzacy!$F$2:$K$105,4,FALSE)</f>
        <v>Dybkowski</v>
      </c>
      <c r="N121" s="57" t="str">
        <f>VLOOKUP(J121,Prowadzacy!$F$2:$M$105,8,FALSE)</f>
        <v xml:space="preserve">Mateusz | Dybkowski | Dr hab. inż. |  ( 05366 ) </v>
      </c>
      <c r="O121" s="57" t="str">
        <f>VLOOKUP(J121,Prowadzacy!$F$2:$K$105,5,FALSE)</f>
        <v>W05/K3</v>
      </c>
      <c r="P121" s="57" t="str">
        <f>VLOOKUP(J121,Prowadzacy!$F$2:$K$105,6,FALSE)</f>
        <v>ZNEMAP</v>
      </c>
      <c r="Q121" s="53" t="s">
        <v>1589</v>
      </c>
      <c r="R121" s="57" t="str">
        <f>VLOOKUP(Q121,Prowadzacy!$F$2:$K$105,2,FALSE)</f>
        <v>Krzysztof</v>
      </c>
      <c r="S121" s="57" t="str">
        <f>VLOOKUP(Q121,Prowadzacy!$F$2:$K$105,3,FALSE)</f>
        <v>Paweł</v>
      </c>
      <c r="T121" s="57" t="str">
        <f>VLOOKUP(Q121,Prowadzacy!$F$2:$K$105,4,FALSE)</f>
        <v>Dyrcz</v>
      </c>
      <c r="U121" s="57" t="str">
        <f>VLOOKUP(Q121,Prowadzacy!$F$2:$M$105,8,FALSE)</f>
        <v xml:space="preserve">Krzysztof | Dyrcz | Dr inż. |  ( 05307 ) </v>
      </c>
      <c r="V121" s="53" t="s">
        <v>1931</v>
      </c>
      <c r="W121" s="53" t="s">
        <v>226</v>
      </c>
      <c r="X121" s="56"/>
      <c r="Y121" s="53"/>
      <c r="Z121" s="58"/>
      <c r="AA121" s="57"/>
      <c r="AB121" s="57"/>
      <c r="AC121" s="57"/>
      <c r="AD121" s="57"/>
      <c r="AE121" s="57"/>
      <c r="AF121" s="57"/>
      <c r="AG121" s="57"/>
      <c r="AH121" s="57"/>
      <c r="AI121" s="57"/>
      <c r="AJ121" s="57"/>
      <c r="AK121" s="57"/>
      <c r="AL121" s="65"/>
    </row>
    <row r="122" spans="1:38" ht="244.5">
      <c r="A122" s="80">
        <v>117</v>
      </c>
      <c r="B122" s="57" t="str">
        <f>VLOOKUP(E122,studia!$F$1:$I$12,2,FALSE)</f>
        <v>Automatyka i Robotyka</v>
      </c>
      <c r="C122" s="57" t="str">
        <f>VLOOKUP(E122,studia!$F$1:$I$12,3,FALSE)</f>
        <v>mgr</v>
      </c>
      <c r="D122" s="57" t="str">
        <f>VLOOKUP(E122,studia!$F$1:$I$12,4,FALSE)</f>
        <v>AMU</v>
      </c>
      <c r="E122" s="53" t="s">
        <v>545</v>
      </c>
      <c r="F122" s="89" t="s">
        <v>2088</v>
      </c>
      <c r="G122" s="56" t="s">
        <v>1582</v>
      </c>
      <c r="H122" s="56" t="s">
        <v>1583</v>
      </c>
      <c r="I122" s="56" t="s">
        <v>1966</v>
      </c>
      <c r="J122" s="56" t="s">
        <v>1559</v>
      </c>
      <c r="K122" s="55" t="str">
        <f>VLOOKUP(J122,Prowadzacy!$F$2:$J$105,2,FALSE)</f>
        <v>Mateusz</v>
      </c>
      <c r="L122" s="55">
        <f>VLOOKUP(J122,Prowadzacy!$F$2:$K$105,3,FALSE)</f>
        <v>0</v>
      </c>
      <c r="M122" s="55" t="str">
        <f>VLOOKUP(J122,Prowadzacy!$F$2:$K$105,4,FALSE)</f>
        <v>Dybkowski</v>
      </c>
      <c r="N122" s="57" t="str">
        <f>VLOOKUP(J122,Prowadzacy!$F$2:$M$105,8,FALSE)</f>
        <v xml:space="preserve">Mateusz | Dybkowski | Dr hab. inż. |  ( 05366 ) </v>
      </c>
      <c r="O122" s="57" t="str">
        <f>VLOOKUP(J122,Prowadzacy!$F$2:$K$105,5,FALSE)</f>
        <v>W05/K3</v>
      </c>
      <c r="P122" s="57" t="str">
        <f>VLOOKUP(J122,Prowadzacy!$F$2:$K$105,6,FALSE)</f>
        <v>ZNEMAP</v>
      </c>
      <c r="Q122" s="53" t="s">
        <v>1589</v>
      </c>
      <c r="R122" s="57" t="str">
        <f>VLOOKUP(Q122,Prowadzacy!$F$2:$K$105,2,FALSE)</f>
        <v>Krzysztof</v>
      </c>
      <c r="S122" s="57" t="str">
        <f>VLOOKUP(Q122,Prowadzacy!$F$2:$K$105,3,FALSE)</f>
        <v>Paweł</v>
      </c>
      <c r="T122" s="57" t="str">
        <f>VLOOKUP(Q122,Prowadzacy!$F$2:$K$105,4,FALSE)</f>
        <v>Dyrcz</v>
      </c>
      <c r="U122" s="57" t="str">
        <f>VLOOKUP(Q122,Prowadzacy!$F$2:$M$105,8,FALSE)</f>
        <v xml:space="preserve">Krzysztof | Dyrcz | Dr inż. |  ( 05307 ) </v>
      </c>
      <c r="V122" s="53" t="s">
        <v>1931</v>
      </c>
      <c r="W122" s="53" t="s">
        <v>226</v>
      </c>
      <c r="X122" s="56"/>
      <c r="Y122" s="53"/>
      <c r="Z122" s="58"/>
      <c r="AA122" s="57"/>
      <c r="AB122" s="57"/>
      <c r="AC122" s="57"/>
      <c r="AD122" s="57"/>
      <c r="AE122" s="57"/>
      <c r="AF122" s="57"/>
      <c r="AG122" s="57"/>
      <c r="AH122" s="57"/>
      <c r="AI122" s="57"/>
      <c r="AJ122" s="57"/>
      <c r="AK122" s="57"/>
      <c r="AL122" s="65"/>
    </row>
    <row r="123" spans="1:38" ht="244.5">
      <c r="A123" s="80">
        <v>118</v>
      </c>
      <c r="B123" s="57" t="str">
        <f>VLOOKUP(E123,studia!$F$1:$I$12,2,FALSE)</f>
        <v>Automatyka i Robotyka</v>
      </c>
      <c r="C123" s="57" t="str">
        <f>VLOOKUP(E123,studia!$F$1:$I$12,3,FALSE)</f>
        <v>mgr</v>
      </c>
      <c r="D123" s="57" t="str">
        <f>VLOOKUP(E123,studia!$F$1:$I$12,4,FALSE)</f>
        <v>AMU</v>
      </c>
      <c r="E123" s="53" t="s">
        <v>545</v>
      </c>
      <c r="F123" s="89" t="s">
        <v>2088</v>
      </c>
      <c r="G123" s="56" t="s">
        <v>1584</v>
      </c>
      <c r="H123" s="56" t="s">
        <v>1585</v>
      </c>
      <c r="I123" s="56" t="s">
        <v>1967</v>
      </c>
      <c r="J123" s="56" t="s">
        <v>1559</v>
      </c>
      <c r="K123" s="55" t="str">
        <f>VLOOKUP(J123,Prowadzacy!$F$2:$J$105,2,FALSE)</f>
        <v>Mateusz</v>
      </c>
      <c r="L123" s="55">
        <f>VLOOKUP(J123,Prowadzacy!$F$2:$K$105,3,FALSE)</f>
        <v>0</v>
      </c>
      <c r="M123" s="55" t="str">
        <f>VLOOKUP(J123,Prowadzacy!$F$2:$K$105,4,FALSE)</f>
        <v>Dybkowski</v>
      </c>
      <c r="N123" s="57" t="str">
        <f>VLOOKUP(J123,Prowadzacy!$F$2:$M$105,8,FALSE)</f>
        <v xml:space="preserve">Mateusz | Dybkowski | Dr hab. inż. |  ( 05366 ) </v>
      </c>
      <c r="O123" s="57" t="str">
        <f>VLOOKUP(J123,Prowadzacy!$F$2:$K$105,5,FALSE)</f>
        <v>W05/K3</v>
      </c>
      <c r="P123" s="57" t="str">
        <f>VLOOKUP(J123,Prowadzacy!$F$2:$K$105,6,FALSE)</f>
        <v>ZNEMAP</v>
      </c>
      <c r="Q123" s="53" t="s">
        <v>1589</v>
      </c>
      <c r="R123" s="57" t="str">
        <f>VLOOKUP(Q123,Prowadzacy!$F$2:$K$105,2,FALSE)</f>
        <v>Krzysztof</v>
      </c>
      <c r="S123" s="57" t="str">
        <f>VLOOKUP(Q123,Prowadzacy!$F$2:$K$105,3,FALSE)</f>
        <v>Paweł</v>
      </c>
      <c r="T123" s="57" t="str">
        <f>VLOOKUP(Q123,Prowadzacy!$F$2:$K$105,4,FALSE)</f>
        <v>Dyrcz</v>
      </c>
      <c r="U123" s="57" t="str">
        <f>VLOOKUP(Q123,Prowadzacy!$F$2:$M$105,8,FALSE)</f>
        <v xml:space="preserve">Krzysztof | Dyrcz | Dr inż. |  ( 05307 ) </v>
      </c>
      <c r="V123" s="53"/>
      <c r="W123" s="53" t="s">
        <v>226</v>
      </c>
      <c r="X123" s="56"/>
      <c r="Y123" s="53"/>
      <c r="Z123" s="58"/>
      <c r="AA123" s="57"/>
      <c r="AB123" s="57"/>
      <c r="AC123" s="57"/>
      <c r="AD123" s="57"/>
      <c r="AE123" s="57"/>
      <c r="AF123" s="57"/>
      <c r="AG123" s="57"/>
      <c r="AH123" s="57"/>
      <c r="AI123" s="57"/>
      <c r="AJ123" s="57"/>
      <c r="AK123" s="57"/>
      <c r="AL123" s="65"/>
    </row>
    <row r="124" spans="1:38" ht="180.75">
      <c r="A124" s="80">
        <v>119</v>
      </c>
      <c r="B124" s="57" t="str">
        <f>VLOOKUP(E124,studia!$F$1:$I$12,2,FALSE)</f>
        <v>Automatyka i Robotyka</v>
      </c>
      <c r="C124" s="57" t="str">
        <f>VLOOKUP(E124,studia!$F$1:$I$12,3,FALSE)</f>
        <v>mgr</v>
      </c>
      <c r="D124" s="57" t="str">
        <f>VLOOKUP(E124,studia!$F$1:$I$12,4,FALSE)</f>
        <v>AMU</v>
      </c>
      <c r="E124" s="53" t="s">
        <v>545</v>
      </c>
      <c r="F124" s="89" t="s">
        <v>2088</v>
      </c>
      <c r="G124" s="56" t="s">
        <v>1586</v>
      </c>
      <c r="H124" s="56" t="s">
        <v>1587</v>
      </c>
      <c r="I124" s="56" t="s">
        <v>1588</v>
      </c>
      <c r="J124" s="56" t="s">
        <v>1559</v>
      </c>
      <c r="K124" s="55" t="str">
        <f>VLOOKUP(J124,Prowadzacy!$F$2:$J$105,2,FALSE)</f>
        <v>Mateusz</v>
      </c>
      <c r="L124" s="55">
        <f>VLOOKUP(J124,Prowadzacy!$F$2:$K$105,3,FALSE)</f>
        <v>0</v>
      </c>
      <c r="M124" s="55" t="str">
        <f>VLOOKUP(J124,Prowadzacy!$F$2:$K$105,4,FALSE)</f>
        <v>Dybkowski</v>
      </c>
      <c r="N124" s="57" t="str">
        <f>VLOOKUP(J124,Prowadzacy!$F$2:$M$105,8,FALSE)</f>
        <v xml:space="preserve">Mateusz | Dybkowski | Dr hab. inż. |  ( 05366 ) </v>
      </c>
      <c r="O124" s="57" t="str">
        <f>VLOOKUP(J124,Prowadzacy!$F$2:$K$105,5,FALSE)</f>
        <v>W05/K3</v>
      </c>
      <c r="P124" s="57" t="str">
        <f>VLOOKUP(J124,Prowadzacy!$F$2:$K$105,6,FALSE)</f>
        <v>ZNEMAP</v>
      </c>
      <c r="Q124" s="53" t="s">
        <v>1589</v>
      </c>
      <c r="R124" s="57" t="str">
        <f>VLOOKUP(Q124,Prowadzacy!$F$2:$K$105,2,FALSE)</f>
        <v>Krzysztof</v>
      </c>
      <c r="S124" s="57" t="str">
        <f>VLOOKUP(Q124,Prowadzacy!$F$2:$K$105,3,FALSE)</f>
        <v>Paweł</v>
      </c>
      <c r="T124" s="57" t="str">
        <f>VLOOKUP(Q124,Prowadzacy!$F$2:$K$105,4,FALSE)</f>
        <v>Dyrcz</v>
      </c>
      <c r="U124" s="57" t="str">
        <f>VLOOKUP(Q124,Prowadzacy!$F$2:$M$105,8,FALSE)</f>
        <v xml:space="preserve">Krzysztof | Dyrcz | Dr inż. |  ( 05307 ) </v>
      </c>
      <c r="V124" s="53"/>
      <c r="W124" s="53" t="s">
        <v>226</v>
      </c>
      <c r="X124" s="56"/>
      <c r="Y124" s="53"/>
      <c r="Z124" s="58"/>
      <c r="AA124" s="57"/>
      <c r="AB124" s="57"/>
      <c r="AC124" s="57"/>
      <c r="AD124" s="57"/>
      <c r="AE124" s="57"/>
      <c r="AF124" s="57"/>
      <c r="AG124" s="57"/>
      <c r="AH124" s="57"/>
      <c r="AI124" s="57"/>
      <c r="AJ124" s="57"/>
      <c r="AK124" s="57"/>
      <c r="AL124" s="65"/>
    </row>
    <row r="125" spans="1:38" ht="129.75">
      <c r="A125" s="80">
        <v>120</v>
      </c>
      <c r="B125" s="57" t="str">
        <f>VLOOKUP(E125,studia!$F$1:$I$12,2,FALSE)</f>
        <v>Automatyka i Robotyka</v>
      </c>
      <c r="C125" s="57" t="str">
        <f>VLOOKUP(E125,studia!$F$1:$I$12,3,FALSE)</f>
        <v>mgr</v>
      </c>
      <c r="D125" s="57" t="str">
        <f>VLOOKUP(E125,studia!$F$1:$I$12,4,FALSE)</f>
        <v>AMU</v>
      </c>
      <c r="E125" s="53" t="s">
        <v>545</v>
      </c>
      <c r="F125" s="89" t="s">
        <v>2088</v>
      </c>
      <c r="G125" s="56" t="s">
        <v>1600</v>
      </c>
      <c r="H125" s="56" t="s">
        <v>1601</v>
      </c>
      <c r="I125" s="56" t="s">
        <v>1968</v>
      </c>
      <c r="J125" s="56" t="s">
        <v>1589</v>
      </c>
      <c r="K125" s="55" t="str">
        <f>VLOOKUP(J125,Prowadzacy!$F$2:$J$105,2,FALSE)</f>
        <v>Krzysztof</v>
      </c>
      <c r="L125" s="55" t="str">
        <f>VLOOKUP(J125,Prowadzacy!$F$2:$K$105,3,FALSE)</f>
        <v>Paweł</v>
      </c>
      <c r="M125" s="55" t="str">
        <f>VLOOKUP(J125,Prowadzacy!$F$2:$K$105,4,FALSE)</f>
        <v>Dyrcz</v>
      </c>
      <c r="N125" s="57" t="str">
        <f>VLOOKUP(J125,Prowadzacy!$F$2:$M$105,8,FALSE)</f>
        <v xml:space="preserve">Krzysztof | Dyrcz | Dr inż. |  ( 05307 ) </v>
      </c>
      <c r="O125" s="57" t="str">
        <f>VLOOKUP(J125,Prowadzacy!$F$2:$K$105,5,FALSE)</f>
        <v>W05/K3</v>
      </c>
      <c r="P125" s="57" t="str">
        <f>VLOOKUP(J125,Prowadzacy!$F$2:$K$105,6,FALSE)</f>
        <v>ZNEMAP</v>
      </c>
      <c r="Q125" s="53" t="s">
        <v>1675</v>
      </c>
      <c r="R125" s="57" t="str">
        <f>VLOOKUP(Q125,Prowadzacy!$F$2:$K$105,2,FALSE)</f>
        <v>Marcin</v>
      </c>
      <c r="S125" s="57">
        <f>VLOOKUP(Q125,Prowadzacy!$F$2:$K$105,3,FALSE)</f>
        <v>0</v>
      </c>
      <c r="T125" s="57" t="str">
        <f>VLOOKUP(Q125,Prowadzacy!$F$2:$K$105,4,FALSE)</f>
        <v>Kamiński</v>
      </c>
      <c r="U125" s="57" t="str">
        <f>VLOOKUP(Q125,Prowadzacy!$F$2:$M$105,8,FALSE)</f>
        <v xml:space="preserve">Marcin | Kamiński | Dr hab. inż. |  ( 05373 ) </v>
      </c>
      <c r="V125" s="56"/>
      <c r="W125" s="53" t="s">
        <v>226</v>
      </c>
      <c r="X125" s="56"/>
      <c r="Y125" s="53"/>
      <c r="Z125" s="58"/>
      <c r="AA125" s="57"/>
      <c r="AB125" s="57"/>
      <c r="AC125" s="57"/>
      <c r="AD125" s="57"/>
      <c r="AE125" s="57"/>
      <c r="AF125" s="57"/>
      <c r="AG125" s="57"/>
      <c r="AH125" s="57"/>
      <c r="AI125" s="57"/>
      <c r="AJ125" s="57"/>
      <c r="AK125" s="57"/>
      <c r="AL125" s="65"/>
    </row>
    <row r="126" spans="1:38" ht="168">
      <c r="A126" s="80">
        <v>121</v>
      </c>
      <c r="B126" s="57" t="str">
        <f>VLOOKUP(E126,studia!$F$1:$I$12,2,FALSE)</f>
        <v>Automatyka i Robotyka</v>
      </c>
      <c r="C126" s="57" t="str">
        <f>VLOOKUP(E126,studia!$F$1:$I$12,3,FALSE)</f>
        <v>mgr</v>
      </c>
      <c r="D126" s="57" t="str">
        <f>VLOOKUP(E126,studia!$F$1:$I$12,4,FALSE)</f>
        <v>AMU</v>
      </c>
      <c r="E126" s="53" t="s">
        <v>545</v>
      </c>
      <c r="F126" s="89" t="s">
        <v>2088</v>
      </c>
      <c r="G126" s="56" t="s">
        <v>1602</v>
      </c>
      <c r="H126" s="56" t="s">
        <v>1603</v>
      </c>
      <c r="I126" s="56" t="s">
        <v>1969</v>
      </c>
      <c r="J126" s="56" t="s">
        <v>1589</v>
      </c>
      <c r="K126" s="55" t="str">
        <f>VLOOKUP(J126,Prowadzacy!$F$2:$J$105,2,FALSE)</f>
        <v>Krzysztof</v>
      </c>
      <c r="L126" s="55" t="str">
        <f>VLOOKUP(J126,Prowadzacy!$F$2:$K$105,3,FALSE)</f>
        <v>Paweł</v>
      </c>
      <c r="M126" s="55" t="str">
        <f>VLOOKUP(J126,Prowadzacy!$F$2:$K$105,4,FALSE)</f>
        <v>Dyrcz</v>
      </c>
      <c r="N126" s="57" t="str">
        <f>VLOOKUP(J126,Prowadzacy!$F$2:$M$105,8,FALSE)</f>
        <v xml:space="preserve">Krzysztof | Dyrcz | Dr inż. |  ( 05307 ) </v>
      </c>
      <c r="O126" s="57" t="str">
        <f>VLOOKUP(J126,Prowadzacy!$F$2:$K$105,5,FALSE)</f>
        <v>W05/K3</v>
      </c>
      <c r="P126" s="57" t="str">
        <f>VLOOKUP(J126,Prowadzacy!$F$2:$K$105,6,FALSE)</f>
        <v>ZNEMAP</v>
      </c>
      <c r="Q126" s="53" t="s">
        <v>1746</v>
      </c>
      <c r="R126" s="57" t="str">
        <f>VLOOKUP(Q126,Prowadzacy!$F$2:$K$105,2,FALSE)</f>
        <v>Marcin</v>
      </c>
      <c r="S126" s="57" t="str">
        <f>VLOOKUP(Q126,Prowadzacy!$F$2:$K$105,3,FALSE)</f>
        <v>Stanisław</v>
      </c>
      <c r="T126" s="57" t="str">
        <f>VLOOKUP(Q126,Prowadzacy!$F$2:$K$105,4,FALSE)</f>
        <v>Pawlak</v>
      </c>
      <c r="U126" s="57" t="str">
        <f>VLOOKUP(Q126,Prowadzacy!$F$2:$M$105,8,FALSE)</f>
        <v xml:space="preserve">Marcin | Pawlak | Dr inż. |  ( 05337 ) </v>
      </c>
      <c r="V126" s="56"/>
      <c r="W126" s="53" t="s">
        <v>226</v>
      </c>
      <c r="X126" s="56"/>
      <c r="Y126" s="53"/>
      <c r="Z126" s="58"/>
      <c r="AA126" s="57"/>
      <c r="AB126" s="57"/>
      <c r="AC126" s="57"/>
      <c r="AD126" s="57"/>
      <c r="AE126" s="57"/>
      <c r="AF126" s="57"/>
      <c r="AG126" s="57"/>
      <c r="AH126" s="57"/>
      <c r="AI126" s="57"/>
      <c r="AJ126" s="57"/>
      <c r="AK126" s="57"/>
      <c r="AL126" s="65"/>
    </row>
    <row r="127" spans="1:38" ht="155.25">
      <c r="A127" s="80">
        <v>122</v>
      </c>
      <c r="B127" s="57" t="str">
        <f>VLOOKUP(E127,studia!$F$1:$I$12,2,FALSE)</f>
        <v>Automatyka i Robotyka</v>
      </c>
      <c r="C127" s="57" t="str">
        <f>VLOOKUP(E127,studia!$F$1:$I$12,3,FALSE)</f>
        <v>mgr</v>
      </c>
      <c r="D127" s="57" t="str">
        <f>VLOOKUP(E127,studia!$F$1:$I$12,4,FALSE)</f>
        <v>AMU</v>
      </c>
      <c r="E127" s="53" t="s">
        <v>545</v>
      </c>
      <c r="F127" s="89" t="s">
        <v>2088</v>
      </c>
      <c r="G127" s="56" t="s">
        <v>1604</v>
      </c>
      <c r="H127" s="56" t="s">
        <v>1605</v>
      </c>
      <c r="I127" s="56" t="s">
        <v>1970</v>
      </c>
      <c r="J127" s="56" t="s">
        <v>1589</v>
      </c>
      <c r="K127" s="55" t="str">
        <f>VLOOKUP(J127,Prowadzacy!$F$2:$J$105,2,FALSE)</f>
        <v>Krzysztof</v>
      </c>
      <c r="L127" s="55" t="str">
        <f>VLOOKUP(J127,Prowadzacy!$F$2:$K$105,3,FALSE)</f>
        <v>Paweł</v>
      </c>
      <c r="M127" s="55" t="str">
        <f>VLOOKUP(J127,Prowadzacy!$F$2:$K$105,4,FALSE)</f>
        <v>Dyrcz</v>
      </c>
      <c r="N127" s="57" t="str">
        <f>VLOOKUP(J127,Prowadzacy!$F$2:$M$105,8,FALSE)</f>
        <v xml:space="preserve">Krzysztof | Dyrcz | Dr inż. |  ( 05307 ) </v>
      </c>
      <c r="O127" s="57" t="str">
        <f>VLOOKUP(J127,Prowadzacy!$F$2:$K$105,5,FALSE)</f>
        <v>W05/K3</v>
      </c>
      <c r="P127" s="57" t="str">
        <f>VLOOKUP(J127,Prowadzacy!$F$2:$K$105,6,FALSE)</f>
        <v>ZNEMAP</v>
      </c>
      <c r="Q127" s="53" t="s">
        <v>1675</v>
      </c>
      <c r="R127" s="57" t="str">
        <f>VLOOKUP(Q127,Prowadzacy!$F$2:$K$105,2,FALSE)</f>
        <v>Marcin</v>
      </c>
      <c r="S127" s="57">
        <f>VLOOKUP(Q127,Prowadzacy!$F$2:$K$105,3,FALSE)</f>
        <v>0</v>
      </c>
      <c r="T127" s="57" t="str">
        <f>VLOOKUP(Q127,Prowadzacy!$F$2:$K$105,4,FALSE)</f>
        <v>Kamiński</v>
      </c>
      <c r="U127" s="57" t="str">
        <f>VLOOKUP(Q127,Prowadzacy!$F$2:$M$105,8,FALSE)</f>
        <v xml:space="preserve">Marcin | Kamiński | Dr hab. inż. |  ( 05373 ) </v>
      </c>
      <c r="V127" s="56"/>
      <c r="W127" s="53" t="s">
        <v>226</v>
      </c>
      <c r="X127" s="56"/>
      <c r="Y127" s="53"/>
      <c r="Z127" s="58"/>
      <c r="AA127" s="57"/>
      <c r="AB127" s="57"/>
      <c r="AC127" s="57"/>
      <c r="AD127" s="57"/>
      <c r="AE127" s="57"/>
      <c r="AF127" s="57"/>
      <c r="AG127" s="57"/>
      <c r="AH127" s="57"/>
      <c r="AI127" s="57"/>
      <c r="AJ127" s="57"/>
      <c r="AK127" s="57"/>
      <c r="AL127" s="65"/>
    </row>
    <row r="128" spans="1:38" ht="142.5">
      <c r="A128" s="80">
        <v>123</v>
      </c>
      <c r="B128" s="57" t="str">
        <f>VLOOKUP(E128,studia!$F$1:$I$12,2,FALSE)</f>
        <v>Automatyka i Robotyka</v>
      </c>
      <c r="C128" s="57" t="str">
        <f>VLOOKUP(E128,studia!$F$1:$I$12,3,FALSE)</f>
        <v>mgr</v>
      </c>
      <c r="D128" s="57" t="str">
        <f>VLOOKUP(E128,studia!$F$1:$I$12,4,FALSE)</f>
        <v>AMU</v>
      </c>
      <c r="E128" s="53" t="s">
        <v>545</v>
      </c>
      <c r="F128" s="89" t="s">
        <v>2088</v>
      </c>
      <c r="G128" s="56" t="s">
        <v>1606</v>
      </c>
      <c r="H128" s="56" t="s">
        <v>1607</v>
      </c>
      <c r="I128" s="56" t="s">
        <v>1608</v>
      </c>
      <c r="J128" s="56" t="s">
        <v>1589</v>
      </c>
      <c r="K128" s="55" t="str">
        <f>VLOOKUP(J128,Prowadzacy!$F$2:$J$105,2,FALSE)</f>
        <v>Krzysztof</v>
      </c>
      <c r="L128" s="55" t="str">
        <f>VLOOKUP(J128,Prowadzacy!$F$2:$K$105,3,FALSE)</f>
        <v>Paweł</v>
      </c>
      <c r="M128" s="55" t="str">
        <f>VLOOKUP(J128,Prowadzacy!$F$2:$K$105,4,FALSE)</f>
        <v>Dyrcz</v>
      </c>
      <c r="N128" s="57" t="str">
        <f>VLOOKUP(J128,Prowadzacy!$F$2:$M$105,8,FALSE)</f>
        <v xml:space="preserve">Krzysztof | Dyrcz | Dr inż. |  ( 05307 ) </v>
      </c>
      <c r="O128" s="57" t="str">
        <f>VLOOKUP(J128,Prowadzacy!$F$2:$K$105,5,FALSE)</f>
        <v>W05/K3</v>
      </c>
      <c r="P128" s="57" t="str">
        <f>VLOOKUP(J128,Prowadzacy!$F$2:$K$105,6,FALSE)</f>
        <v>ZNEMAP</v>
      </c>
      <c r="Q128" s="53" t="s">
        <v>1746</v>
      </c>
      <c r="R128" s="57" t="str">
        <f>VLOOKUP(Q128,Prowadzacy!$F$2:$K$105,2,FALSE)</f>
        <v>Marcin</v>
      </c>
      <c r="S128" s="57" t="str">
        <f>VLOOKUP(Q128,Prowadzacy!$F$2:$K$105,3,FALSE)</f>
        <v>Stanisław</v>
      </c>
      <c r="T128" s="57" t="str">
        <f>VLOOKUP(Q128,Prowadzacy!$F$2:$K$105,4,FALSE)</f>
        <v>Pawlak</v>
      </c>
      <c r="U128" s="57" t="str">
        <f>VLOOKUP(Q128,Prowadzacy!$F$2:$M$105,8,FALSE)</f>
        <v xml:space="preserve">Marcin | Pawlak | Dr inż. |  ( 05337 ) </v>
      </c>
      <c r="V128" s="56"/>
      <c r="W128" s="53" t="s">
        <v>226</v>
      </c>
      <c r="X128" s="56"/>
      <c r="Y128" s="53"/>
      <c r="Z128" s="58"/>
      <c r="AA128" s="57"/>
      <c r="AB128" s="57"/>
      <c r="AC128" s="57"/>
      <c r="AD128" s="57"/>
      <c r="AE128" s="57"/>
      <c r="AF128" s="57"/>
      <c r="AG128" s="57"/>
      <c r="AH128" s="57"/>
      <c r="AI128" s="57"/>
      <c r="AJ128" s="57"/>
      <c r="AK128" s="57"/>
      <c r="AL128" s="65"/>
    </row>
    <row r="129" spans="1:38" ht="206.25">
      <c r="A129" s="80">
        <v>124</v>
      </c>
      <c r="B129" s="57" t="str">
        <f>VLOOKUP(E129,studia!$F$1:$I$12,2,FALSE)</f>
        <v>Automatyka i Robotyka</v>
      </c>
      <c r="C129" s="57" t="str">
        <f>VLOOKUP(E129,studia!$F$1:$I$12,3,FALSE)</f>
        <v>mgr</v>
      </c>
      <c r="D129" s="57" t="str">
        <f>VLOOKUP(E129,studia!$F$1:$I$12,4,FALSE)</f>
        <v>AMU</v>
      </c>
      <c r="E129" s="53" t="s">
        <v>545</v>
      </c>
      <c r="F129" s="89" t="s">
        <v>2088</v>
      </c>
      <c r="G129" s="56" t="s">
        <v>1619</v>
      </c>
      <c r="H129" s="56" t="s">
        <v>1620</v>
      </c>
      <c r="I129" s="56" t="s">
        <v>1621</v>
      </c>
      <c r="J129" s="56" t="s">
        <v>1612</v>
      </c>
      <c r="K129" s="55" t="str">
        <f>VLOOKUP(J129,Prowadzacy!$F$2:$J$105,2,FALSE)</f>
        <v>Paweł</v>
      </c>
      <c r="L129" s="55" t="str">
        <f>VLOOKUP(J129,Prowadzacy!$F$2:$K$105,3,FALSE)</f>
        <v>Grzegorz</v>
      </c>
      <c r="M129" s="55" t="str">
        <f>VLOOKUP(J129,Prowadzacy!$F$2:$K$105,4,FALSE)</f>
        <v>Ewert</v>
      </c>
      <c r="N129" s="57" t="str">
        <f>VLOOKUP(J129,Prowadzacy!$F$2:$M$105,8,FALSE)</f>
        <v xml:space="preserve">Paweł | Ewert | Dr inż. |  ( 05378 ) </v>
      </c>
      <c r="O129" s="57" t="str">
        <f>VLOOKUP(J129,Prowadzacy!$F$2:$K$105,5,FALSE)</f>
        <v>W05/K3</v>
      </c>
      <c r="P129" s="57" t="str">
        <f>VLOOKUP(J129,Prowadzacy!$F$2:$K$105,6,FALSE)</f>
        <v>ZNEMAP</v>
      </c>
      <c r="Q129" s="53" t="s">
        <v>1865</v>
      </c>
      <c r="R129" s="57" t="str">
        <f>VLOOKUP(Q129,Prowadzacy!$F$2:$K$105,2,FALSE)</f>
        <v>Marcin</v>
      </c>
      <c r="S129" s="57">
        <f>VLOOKUP(Q129,Prowadzacy!$F$2:$K$105,3,FALSE)</f>
        <v>0</v>
      </c>
      <c r="T129" s="57" t="str">
        <f>VLOOKUP(Q129,Prowadzacy!$F$2:$K$105,4,FALSE)</f>
        <v>Wolkiewicz</v>
      </c>
      <c r="U129" s="57" t="str">
        <f>VLOOKUP(Q129,Prowadzacy!$F$2:$M$105,8,FALSE)</f>
        <v xml:space="preserve">Marcin | Wolkiewicz | Dr inż. |  ( 05377 ) </v>
      </c>
      <c r="V129" s="53"/>
      <c r="W129" s="53" t="s">
        <v>226</v>
      </c>
      <c r="X129" s="56"/>
      <c r="Y129" s="53"/>
      <c r="Z129" s="58"/>
      <c r="AA129" s="57"/>
      <c r="AB129" s="57"/>
      <c r="AC129" s="57"/>
      <c r="AD129" s="57"/>
      <c r="AE129" s="57"/>
      <c r="AF129" s="57"/>
      <c r="AG129" s="57"/>
      <c r="AH129" s="57"/>
      <c r="AI129" s="57"/>
      <c r="AJ129" s="57"/>
      <c r="AK129" s="57"/>
      <c r="AL129" s="65"/>
    </row>
    <row r="130" spans="1:38" ht="168">
      <c r="A130" s="80">
        <v>125</v>
      </c>
      <c r="B130" s="57" t="str">
        <f>VLOOKUP(E130,studia!$F$1:$I$12,2,FALSE)</f>
        <v>Automatyka i Robotyka</v>
      </c>
      <c r="C130" s="57" t="str">
        <f>VLOOKUP(E130,studia!$F$1:$I$12,3,FALSE)</f>
        <v>mgr</v>
      </c>
      <c r="D130" s="57" t="str">
        <f>VLOOKUP(E130,studia!$F$1:$I$12,4,FALSE)</f>
        <v>AMU</v>
      </c>
      <c r="E130" s="53" t="s">
        <v>545</v>
      </c>
      <c r="F130" s="89" t="s">
        <v>2088</v>
      </c>
      <c r="G130" s="56" t="s">
        <v>1622</v>
      </c>
      <c r="H130" s="56" t="s">
        <v>1623</v>
      </c>
      <c r="I130" s="56" t="s">
        <v>1624</v>
      </c>
      <c r="J130" s="56" t="s">
        <v>1612</v>
      </c>
      <c r="K130" s="55" t="str">
        <f>VLOOKUP(J130,Prowadzacy!$F$2:$J$105,2,FALSE)</f>
        <v>Paweł</v>
      </c>
      <c r="L130" s="55" t="str">
        <f>VLOOKUP(J130,Prowadzacy!$F$2:$K$105,3,FALSE)</f>
        <v>Grzegorz</v>
      </c>
      <c r="M130" s="55" t="str">
        <f>VLOOKUP(J130,Prowadzacy!$F$2:$K$105,4,FALSE)</f>
        <v>Ewert</v>
      </c>
      <c r="N130" s="57" t="str">
        <f>VLOOKUP(J130,Prowadzacy!$F$2:$M$105,8,FALSE)</f>
        <v xml:space="preserve">Paweł | Ewert | Dr inż. |  ( 05378 ) </v>
      </c>
      <c r="O130" s="57" t="str">
        <f>VLOOKUP(J130,Prowadzacy!$F$2:$K$105,5,FALSE)</f>
        <v>W05/K3</v>
      </c>
      <c r="P130" s="57" t="str">
        <f>VLOOKUP(J130,Prowadzacy!$F$2:$K$105,6,FALSE)</f>
        <v>ZNEMAP</v>
      </c>
      <c r="Q130" s="53" t="s">
        <v>1865</v>
      </c>
      <c r="R130" s="57" t="str">
        <f>VLOOKUP(Q130,Prowadzacy!$F$2:$K$105,2,FALSE)</f>
        <v>Marcin</v>
      </c>
      <c r="S130" s="57">
        <f>VLOOKUP(Q130,Prowadzacy!$F$2:$K$105,3,FALSE)</f>
        <v>0</v>
      </c>
      <c r="T130" s="57" t="str">
        <f>VLOOKUP(Q130,Prowadzacy!$F$2:$K$105,4,FALSE)</f>
        <v>Wolkiewicz</v>
      </c>
      <c r="U130" s="57" t="str">
        <f>VLOOKUP(Q130,Prowadzacy!$F$2:$M$105,8,FALSE)</f>
        <v xml:space="preserve">Marcin | Wolkiewicz | Dr inż. |  ( 05377 ) </v>
      </c>
      <c r="V130" s="53"/>
      <c r="W130" s="53" t="s">
        <v>226</v>
      </c>
      <c r="X130" s="56"/>
      <c r="Y130" s="53"/>
      <c r="Z130" s="58"/>
      <c r="AA130" s="57"/>
      <c r="AB130" s="57"/>
      <c r="AC130" s="57"/>
      <c r="AD130" s="57"/>
      <c r="AE130" s="57"/>
      <c r="AF130" s="57"/>
      <c r="AG130" s="57"/>
      <c r="AH130" s="57"/>
      <c r="AI130" s="57"/>
      <c r="AJ130" s="57"/>
      <c r="AK130" s="57"/>
      <c r="AL130" s="65"/>
    </row>
    <row r="131" spans="1:38" ht="193.5">
      <c r="A131" s="80">
        <v>126</v>
      </c>
      <c r="B131" s="57" t="str">
        <f>VLOOKUP(E131,studia!$F$1:$I$12,2,FALSE)</f>
        <v>Automatyka i Robotyka</v>
      </c>
      <c r="C131" s="57" t="str">
        <f>VLOOKUP(E131,studia!$F$1:$I$12,3,FALSE)</f>
        <v>mgr</v>
      </c>
      <c r="D131" s="57" t="str">
        <f>VLOOKUP(E131,studia!$F$1:$I$12,4,FALSE)</f>
        <v>AMU</v>
      </c>
      <c r="E131" s="53" t="s">
        <v>545</v>
      </c>
      <c r="F131" s="89" t="s">
        <v>2088</v>
      </c>
      <c r="G131" s="56" t="s">
        <v>1625</v>
      </c>
      <c r="H131" s="56" t="s">
        <v>1626</v>
      </c>
      <c r="I131" s="56" t="s">
        <v>1627</v>
      </c>
      <c r="J131" s="56" t="s">
        <v>1612</v>
      </c>
      <c r="K131" s="55" t="str">
        <f>VLOOKUP(J131,Prowadzacy!$F$2:$J$105,2,FALSE)</f>
        <v>Paweł</v>
      </c>
      <c r="L131" s="55" t="str">
        <f>VLOOKUP(J131,Prowadzacy!$F$2:$K$105,3,FALSE)</f>
        <v>Grzegorz</v>
      </c>
      <c r="M131" s="55" t="str">
        <f>VLOOKUP(J131,Prowadzacy!$F$2:$K$105,4,FALSE)</f>
        <v>Ewert</v>
      </c>
      <c r="N131" s="57" t="str">
        <f>VLOOKUP(J131,Prowadzacy!$F$2:$M$105,8,FALSE)</f>
        <v xml:space="preserve">Paweł | Ewert | Dr inż. |  ( 05378 ) </v>
      </c>
      <c r="O131" s="57" t="str">
        <f>VLOOKUP(J131,Prowadzacy!$F$2:$K$105,5,FALSE)</f>
        <v>W05/K3</v>
      </c>
      <c r="P131" s="57" t="str">
        <f>VLOOKUP(J131,Prowadzacy!$F$2:$K$105,6,FALSE)</f>
        <v>ZNEMAP</v>
      </c>
      <c r="Q131" s="53" t="s">
        <v>1928</v>
      </c>
      <c r="R131" s="57" t="str">
        <f>VLOOKUP(Q131,Prowadzacy!$F$2:$K$105,2,FALSE)</f>
        <v>Czesław</v>
      </c>
      <c r="S131" s="57" t="str">
        <f>VLOOKUP(Q131,Prowadzacy!$F$2:$K$105,3,FALSE)</f>
        <v>Tadeusz</v>
      </c>
      <c r="T131" s="57" t="str">
        <f>VLOOKUP(Q131,Prowadzacy!$F$2:$K$105,4,FALSE)</f>
        <v>Kowalski</v>
      </c>
      <c r="U131" s="57" t="str">
        <f>VLOOKUP(Q131,Prowadzacy!$F$2:$M$105,8,FALSE)</f>
        <v xml:space="preserve">Czesław | Kowalski | Prof. dr hab. inż. |  ( 05321 ) </v>
      </c>
      <c r="V131" s="53"/>
      <c r="W131" s="53" t="s">
        <v>226</v>
      </c>
      <c r="X131" s="56"/>
      <c r="Y131" s="53"/>
      <c r="Z131" s="58"/>
      <c r="AA131" s="57"/>
      <c r="AB131" s="57"/>
      <c r="AC131" s="57"/>
      <c r="AD131" s="57"/>
      <c r="AE131" s="57"/>
      <c r="AF131" s="57"/>
      <c r="AG131" s="57"/>
      <c r="AH131" s="57"/>
      <c r="AI131" s="57"/>
      <c r="AJ131" s="57"/>
      <c r="AK131" s="57"/>
      <c r="AL131" s="65"/>
    </row>
    <row r="132" spans="1:38" ht="155.25">
      <c r="A132" s="80">
        <v>127</v>
      </c>
      <c r="B132" s="57" t="str">
        <f>VLOOKUP(E132,studia!$F$1:$I$12,2,FALSE)</f>
        <v>Automatyka i Robotyka</v>
      </c>
      <c r="C132" s="57" t="str">
        <f>VLOOKUP(E132,studia!$F$1:$I$12,3,FALSE)</f>
        <v>mgr</v>
      </c>
      <c r="D132" s="57" t="str">
        <f>VLOOKUP(E132,studia!$F$1:$I$12,4,FALSE)</f>
        <v>AMU</v>
      </c>
      <c r="E132" s="53" t="s">
        <v>545</v>
      </c>
      <c r="F132" s="89"/>
      <c r="G132" s="56" t="s">
        <v>1628</v>
      </c>
      <c r="H132" s="56" t="s">
        <v>1629</v>
      </c>
      <c r="I132" s="56" t="s">
        <v>1630</v>
      </c>
      <c r="J132" s="56" t="s">
        <v>1631</v>
      </c>
      <c r="K132" s="55" t="str">
        <f>VLOOKUP(J132,Prowadzacy!$F$2:$J$105,2,FALSE)</f>
        <v>Piotr</v>
      </c>
      <c r="L132" s="55">
        <f>VLOOKUP(J132,Prowadzacy!$F$2:$K$105,3,FALSE)</f>
        <v>0</v>
      </c>
      <c r="M132" s="55" t="str">
        <f>VLOOKUP(J132,Prowadzacy!$F$2:$K$105,4,FALSE)</f>
        <v>Gajewski</v>
      </c>
      <c r="N132" s="57" t="str">
        <f>VLOOKUP(J132,Prowadzacy!$F$2:$M$105,8,FALSE)</f>
        <v xml:space="preserve">Piotr | Gajewski | Dr inż. |  ( 05397 ) </v>
      </c>
      <c r="O132" s="57" t="str">
        <f>VLOOKUP(J132,Prowadzacy!$F$2:$K$105,5,FALSE)</f>
        <v>W05/K3</v>
      </c>
      <c r="P132" s="57" t="str">
        <f>VLOOKUP(J132,Prowadzacy!$F$2:$K$105,6,FALSE)</f>
        <v>ZNEMAP</v>
      </c>
      <c r="Q132" s="53" t="s">
        <v>1730</v>
      </c>
      <c r="R132" s="57" t="str">
        <f>VLOOKUP(Q132,Prowadzacy!$F$2:$K$105,2,FALSE)</f>
        <v>Jacek</v>
      </c>
      <c r="S132" s="57">
        <f>VLOOKUP(Q132,Prowadzacy!$F$2:$K$105,3,FALSE)</f>
        <v>0</v>
      </c>
      <c r="T132" s="57" t="str">
        <f>VLOOKUP(Q132,Prowadzacy!$F$2:$K$105,4,FALSE)</f>
        <v>Listwan</v>
      </c>
      <c r="U132" s="57" t="str">
        <f>VLOOKUP(Q132,Prowadzacy!$F$2:$M$105,8,FALSE)</f>
        <v xml:space="preserve">Jacek | Listwan | Dr inż. |  ( p53100 ) </v>
      </c>
      <c r="V132" s="53"/>
      <c r="W132" s="53" t="s">
        <v>226</v>
      </c>
      <c r="X132" s="56"/>
      <c r="Y132" s="53"/>
      <c r="Z132" s="58"/>
      <c r="AA132" s="57"/>
      <c r="AB132" s="57"/>
      <c r="AC132" s="57"/>
      <c r="AD132" s="57"/>
      <c r="AE132" s="57"/>
      <c r="AF132" s="57"/>
      <c r="AG132" s="57"/>
      <c r="AH132" s="57"/>
      <c r="AI132" s="57"/>
      <c r="AJ132" s="57"/>
      <c r="AK132" s="57"/>
      <c r="AL132" s="65"/>
    </row>
    <row r="133" spans="1:38" ht="129.75">
      <c r="A133" s="80">
        <v>128</v>
      </c>
      <c r="B133" s="57" t="str">
        <f>VLOOKUP(E133,studia!$F$1:$I$12,2,FALSE)</f>
        <v>Automatyka i Robotyka</v>
      </c>
      <c r="C133" s="57" t="str">
        <f>VLOOKUP(E133,studia!$F$1:$I$12,3,FALSE)</f>
        <v>mgr</v>
      </c>
      <c r="D133" s="57" t="str">
        <f>VLOOKUP(E133,studia!$F$1:$I$12,4,FALSE)</f>
        <v>AMU</v>
      </c>
      <c r="E133" s="53" t="s">
        <v>545</v>
      </c>
      <c r="F133" s="89"/>
      <c r="G133" s="56" t="s">
        <v>1638</v>
      </c>
      <c r="H133" s="56" t="s">
        <v>1639</v>
      </c>
      <c r="I133" s="56" t="s">
        <v>1640</v>
      </c>
      <c r="J133" s="56" t="s">
        <v>1631</v>
      </c>
      <c r="K133" s="55" t="str">
        <f>VLOOKUP(J133,Prowadzacy!$F$2:$J$105,2,FALSE)</f>
        <v>Piotr</v>
      </c>
      <c r="L133" s="55">
        <f>VLOOKUP(J133,Prowadzacy!$F$2:$K$105,3,FALSE)</f>
        <v>0</v>
      </c>
      <c r="M133" s="55" t="str">
        <f>VLOOKUP(J133,Prowadzacy!$F$2:$K$105,4,FALSE)</f>
        <v>Gajewski</v>
      </c>
      <c r="N133" s="57" t="str">
        <f>VLOOKUP(J133,Prowadzacy!$F$2:$M$105,8,FALSE)</f>
        <v xml:space="preserve">Piotr | Gajewski | Dr inż. |  ( 05397 ) </v>
      </c>
      <c r="O133" s="57" t="str">
        <f>VLOOKUP(J133,Prowadzacy!$F$2:$K$105,5,FALSE)</f>
        <v>W05/K3</v>
      </c>
      <c r="P133" s="57" t="str">
        <f>VLOOKUP(J133,Prowadzacy!$F$2:$K$105,6,FALSE)</f>
        <v>ZNEMAP</v>
      </c>
      <c r="Q133" s="53" t="s">
        <v>1730</v>
      </c>
      <c r="R133" s="57" t="str">
        <f>VLOOKUP(Q133,Prowadzacy!$F$2:$K$105,2,FALSE)</f>
        <v>Jacek</v>
      </c>
      <c r="S133" s="57">
        <f>VLOOKUP(Q133,Prowadzacy!$F$2:$K$105,3,FALSE)</f>
        <v>0</v>
      </c>
      <c r="T133" s="57" t="str">
        <f>VLOOKUP(Q133,Prowadzacy!$F$2:$K$105,4,FALSE)</f>
        <v>Listwan</v>
      </c>
      <c r="U133" s="57" t="str">
        <f>VLOOKUP(Q133,Prowadzacy!$F$2:$M$105,8,FALSE)</f>
        <v xml:space="preserve">Jacek | Listwan | Dr inż. |  ( p53100 ) </v>
      </c>
      <c r="V133" s="53"/>
      <c r="W133" s="53" t="s">
        <v>226</v>
      </c>
      <c r="X133" s="56"/>
      <c r="Y133" s="53"/>
      <c r="Z133" s="58"/>
      <c r="AA133" s="57"/>
      <c r="AB133" s="57"/>
      <c r="AC133" s="57"/>
      <c r="AD133" s="57"/>
      <c r="AE133" s="57"/>
      <c r="AF133" s="57"/>
      <c r="AG133" s="57"/>
      <c r="AH133" s="57"/>
      <c r="AI133" s="57"/>
      <c r="AJ133" s="57"/>
      <c r="AK133" s="57"/>
      <c r="AL133" s="65"/>
    </row>
    <row r="134" spans="1:38" ht="219">
      <c r="A134" s="80">
        <v>129</v>
      </c>
      <c r="B134" s="57" t="str">
        <f>VLOOKUP(E134,studia!$F$1:$I$12,2,FALSE)</f>
        <v>Automatyka i Robotyka</v>
      </c>
      <c r="C134" s="57" t="str">
        <f>VLOOKUP(E134,studia!$F$1:$I$12,3,FALSE)</f>
        <v>mgr</v>
      </c>
      <c r="D134" s="57" t="str">
        <f>VLOOKUP(E134,studia!$F$1:$I$12,4,FALSE)</f>
        <v>AMU</v>
      </c>
      <c r="E134" s="53" t="s">
        <v>545</v>
      </c>
      <c r="F134" s="89"/>
      <c r="G134" s="56" t="s">
        <v>1672</v>
      </c>
      <c r="H134" s="56" t="s">
        <v>1673</v>
      </c>
      <c r="I134" s="56" t="s">
        <v>1674</v>
      </c>
      <c r="J134" s="56" t="s">
        <v>1675</v>
      </c>
      <c r="K134" s="55" t="str">
        <f>VLOOKUP(J134,Prowadzacy!$F$2:$J$105,2,FALSE)</f>
        <v>Marcin</v>
      </c>
      <c r="L134" s="55">
        <f>VLOOKUP(J134,Prowadzacy!$F$2:$K$105,3,FALSE)</f>
        <v>0</v>
      </c>
      <c r="M134" s="55" t="str">
        <f>VLOOKUP(J134,Prowadzacy!$F$2:$K$105,4,FALSE)</f>
        <v>Kamiński</v>
      </c>
      <c r="N134" s="57" t="str">
        <f>VLOOKUP(J134,Prowadzacy!$F$2:$M$105,8,FALSE)</f>
        <v xml:space="preserve">Marcin | Kamiński | Dr hab. inż. |  ( 05373 ) </v>
      </c>
      <c r="O134" s="57" t="str">
        <f>VLOOKUP(J134,Prowadzacy!$F$2:$K$105,5,FALSE)</f>
        <v>W05/K3</v>
      </c>
      <c r="P134" s="57" t="str">
        <f>VLOOKUP(J134,Prowadzacy!$F$2:$K$105,6,FALSE)</f>
        <v>ZNEMAP</v>
      </c>
      <c r="Q134" s="53" t="s">
        <v>1474</v>
      </c>
      <c r="R134" s="57" t="str">
        <f>VLOOKUP(Q134,Prowadzacy!$F$2:$K$105,2,FALSE)</f>
        <v>Krzysztof</v>
      </c>
      <c r="S134" s="57">
        <f>VLOOKUP(Q134,Prowadzacy!$F$2:$K$105,3,FALSE)</f>
        <v>0</v>
      </c>
      <c r="T134" s="57" t="str">
        <f>VLOOKUP(Q134,Prowadzacy!$F$2:$K$105,4,FALSE)</f>
        <v>Szabat</v>
      </c>
      <c r="U134" s="57" t="str">
        <f>VLOOKUP(Q134,Prowadzacy!$F$2:$M$105,8,FALSE)</f>
        <v xml:space="preserve">Krzysztof | Szabat | Prof. dr hab. inż. |  ( 05344 ) </v>
      </c>
      <c r="V134" s="53"/>
      <c r="W134" s="53" t="s">
        <v>226</v>
      </c>
      <c r="X134" s="56"/>
      <c r="Y134" s="53"/>
      <c r="Z134" s="58"/>
      <c r="AA134" s="57"/>
      <c r="AB134" s="57"/>
      <c r="AC134" s="57"/>
      <c r="AD134" s="57"/>
      <c r="AE134" s="57"/>
      <c r="AF134" s="57"/>
      <c r="AG134" s="57"/>
      <c r="AH134" s="57"/>
      <c r="AI134" s="57"/>
      <c r="AJ134" s="57"/>
      <c r="AK134" s="57"/>
      <c r="AL134" s="65"/>
    </row>
    <row r="135" spans="1:38" ht="142.5">
      <c r="A135" s="80">
        <v>130</v>
      </c>
      <c r="B135" s="57" t="str">
        <f>VLOOKUP(E135,studia!$F$1:$I$12,2,FALSE)</f>
        <v>Automatyka i Robotyka</v>
      </c>
      <c r="C135" s="57" t="str">
        <f>VLOOKUP(E135,studia!$F$1:$I$12,3,FALSE)</f>
        <v>mgr</v>
      </c>
      <c r="D135" s="57" t="str">
        <f>VLOOKUP(E135,studia!$F$1:$I$12,4,FALSE)</f>
        <v>AMU</v>
      </c>
      <c r="E135" s="53" t="s">
        <v>545</v>
      </c>
      <c r="F135" s="89"/>
      <c r="G135" s="56" t="s">
        <v>1676</v>
      </c>
      <c r="H135" s="56" t="s">
        <v>1677</v>
      </c>
      <c r="I135" s="56" t="s">
        <v>1678</v>
      </c>
      <c r="J135" s="56" t="s">
        <v>1675</v>
      </c>
      <c r="K135" s="55" t="str">
        <f>VLOOKUP(J135,Prowadzacy!$F$2:$J$105,2,FALSE)</f>
        <v>Marcin</v>
      </c>
      <c r="L135" s="55">
        <f>VLOOKUP(J135,Prowadzacy!$F$2:$K$105,3,FALSE)</f>
        <v>0</v>
      </c>
      <c r="M135" s="55" t="str">
        <f>VLOOKUP(J135,Prowadzacy!$F$2:$K$105,4,FALSE)</f>
        <v>Kamiński</v>
      </c>
      <c r="N135" s="57" t="str">
        <f>VLOOKUP(J135,Prowadzacy!$F$2:$M$105,8,FALSE)</f>
        <v xml:space="preserve">Marcin | Kamiński | Dr hab. inż. |  ( 05373 ) </v>
      </c>
      <c r="O135" s="57" t="str">
        <f>VLOOKUP(J135,Prowadzacy!$F$2:$K$105,5,FALSE)</f>
        <v>W05/K3</v>
      </c>
      <c r="P135" s="57" t="str">
        <f>VLOOKUP(J135,Prowadzacy!$F$2:$K$105,6,FALSE)</f>
        <v>ZNEMAP</v>
      </c>
      <c r="Q135" s="53" t="s">
        <v>1525</v>
      </c>
      <c r="R135" s="57" t="str">
        <f>VLOOKUP(Q135,Prowadzacy!$F$2:$K$105,2,FALSE)</f>
        <v>Piotr</v>
      </c>
      <c r="S135" s="57" t="str">
        <f>VLOOKUP(Q135,Prowadzacy!$F$2:$K$105,3,FALSE)</f>
        <v>Stanisław</v>
      </c>
      <c r="T135" s="57" t="str">
        <f>VLOOKUP(Q135,Prowadzacy!$F$2:$K$105,4,FALSE)</f>
        <v>Derugo</v>
      </c>
      <c r="U135" s="57" t="str">
        <f>VLOOKUP(Q135,Prowadzacy!$F$2:$M$105,8,FALSE)</f>
        <v xml:space="preserve">Piotr | Derugo | Dr inż. |  ( 05390 ) </v>
      </c>
      <c r="V135" s="53"/>
      <c r="W135" s="53" t="s">
        <v>226</v>
      </c>
      <c r="X135" s="56"/>
      <c r="Y135" s="53"/>
      <c r="Z135" s="58"/>
      <c r="AA135" s="57"/>
      <c r="AB135" s="57"/>
      <c r="AC135" s="57"/>
      <c r="AD135" s="57"/>
      <c r="AE135" s="57"/>
      <c r="AF135" s="57"/>
      <c r="AG135" s="57"/>
      <c r="AH135" s="57"/>
      <c r="AI135" s="57"/>
      <c r="AJ135" s="57"/>
      <c r="AK135" s="57"/>
      <c r="AL135" s="65"/>
    </row>
    <row r="136" spans="1:38" ht="180.75">
      <c r="A136" s="80">
        <v>131</v>
      </c>
      <c r="B136" s="57" t="str">
        <f>VLOOKUP(E136,studia!$F$1:$I$12,2,FALSE)</f>
        <v>Automatyka i Robotyka</v>
      </c>
      <c r="C136" s="57" t="str">
        <f>VLOOKUP(E136,studia!$F$1:$I$12,3,FALSE)</f>
        <v>mgr</v>
      </c>
      <c r="D136" s="57" t="str">
        <f>VLOOKUP(E136,studia!$F$1:$I$12,4,FALSE)</f>
        <v>AMU</v>
      </c>
      <c r="E136" s="53" t="s">
        <v>545</v>
      </c>
      <c r="F136" s="89" t="s">
        <v>2088</v>
      </c>
      <c r="G136" s="56" t="s">
        <v>1679</v>
      </c>
      <c r="H136" s="56" t="s">
        <v>1680</v>
      </c>
      <c r="I136" s="56" t="s">
        <v>1681</v>
      </c>
      <c r="J136" s="56" t="s">
        <v>1675</v>
      </c>
      <c r="K136" s="55" t="str">
        <f>VLOOKUP(J136,Prowadzacy!$F$2:$J$105,2,FALSE)</f>
        <v>Marcin</v>
      </c>
      <c r="L136" s="55">
        <f>VLOOKUP(J136,Prowadzacy!$F$2:$K$105,3,FALSE)</f>
        <v>0</v>
      </c>
      <c r="M136" s="55" t="str">
        <f>VLOOKUP(J136,Prowadzacy!$F$2:$K$105,4,FALSE)</f>
        <v>Kamiński</v>
      </c>
      <c r="N136" s="57" t="str">
        <f>VLOOKUP(J136,Prowadzacy!$F$2:$M$105,8,FALSE)</f>
        <v xml:space="preserve">Marcin | Kamiński | Dr hab. inż. |  ( 05373 ) </v>
      </c>
      <c r="O136" s="57" t="str">
        <f>VLOOKUP(J136,Prowadzacy!$F$2:$K$105,5,FALSE)</f>
        <v>W05/K3</v>
      </c>
      <c r="P136" s="57" t="str">
        <f>VLOOKUP(J136,Prowadzacy!$F$2:$K$105,6,FALSE)</f>
        <v>ZNEMAP</v>
      </c>
      <c r="Q136" s="53" t="s">
        <v>1746</v>
      </c>
      <c r="R136" s="57" t="str">
        <f>VLOOKUP(Q136,Prowadzacy!$F$2:$K$105,2,FALSE)</f>
        <v>Marcin</v>
      </c>
      <c r="S136" s="57" t="str">
        <f>VLOOKUP(Q136,Prowadzacy!$F$2:$K$105,3,FALSE)</f>
        <v>Stanisław</v>
      </c>
      <c r="T136" s="57" t="str">
        <f>VLOOKUP(Q136,Prowadzacy!$F$2:$K$105,4,FALSE)</f>
        <v>Pawlak</v>
      </c>
      <c r="U136" s="57" t="str">
        <f>VLOOKUP(Q136,Prowadzacy!$F$2:$M$105,8,FALSE)</f>
        <v xml:space="preserve">Marcin | Pawlak | Dr inż. |  ( 05337 ) </v>
      </c>
      <c r="V136" s="53"/>
      <c r="W136" s="53" t="s">
        <v>226</v>
      </c>
      <c r="X136" s="56"/>
      <c r="Y136" s="53"/>
      <c r="Z136" s="58"/>
      <c r="AA136" s="57"/>
      <c r="AB136" s="57"/>
      <c r="AC136" s="57"/>
      <c r="AD136" s="57"/>
      <c r="AE136" s="57"/>
      <c r="AF136" s="57"/>
      <c r="AG136" s="57"/>
      <c r="AH136" s="57"/>
      <c r="AI136" s="57"/>
      <c r="AJ136" s="57"/>
      <c r="AK136" s="57"/>
      <c r="AL136" s="65"/>
    </row>
    <row r="137" spans="1:38" ht="168">
      <c r="A137" s="80">
        <v>132</v>
      </c>
      <c r="B137" s="57" t="str">
        <f>VLOOKUP(E137,studia!$F$1:$I$12,2,FALSE)</f>
        <v>Automatyka i Robotyka</v>
      </c>
      <c r="C137" s="57" t="str">
        <f>VLOOKUP(E137,studia!$F$1:$I$12,3,FALSE)</f>
        <v>mgr</v>
      </c>
      <c r="D137" s="57" t="str">
        <f>VLOOKUP(E137,studia!$F$1:$I$12,4,FALSE)</f>
        <v>AMU</v>
      </c>
      <c r="E137" s="53" t="s">
        <v>545</v>
      </c>
      <c r="F137" s="89" t="s">
        <v>2088</v>
      </c>
      <c r="G137" s="56" t="s">
        <v>1682</v>
      </c>
      <c r="H137" s="56" t="s">
        <v>1683</v>
      </c>
      <c r="I137" s="56" t="s">
        <v>1684</v>
      </c>
      <c r="J137" s="56" t="s">
        <v>1675</v>
      </c>
      <c r="K137" s="55" t="str">
        <f>VLOOKUP(J137,Prowadzacy!$F$2:$J$105,2,FALSE)</f>
        <v>Marcin</v>
      </c>
      <c r="L137" s="55">
        <f>VLOOKUP(J137,Prowadzacy!$F$2:$K$105,3,FALSE)</f>
        <v>0</v>
      </c>
      <c r="M137" s="55" t="str">
        <f>VLOOKUP(J137,Prowadzacy!$F$2:$K$105,4,FALSE)</f>
        <v>Kamiński</v>
      </c>
      <c r="N137" s="57" t="str">
        <f>VLOOKUP(J137,Prowadzacy!$F$2:$M$105,8,FALSE)</f>
        <v xml:space="preserve">Marcin | Kamiński | Dr hab. inż. |  ( 05373 ) </v>
      </c>
      <c r="O137" s="57" t="str">
        <f>VLOOKUP(J137,Prowadzacy!$F$2:$K$105,5,FALSE)</f>
        <v>W05/K3</v>
      </c>
      <c r="P137" s="57" t="str">
        <f>VLOOKUP(J137,Prowadzacy!$F$2:$K$105,6,FALSE)</f>
        <v>ZNEMAP</v>
      </c>
      <c r="Q137" s="53" t="s">
        <v>1474</v>
      </c>
      <c r="R137" s="57" t="str">
        <f>VLOOKUP(Q137,Prowadzacy!$F$2:$K$105,2,FALSE)</f>
        <v>Krzysztof</v>
      </c>
      <c r="S137" s="57">
        <f>VLOOKUP(Q137,Prowadzacy!$F$2:$K$105,3,FALSE)</f>
        <v>0</v>
      </c>
      <c r="T137" s="57" t="str">
        <f>VLOOKUP(Q137,Prowadzacy!$F$2:$K$105,4,FALSE)</f>
        <v>Szabat</v>
      </c>
      <c r="U137" s="57" t="str">
        <f>VLOOKUP(Q137,Prowadzacy!$F$2:$M$105,8,FALSE)</f>
        <v xml:space="preserve">Krzysztof | Szabat | Prof. dr hab. inż. |  ( 05344 ) </v>
      </c>
      <c r="V137" s="53"/>
      <c r="W137" s="53" t="s">
        <v>226</v>
      </c>
      <c r="X137" s="56"/>
      <c r="Y137" s="53"/>
      <c r="Z137" s="58"/>
      <c r="AA137" s="57"/>
      <c r="AB137" s="57"/>
      <c r="AC137" s="57"/>
      <c r="AD137" s="57"/>
      <c r="AE137" s="57"/>
      <c r="AF137" s="57"/>
      <c r="AG137" s="57"/>
      <c r="AH137" s="57"/>
      <c r="AI137" s="57"/>
      <c r="AJ137" s="57"/>
      <c r="AK137" s="57"/>
      <c r="AL137" s="65"/>
    </row>
    <row r="138" spans="1:38" ht="277.5" customHeight="1">
      <c r="A138" s="80">
        <v>133</v>
      </c>
      <c r="B138" s="57" t="str">
        <f>VLOOKUP(E138,studia!$F$1:$I$12,2,FALSE)</f>
        <v>Automatyka i Robotyka</v>
      </c>
      <c r="C138" s="57" t="str">
        <f>VLOOKUP(E138,studia!$F$1:$I$12,3,FALSE)</f>
        <v>mgr</v>
      </c>
      <c r="D138" s="57" t="str">
        <f>VLOOKUP(E138,studia!$F$1:$I$12,4,FALSE)</f>
        <v>AMU</v>
      </c>
      <c r="E138" s="53" t="s">
        <v>545</v>
      </c>
      <c r="F138" s="89"/>
      <c r="G138" s="56" t="s">
        <v>1685</v>
      </c>
      <c r="H138" s="56" t="s">
        <v>1686</v>
      </c>
      <c r="I138" s="56" t="s">
        <v>1687</v>
      </c>
      <c r="J138" s="56" t="s">
        <v>1675</v>
      </c>
      <c r="K138" s="55" t="str">
        <f>VLOOKUP(J138,Prowadzacy!$F$2:$J$105,2,FALSE)</f>
        <v>Marcin</v>
      </c>
      <c r="L138" s="55">
        <f>VLOOKUP(J138,Prowadzacy!$F$2:$K$105,3,FALSE)</f>
        <v>0</v>
      </c>
      <c r="M138" s="55" t="str">
        <f>VLOOKUP(J138,Prowadzacy!$F$2:$K$105,4,FALSE)</f>
        <v>Kamiński</v>
      </c>
      <c r="N138" s="57" t="str">
        <f>VLOOKUP(J138,Prowadzacy!$F$2:$M$105,8,FALSE)</f>
        <v xml:space="preserve">Marcin | Kamiński | Dr hab. inż. |  ( 05373 ) </v>
      </c>
      <c r="O138" s="57" t="str">
        <f>VLOOKUP(J138,Prowadzacy!$F$2:$K$105,5,FALSE)</f>
        <v>W05/K3</v>
      </c>
      <c r="P138" s="57" t="str">
        <f>VLOOKUP(J138,Prowadzacy!$F$2:$K$105,6,FALSE)</f>
        <v>ZNEMAP</v>
      </c>
      <c r="Q138" s="53" t="s">
        <v>1474</v>
      </c>
      <c r="R138" s="57" t="str">
        <f>VLOOKUP(Q138,Prowadzacy!$F$2:$K$105,2,FALSE)</f>
        <v>Krzysztof</v>
      </c>
      <c r="S138" s="57">
        <f>VLOOKUP(Q138,Prowadzacy!$F$2:$K$105,3,FALSE)</f>
        <v>0</v>
      </c>
      <c r="T138" s="57" t="str">
        <f>VLOOKUP(Q138,Prowadzacy!$F$2:$K$105,4,FALSE)</f>
        <v>Szabat</v>
      </c>
      <c r="U138" s="57" t="str">
        <f>VLOOKUP(Q138,Prowadzacy!$F$2:$M$105,8,FALSE)</f>
        <v xml:space="preserve">Krzysztof | Szabat | Prof. dr hab. inż. |  ( 05344 ) </v>
      </c>
      <c r="V138" s="53"/>
      <c r="W138" s="53" t="s">
        <v>226</v>
      </c>
      <c r="X138" s="56"/>
      <c r="Y138" s="53"/>
      <c r="Z138" s="58"/>
      <c r="AA138" s="57"/>
      <c r="AB138" s="57"/>
      <c r="AC138" s="57"/>
      <c r="AD138" s="57"/>
      <c r="AE138" s="57"/>
      <c r="AF138" s="57"/>
      <c r="AG138" s="57"/>
      <c r="AH138" s="57"/>
      <c r="AI138" s="57"/>
      <c r="AJ138" s="57"/>
      <c r="AK138" s="57"/>
      <c r="AL138" s="65"/>
    </row>
    <row r="139" spans="1:38" ht="231.75">
      <c r="A139" s="80">
        <v>134</v>
      </c>
      <c r="B139" s="57" t="str">
        <f>VLOOKUP(E139,studia!$F$1:$I$12,2,FALSE)</f>
        <v>Automatyka i Robotyka</v>
      </c>
      <c r="C139" s="57" t="str">
        <f>VLOOKUP(E139,studia!$F$1:$I$12,3,FALSE)</f>
        <v>mgr</v>
      </c>
      <c r="D139" s="57" t="str">
        <f>VLOOKUP(E139,studia!$F$1:$I$12,4,FALSE)</f>
        <v>AMU</v>
      </c>
      <c r="E139" s="53" t="s">
        <v>545</v>
      </c>
      <c r="F139" s="89"/>
      <c r="G139" s="56" t="s">
        <v>1688</v>
      </c>
      <c r="H139" s="56" t="s">
        <v>1689</v>
      </c>
      <c r="I139" s="56" t="s">
        <v>1690</v>
      </c>
      <c r="J139" s="56" t="s">
        <v>1675</v>
      </c>
      <c r="K139" s="55" t="str">
        <f>VLOOKUP(J139,Prowadzacy!$F$2:$J$105,2,FALSE)</f>
        <v>Marcin</v>
      </c>
      <c r="L139" s="55">
        <f>VLOOKUP(J139,Prowadzacy!$F$2:$K$105,3,FALSE)</f>
        <v>0</v>
      </c>
      <c r="M139" s="55" t="str">
        <f>VLOOKUP(J139,Prowadzacy!$F$2:$K$105,4,FALSE)</f>
        <v>Kamiński</v>
      </c>
      <c r="N139" s="57" t="str">
        <f>VLOOKUP(J139,Prowadzacy!$F$2:$M$105,8,FALSE)</f>
        <v xml:space="preserve">Marcin | Kamiński | Dr hab. inż. |  ( 05373 ) </v>
      </c>
      <c r="O139" s="57" t="str">
        <f>VLOOKUP(J139,Prowadzacy!$F$2:$K$105,5,FALSE)</f>
        <v>W05/K3</v>
      </c>
      <c r="P139" s="57" t="str">
        <f>VLOOKUP(J139,Prowadzacy!$F$2:$K$105,6,FALSE)</f>
        <v>ZNEMAP</v>
      </c>
      <c r="Q139" s="53" t="s">
        <v>1474</v>
      </c>
      <c r="R139" s="57" t="str">
        <f>VLOOKUP(Q139,Prowadzacy!$F$2:$K$105,2,FALSE)</f>
        <v>Krzysztof</v>
      </c>
      <c r="S139" s="57">
        <f>VLOOKUP(Q139,Prowadzacy!$F$2:$K$105,3,FALSE)</f>
        <v>0</v>
      </c>
      <c r="T139" s="57" t="str">
        <f>VLOOKUP(Q139,Prowadzacy!$F$2:$K$105,4,FALSE)</f>
        <v>Szabat</v>
      </c>
      <c r="U139" s="57" t="str">
        <f>VLOOKUP(Q139,Prowadzacy!$F$2:$M$105,8,FALSE)</f>
        <v xml:space="preserve">Krzysztof | Szabat | Prof. dr hab. inż. |  ( 05344 ) </v>
      </c>
      <c r="V139" s="53"/>
      <c r="W139" s="53" t="s">
        <v>226</v>
      </c>
      <c r="X139" s="56"/>
      <c r="Y139" s="53"/>
      <c r="Z139" s="58"/>
      <c r="AA139" s="57"/>
      <c r="AB139" s="57"/>
      <c r="AC139" s="57"/>
      <c r="AD139" s="57"/>
      <c r="AE139" s="57"/>
      <c r="AF139" s="57"/>
      <c r="AG139" s="57"/>
      <c r="AH139" s="57"/>
      <c r="AI139" s="57"/>
      <c r="AJ139" s="57"/>
      <c r="AK139" s="57"/>
      <c r="AL139" s="65"/>
    </row>
    <row r="140" spans="1:38" ht="257.25">
      <c r="A140" s="80">
        <v>135</v>
      </c>
      <c r="B140" s="57" t="str">
        <f>VLOOKUP(E140,studia!$F$1:$I$12,2,FALSE)</f>
        <v>Automatyka i Robotyka</v>
      </c>
      <c r="C140" s="57" t="str">
        <f>VLOOKUP(E140,studia!$F$1:$I$12,3,FALSE)</f>
        <v>mgr</v>
      </c>
      <c r="D140" s="57" t="str">
        <f>VLOOKUP(E140,studia!$F$1:$I$12,4,FALSE)</f>
        <v>AMU</v>
      </c>
      <c r="E140" s="53" t="s">
        <v>545</v>
      </c>
      <c r="F140" s="89" t="s">
        <v>2088</v>
      </c>
      <c r="G140" s="56" t="s">
        <v>1697</v>
      </c>
      <c r="H140" s="56" t="s">
        <v>1698</v>
      </c>
      <c r="I140" s="56" t="s">
        <v>1699</v>
      </c>
      <c r="J140" s="56" t="s">
        <v>1675</v>
      </c>
      <c r="K140" s="55" t="str">
        <f>VLOOKUP(J140,Prowadzacy!$F$2:$J$105,2,FALSE)</f>
        <v>Marcin</v>
      </c>
      <c r="L140" s="55">
        <f>VLOOKUP(J140,Prowadzacy!$F$2:$K$105,3,FALSE)</f>
        <v>0</v>
      </c>
      <c r="M140" s="55" t="str">
        <f>VLOOKUP(J140,Prowadzacy!$F$2:$K$105,4,FALSE)</f>
        <v>Kamiński</v>
      </c>
      <c r="N140" s="57" t="str">
        <f>VLOOKUP(J140,Prowadzacy!$F$2:$M$105,8,FALSE)</f>
        <v xml:space="preserve">Marcin | Kamiński | Dr hab. inż. |  ( 05373 ) </v>
      </c>
      <c r="O140" s="57" t="str">
        <f>VLOOKUP(J140,Prowadzacy!$F$2:$K$105,5,FALSE)</f>
        <v>W05/K3</v>
      </c>
      <c r="P140" s="57" t="str">
        <f>VLOOKUP(J140,Prowadzacy!$F$2:$K$105,6,FALSE)</f>
        <v>ZNEMAP</v>
      </c>
      <c r="Q140" s="53" t="s">
        <v>1474</v>
      </c>
      <c r="R140" s="57" t="str">
        <f>VLOOKUP(Q140,Prowadzacy!$F$2:$K$105,2,FALSE)</f>
        <v>Krzysztof</v>
      </c>
      <c r="S140" s="57">
        <f>VLOOKUP(Q140,Prowadzacy!$F$2:$K$105,3,FALSE)</f>
        <v>0</v>
      </c>
      <c r="T140" s="57" t="str">
        <f>VLOOKUP(Q140,Prowadzacy!$F$2:$K$105,4,FALSE)</f>
        <v>Szabat</v>
      </c>
      <c r="U140" s="57" t="str">
        <f>VLOOKUP(Q140,Prowadzacy!$F$2:$M$105,8,FALSE)</f>
        <v xml:space="preserve">Krzysztof | Szabat | Prof. dr hab. inż. |  ( 05344 ) </v>
      </c>
      <c r="V140" s="53"/>
      <c r="W140" s="53" t="s">
        <v>226</v>
      </c>
      <c r="X140" s="56"/>
      <c r="Y140" s="53"/>
      <c r="Z140" s="58"/>
      <c r="AA140" s="57"/>
      <c r="AB140" s="57"/>
      <c r="AC140" s="57"/>
      <c r="AD140" s="57"/>
      <c r="AE140" s="57"/>
      <c r="AF140" s="57"/>
      <c r="AG140" s="57"/>
      <c r="AH140" s="57"/>
      <c r="AI140" s="57"/>
      <c r="AJ140" s="57"/>
      <c r="AK140" s="57"/>
      <c r="AL140" s="65"/>
    </row>
    <row r="141" spans="1:38" ht="180.75">
      <c r="A141" s="80">
        <v>136</v>
      </c>
      <c r="B141" s="57" t="str">
        <f>VLOOKUP(E141,studia!$F$1:$I$12,2,FALSE)</f>
        <v>Automatyka i Robotyka</v>
      </c>
      <c r="C141" s="57" t="str">
        <f>VLOOKUP(E141,studia!$F$1:$I$12,3,FALSE)</f>
        <v>mgr</v>
      </c>
      <c r="D141" s="57" t="str">
        <f>VLOOKUP(E141,studia!$F$1:$I$12,4,FALSE)</f>
        <v>AMU</v>
      </c>
      <c r="E141" s="53" t="s">
        <v>545</v>
      </c>
      <c r="F141" s="89"/>
      <c r="G141" s="56" t="s">
        <v>1737</v>
      </c>
      <c r="H141" s="56" t="s">
        <v>1738</v>
      </c>
      <c r="I141" s="56" t="s">
        <v>1739</v>
      </c>
      <c r="J141" s="56" t="s">
        <v>1730</v>
      </c>
      <c r="K141" s="55" t="str">
        <f>VLOOKUP(J141,Prowadzacy!$F$2:$J$105,2,FALSE)</f>
        <v>Jacek</v>
      </c>
      <c r="L141" s="55">
        <f>VLOOKUP(J141,Prowadzacy!$F$2:$K$105,3,FALSE)</f>
        <v>0</v>
      </c>
      <c r="M141" s="55" t="str">
        <f>VLOOKUP(J141,Prowadzacy!$F$2:$K$105,4,FALSE)</f>
        <v>Listwan</v>
      </c>
      <c r="N141" s="57" t="str">
        <f>VLOOKUP(J141,Prowadzacy!$F$2:$M$105,8,FALSE)</f>
        <v xml:space="preserve">Jacek | Listwan | Dr inż. |  ( p53100 ) </v>
      </c>
      <c r="O141" s="57" t="str">
        <f>VLOOKUP(J141,Prowadzacy!$F$2:$K$105,5,FALSE)</f>
        <v>W05/K3</v>
      </c>
      <c r="P141" s="57" t="str">
        <f>VLOOKUP(J141,Prowadzacy!$F$2:$K$105,6,FALSE)</f>
        <v>ZNEMAP</v>
      </c>
      <c r="Q141" s="53" t="s">
        <v>1631</v>
      </c>
      <c r="R141" s="57" t="str">
        <f>VLOOKUP(Q141,Prowadzacy!$F$2:$K$105,2,FALSE)</f>
        <v>Piotr</v>
      </c>
      <c r="S141" s="57">
        <f>VLOOKUP(Q141,Prowadzacy!$F$2:$K$105,3,FALSE)</f>
        <v>0</v>
      </c>
      <c r="T141" s="57" t="str">
        <f>VLOOKUP(Q141,Prowadzacy!$F$2:$K$105,4,FALSE)</f>
        <v>Gajewski</v>
      </c>
      <c r="U141" s="57" t="str">
        <f>VLOOKUP(Q141,Prowadzacy!$F$2:$M$105,8,FALSE)</f>
        <v xml:space="preserve">Piotr | Gajewski | Dr inż. |  ( 05397 ) </v>
      </c>
      <c r="V141" s="53"/>
      <c r="W141" s="53" t="s">
        <v>226</v>
      </c>
      <c r="X141" s="56"/>
      <c r="Y141" s="53"/>
      <c r="Z141" s="58"/>
      <c r="AA141" s="57"/>
      <c r="AB141" s="57"/>
      <c r="AC141" s="57"/>
      <c r="AD141" s="57"/>
      <c r="AE141" s="57"/>
      <c r="AF141" s="57"/>
      <c r="AG141" s="57"/>
      <c r="AH141" s="57"/>
      <c r="AI141" s="57"/>
      <c r="AJ141" s="57"/>
      <c r="AK141" s="57"/>
      <c r="AL141" s="65"/>
    </row>
    <row r="142" spans="1:38" ht="180.75">
      <c r="A142" s="80">
        <v>137</v>
      </c>
      <c r="B142" s="57" t="str">
        <f>VLOOKUP(E142,studia!$F$1:$I$12,2,FALSE)</f>
        <v>Automatyka i Robotyka</v>
      </c>
      <c r="C142" s="57" t="str">
        <f>VLOOKUP(E142,studia!$F$1:$I$12,3,FALSE)</f>
        <v>mgr</v>
      </c>
      <c r="D142" s="57" t="str">
        <f>VLOOKUP(E142,studia!$F$1:$I$12,4,FALSE)</f>
        <v>AMU</v>
      </c>
      <c r="E142" s="53" t="s">
        <v>545</v>
      </c>
      <c r="F142" s="89"/>
      <c r="G142" s="56" t="s">
        <v>1740</v>
      </c>
      <c r="H142" s="56" t="s">
        <v>1741</v>
      </c>
      <c r="I142" s="56" t="s">
        <v>1742</v>
      </c>
      <c r="J142" s="56" t="s">
        <v>1730</v>
      </c>
      <c r="K142" s="55" t="str">
        <f>VLOOKUP(J142,Prowadzacy!$F$2:$J$105,2,FALSE)</f>
        <v>Jacek</v>
      </c>
      <c r="L142" s="55">
        <f>VLOOKUP(J142,Prowadzacy!$F$2:$K$105,3,FALSE)</f>
        <v>0</v>
      </c>
      <c r="M142" s="55" t="str">
        <f>VLOOKUP(J142,Prowadzacy!$F$2:$K$105,4,FALSE)</f>
        <v>Listwan</v>
      </c>
      <c r="N142" s="57" t="str">
        <f>VLOOKUP(J142,Prowadzacy!$F$2:$M$105,8,FALSE)</f>
        <v xml:space="preserve">Jacek | Listwan | Dr inż. |  ( p53100 ) </v>
      </c>
      <c r="O142" s="57" t="str">
        <f>VLOOKUP(J142,Prowadzacy!$F$2:$K$105,5,FALSE)</f>
        <v>W05/K3</v>
      </c>
      <c r="P142" s="57" t="str">
        <f>VLOOKUP(J142,Prowadzacy!$F$2:$K$105,6,FALSE)</f>
        <v>ZNEMAP</v>
      </c>
      <c r="Q142" s="53" t="s">
        <v>1631</v>
      </c>
      <c r="R142" s="57" t="str">
        <f>VLOOKUP(Q142,Prowadzacy!$F$2:$K$105,2,FALSE)</f>
        <v>Piotr</v>
      </c>
      <c r="S142" s="57">
        <f>VLOOKUP(Q142,Prowadzacy!$F$2:$K$105,3,FALSE)</f>
        <v>0</v>
      </c>
      <c r="T142" s="57" t="str">
        <f>VLOOKUP(Q142,Prowadzacy!$F$2:$K$105,4,FALSE)</f>
        <v>Gajewski</v>
      </c>
      <c r="U142" s="57" t="str">
        <f>VLOOKUP(Q142,Prowadzacy!$F$2:$M$105,8,FALSE)</f>
        <v xml:space="preserve">Piotr | Gajewski | Dr inż. |  ( 05397 ) </v>
      </c>
      <c r="V142" s="53"/>
      <c r="W142" s="53" t="s">
        <v>226</v>
      </c>
      <c r="X142" s="56"/>
      <c r="Y142" s="53"/>
      <c r="Z142" s="58"/>
      <c r="AA142" s="57"/>
      <c r="AB142" s="57"/>
      <c r="AC142" s="57"/>
      <c r="AD142" s="57"/>
      <c r="AE142" s="57"/>
      <c r="AF142" s="57"/>
      <c r="AG142" s="57"/>
      <c r="AH142" s="57"/>
      <c r="AI142" s="57"/>
      <c r="AJ142" s="57"/>
      <c r="AK142" s="57"/>
      <c r="AL142" s="65"/>
    </row>
    <row r="143" spans="1:38" ht="206.25">
      <c r="A143" s="80">
        <v>138</v>
      </c>
      <c r="B143" s="57" t="str">
        <f>VLOOKUP(E143,studia!$F$1:$I$12,2,FALSE)</f>
        <v>Automatyka i Robotyka</v>
      </c>
      <c r="C143" s="57" t="str">
        <f>VLOOKUP(E143,studia!$F$1:$I$12,3,FALSE)</f>
        <v>mgr</v>
      </c>
      <c r="D143" s="57" t="str">
        <f>VLOOKUP(E143,studia!$F$1:$I$12,4,FALSE)</f>
        <v>AMU</v>
      </c>
      <c r="E143" s="53" t="s">
        <v>545</v>
      </c>
      <c r="F143" s="89"/>
      <c r="G143" s="56" t="s">
        <v>1750</v>
      </c>
      <c r="H143" s="56" t="s">
        <v>1751</v>
      </c>
      <c r="I143" s="56" t="s">
        <v>1752</v>
      </c>
      <c r="J143" s="56" t="s">
        <v>1746</v>
      </c>
      <c r="K143" s="55" t="str">
        <f>VLOOKUP(J143,Prowadzacy!$F$2:$J$105,2,FALSE)</f>
        <v>Marcin</v>
      </c>
      <c r="L143" s="55" t="str">
        <f>VLOOKUP(J143,Prowadzacy!$F$2:$K$105,3,FALSE)</f>
        <v>Stanisław</v>
      </c>
      <c r="M143" s="55" t="str">
        <f>VLOOKUP(J143,Prowadzacy!$F$2:$K$105,4,FALSE)</f>
        <v>Pawlak</v>
      </c>
      <c r="N143" s="57" t="str">
        <f>VLOOKUP(J143,Prowadzacy!$F$2:$M$105,8,FALSE)</f>
        <v xml:space="preserve">Marcin | Pawlak | Dr inż. |  ( 05337 ) </v>
      </c>
      <c r="O143" s="57" t="str">
        <f>VLOOKUP(J143,Prowadzacy!$F$2:$K$105,5,FALSE)</f>
        <v>W05/K3</v>
      </c>
      <c r="P143" s="57" t="str">
        <f>VLOOKUP(J143,Prowadzacy!$F$2:$K$105,6,FALSE)</f>
        <v>ZNEMAP</v>
      </c>
      <c r="Q143" s="53" t="s">
        <v>1589</v>
      </c>
      <c r="R143" s="57" t="str">
        <f>VLOOKUP(Q143,Prowadzacy!$F$2:$K$105,2,FALSE)</f>
        <v>Krzysztof</v>
      </c>
      <c r="S143" s="57" t="str">
        <f>VLOOKUP(Q143,Prowadzacy!$F$2:$K$105,3,FALSE)</f>
        <v>Paweł</v>
      </c>
      <c r="T143" s="57" t="str">
        <f>VLOOKUP(Q143,Prowadzacy!$F$2:$K$105,4,FALSE)</f>
        <v>Dyrcz</v>
      </c>
      <c r="U143" s="57" t="str">
        <f>VLOOKUP(Q143,Prowadzacy!$F$2:$M$105,8,FALSE)</f>
        <v xml:space="preserve">Krzysztof | Dyrcz | Dr inż. |  ( 05307 ) </v>
      </c>
      <c r="V143" s="53"/>
      <c r="W143" s="53" t="s">
        <v>226</v>
      </c>
      <c r="X143" s="56"/>
      <c r="Y143" s="53"/>
      <c r="Z143" s="58"/>
      <c r="AA143" s="57"/>
      <c r="AB143" s="57"/>
      <c r="AC143" s="57"/>
      <c r="AD143" s="57"/>
      <c r="AE143" s="57"/>
      <c r="AF143" s="57"/>
      <c r="AG143" s="57"/>
      <c r="AH143" s="57"/>
      <c r="AI143" s="57"/>
      <c r="AJ143" s="57"/>
      <c r="AK143" s="57"/>
      <c r="AL143" s="65"/>
    </row>
    <row r="144" spans="1:38" ht="155.25">
      <c r="A144" s="80">
        <v>139</v>
      </c>
      <c r="B144" s="57" t="str">
        <f>VLOOKUP(E144,studia!$F$1:$I$12,2,FALSE)</f>
        <v>Automatyka i Robotyka</v>
      </c>
      <c r="C144" s="57" t="str">
        <f>VLOOKUP(E144,studia!$F$1:$I$12,3,FALSE)</f>
        <v>mgr</v>
      </c>
      <c r="D144" s="57" t="str">
        <f>VLOOKUP(E144,studia!$F$1:$I$12,4,FALSE)</f>
        <v>AMU</v>
      </c>
      <c r="E144" s="53" t="s">
        <v>545</v>
      </c>
      <c r="F144" s="89"/>
      <c r="G144" s="56" t="s">
        <v>1753</v>
      </c>
      <c r="H144" s="56" t="s">
        <v>1754</v>
      </c>
      <c r="I144" s="56" t="s">
        <v>1755</v>
      </c>
      <c r="J144" s="56" t="s">
        <v>1746</v>
      </c>
      <c r="K144" s="55" t="str">
        <f>VLOOKUP(J144,Prowadzacy!$F$2:$J$105,2,FALSE)</f>
        <v>Marcin</v>
      </c>
      <c r="L144" s="55" t="str">
        <f>VLOOKUP(J144,Prowadzacy!$F$2:$K$105,3,FALSE)</f>
        <v>Stanisław</v>
      </c>
      <c r="M144" s="55" t="str">
        <f>VLOOKUP(J144,Prowadzacy!$F$2:$K$105,4,FALSE)</f>
        <v>Pawlak</v>
      </c>
      <c r="N144" s="57" t="str">
        <f>VLOOKUP(J144,Prowadzacy!$F$2:$M$105,8,FALSE)</f>
        <v xml:space="preserve">Marcin | Pawlak | Dr inż. |  ( 05337 ) </v>
      </c>
      <c r="O144" s="57" t="str">
        <f>VLOOKUP(J144,Prowadzacy!$F$2:$K$105,5,FALSE)</f>
        <v>W05/K3</v>
      </c>
      <c r="P144" s="57" t="str">
        <f>VLOOKUP(J144,Prowadzacy!$F$2:$K$105,6,FALSE)</f>
        <v>ZNEMAP</v>
      </c>
      <c r="Q144" s="53" t="s">
        <v>1589</v>
      </c>
      <c r="R144" s="57" t="str">
        <f>VLOOKUP(Q144,Prowadzacy!$F$2:$K$105,2,FALSE)</f>
        <v>Krzysztof</v>
      </c>
      <c r="S144" s="57" t="str">
        <f>VLOOKUP(Q144,Prowadzacy!$F$2:$K$105,3,FALSE)</f>
        <v>Paweł</v>
      </c>
      <c r="T144" s="57" t="str">
        <f>VLOOKUP(Q144,Prowadzacy!$F$2:$K$105,4,FALSE)</f>
        <v>Dyrcz</v>
      </c>
      <c r="U144" s="57" t="str">
        <f>VLOOKUP(Q144,Prowadzacy!$F$2:$M$105,8,FALSE)</f>
        <v xml:space="preserve">Krzysztof | Dyrcz | Dr inż. |  ( 05307 ) </v>
      </c>
      <c r="V144" s="53"/>
      <c r="W144" s="53" t="s">
        <v>226</v>
      </c>
      <c r="X144" s="56"/>
      <c r="Y144" s="53"/>
      <c r="Z144" s="58"/>
      <c r="AA144" s="57"/>
      <c r="AB144" s="57"/>
      <c r="AC144" s="57"/>
      <c r="AD144" s="57"/>
      <c r="AE144" s="57"/>
      <c r="AF144" s="57"/>
      <c r="AG144" s="57"/>
      <c r="AH144" s="57"/>
      <c r="AI144" s="57"/>
      <c r="AJ144" s="57"/>
      <c r="AK144" s="57"/>
      <c r="AL144" s="65"/>
    </row>
    <row r="145" spans="1:38" ht="180.75">
      <c r="A145" s="80">
        <v>140</v>
      </c>
      <c r="B145" s="57" t="str">
        <f>VLOOKUP(E145,studia!$F$1:$I$12,2,FALSE)</f>
        <v>Automatyka i Robotyka</v>
      </c>
      <c r="C145" s="57" t="str">
        <f>VLOOKUP(E145,studia!$F$1:$I$12,3,FALSE)</f>
        <v>mgr</v>
      </c>
      <c r="D145" s="57" t="str">
        <f>VLOOKUP(E145,studia!$F$1:$I$12,4,FALSE)</f>
        <v>AMU</v>
      </c>
      <c r="E145" s="53" t="s">
        <v>545</v>
      </c>
      <c r="F145" s="89"/>
      <c r="G145" s="56" t="s">
        <v>1756</v>
      </c>
      <c r="H145" s="56" t="s">
        <v>1757</v>
      </c>
      <c r="I145" s="56" t="s">
        <v>1758</v>
      </c>
      <c r="J145" s="56" t="s">
        <v>1746</v>
      </c>
      <c r="K145" s="55" t="str">
        <f>VLOOKUP(J145,Prowadzacy!$F$2:$J$105,2,FALSE)</f>
        <v>Marcin</v>
      </c>
      <c r="L145" s="55" t="str">
        <f>VLOOKUP(J145,Prowadzacy!$F$2:$K$105,3,FALSE)</f>
        <v>Stanisław</v>
      </c>
      <c r="M145" s="55" t="str">
        <f>VLOOKUP(J145,Prowadzacy!$F$2:$K$105,4,FALSE)</f>
        <v>Pawlak</v>
      </c>
      <c r="N145" s="57" t="str">
        <f>VLOOKUP(J145,Prowadzacy!$F$2:$M$105,8,FALSE)</f>
        <v xml:space="preserve">Marcin | Pawlak | Dr inż. |  ( 05337 ) </v>
      </c>
      <c r="O145" s="57" t="str">
        <f>VLOOKUP(J145,Prowadzacy!$F$2:$K$105,5,FALSE)</f>
        <v>W05/K3</v>
      </c>
      <c r="P145" s="57" t="str">
        <f>VLOOKUP(J145,Prowadzacy!$F$2:$K$105,6,FALSE)</f>
        <v>ZNEMAP</v>
      </c>
      <c r="Q145" s="53" t="s">
        <v>1589</v>
      </c>
      <c r="R145" s="57" t="str">
        <f>VLOOKUP(Q145,Prowadzacy!$F$2:$K$105,2,FALSE)</f>
        <v>Krzysztof</v>
      </c>
      <c r="S145" s="57" t="str">
        <f>VLOOKUP(Q145,Prowadzacy!$F$2:$K$105,3,FALSE)</f>
        <v>Paweł</v>
      </c>
      <c r="T145" s="57" t="str">
        <f>VLOOKUP(Q145,Prowadzacy!$F$2:$K$105,4,FALSE)</f>
        <v>Dyrcz</v>
      </c>
      <c r="U145" s="57" t="str">
        <f>VLOOKUP(Q145,Prowadzacy!$F$2:$M$105,8,FALSE)</f>
        <v xml:space="preserve">Krzysztof | Dyrcz | Dr inż. |  ( 05307 ) </v>
      </c>
      <c r="V145" s="53"/>
      <c r="W145" s="53" t="s">
        <v>226</v>
      </c>
      <c r="X145" s="56"/>
      <c r="Y145" s="53"/>
      <c r="Z145" s="58"/>
      <c r="AA145" s="57"/>
      <c r="AB145" s="57"/>
      <c r="AC145" s="57"/>
      <c r="AD145" s="57"/>
      <c r="AE145" s="57"/>
      <c r="AF145" s="57"/>
      <c r="AG145" s="57"/>
      <c r="AH145" s="57"/>
      <c r="AI145" s="57"/>
      <c r="AJ145" s="57"/>
      <c r="AK145" s="57"/>
      <c r="AL145" s="65"/>
    </row>
    <row r="146" spans="1:38" ht="104.25">
      <c r="A146" s="80">
        <v>141</v>
      </c>
      <c r="B146" s="57" t="str">
        <f>VLOOKUP(E146,studia!$F$1:$I$12,2,FALSE)</f>
        <v>Automatyka i Robotyka</v>
      </c>
      <c r="C146" s="57" t="str">
        <f>VLOOKUP(E146,studia!$F$1:$I$12,3,FALSE)</f>
        <v>mgr</v>
      </c>
      <c r="D146" s="57" t="str">
        <f>VLOOKUP(E146,studia!$F$1:$I$12,4,FALSE)</f>
        <v>AMU</v>
      </c>
      <c r="E146" s="53" t="s">
        <v>545</v>
      </c>
      <c r="F146" s="89"/>
      <c r="G146" s="56" t="s">
        <v>1795</v>
      </c>
      <c r="H146" s="56" t="s">
        <v>1796</v>
      </c>
      <c r="I146" s="56" t="s">
        <v>1797</v>
      </c>
      <c r="J146" s="56" t="s">
        <v>1791</v>
      </c>
      <c r="K146" s="55" t="str">
        <f>VLOOKUP(J146,Prowadzacy!$F$2:$J$105,2,FALSE)</f>
        <v>Krzysztof</v>
      </c>
      <c r="L146" s="55">
        <f>VLOOKUP(J146,Prowadzacy!$F$2:$K$105,3,FALSE)</f>
        <v>0</v>
      </c>
      <c r="M146" s="55" t="str">
        <f>VLOOKUP(J146,Prowadzacy!$F$2:$K$105,4,FALSE)</f>
        <v>Pieńkowski</v>
      </c>
      <c r="N146" s="57" t="str">
        <f>VLOOKUP(J146,Prowadzacy!$F$2:$M$105,8,FALSE)</f>
        <v xml:space="preserve">Krzysztof | Pieńkowski | Dr hab. inż. |  ( 05339 ) </v>
      </c>
      <c r="O146" s="57" t="str">
        <f>VLOOKUP(J146,Prowadzacy!$F$2:$K$105,5,FALSE)</f>
        <v>W05/K3</v>
      </c>
      <c r="P146" s="57" t="str">
        <f>VLOOKUP(J146,Prowadzacy!$F$2:$K$105,6,FALSE)</f>
        <v>ZNEMAP</v>
      </c>
      <c r="Q146" s="53" t="s">
        <v>1929</v>
      </c>
      <c r="R146" s="57" t="str">
        <f>VLOOKUP(Q146,Prowadzacy!$F$2:$K$105,2,FALSE)</f>
        <v>Leszek</v>
      </c>
      <c r="S146" s="57">
        <f>VLOOKUP(Q146,Prowadzacy!$F$2:$K$105,3,FALSE)</f>
        <v>0</v>
      </c>
      <c r="T146" s="57" t="str">
        <f>VLOOKUP(Q146,Prowadzacy!$F$2:$K$105,4,FALSE)</f>
        <v>Pawlaczyk</v>
      </c>
      <c r="U146" s="57" t="str">
        <f>VLOOKUP(Q146,Prowadzacy!$F$2:$M$105,8,FALSE)</f>
        <v xml:space="preserve">Leszek | Pawlaczyk | Dr hab. inż. |  ( 05336 ) </v>
      </c>
      <c r="V146" s="53"/>
      <c r="W146" s="53" t="s">
        <v>226</v>
      </c>
      <c r="X146" s="56"/>
      <c r="Y146" s="53"/>
      <c r="Z146" s="58"/>
      <c r="AA146" s="57"/>
      <c r="AB146" s="57"/>
      <c r="AC146" s="57"/>
      <c r="AD146" s="57"/>
      <c r="AE146" s="57"/>
      <c r="AF146" s="57"/>
      <c r="AG146" s="57"/>
      <c r="AH146" s="57"/>
      <c r="AI146" s="57"/>
      <c r="AJ146" s="57"/>
      <c r="AK146" s="57"/>
      <c r="AL146" s="65"/>
    </row>
    <row r="147" spans="1:38" ht="104.25">
      <c r="A147" s="80">
        <v>142</v>
      </c>
      <c r="B147" s="57" t="str">
        <f>VLOOKUP(E147,studia!$F$1:$I$12,2,FALSE)</f>
        <v>Automatyka i Robotyka</v>
      </c>
      <c r="C147" s="57" t="str">
        <f>VLOOKUP(E147,studia!$F$1:$I$12,3,FALSE)</f>
        <v>mgr</v>
      </c>
      <c r="D147" s="57" t="str">
        <f>VLOOKUP(E147,studia!$F$1:$I$12,4,FALSE)</f>
        <v>AMU</v>
      </c>
      <c r="E147" s="53" t="s">
        <v>545</v>
      </c>
      <c r="F147" s="89"/>
      <c r="G147" s="56" t="s">
        <v>1955</v>
      </c>
      <c r="H147" s="56" t="s">
        <v>1806</v>
      </c>
      <c r="I147" s="56" t="s">
        <v>1807</v>
      </c>
      <c r="J147" s="56" t="s">
        <v>1791</v>
      </c>
      <c r="K147" s="55" t="str">
        <f>VLOOKUP(J147,Prowadzacy!$F$2:$J$105,2,FALSE)</f>
        <v>Krzysztof</v>
      </c>
      <c r="L147" s="55">
        <f>VLOOKUP(J147,Prowadzacy!$F$2:$K$105,3,FALSE)</f>
        <v>0</v>
      </c>
      <c r="M147" s="55" t="str">
        <f>VLOOKUP(J147,Prowadzacy!$F$2:$K$105,4,FALSE)</f>
        <v>Pieńkowski</v>
      </c>
      <c r="N147" s="57" t="str">
        <f>VLOOKUP(J147,Prowadzacy!$F$2:$M$105,8,FALSE)</f>
        <v xml:space="preserve">Krzysztof | Pieńkowski | Dr hab. inż. |  ( 05339 ) </v>
      </c>
      <c r="O147" s="57" t="str">
        <f>VLOOKUP(J147,Prowadzacy!$F$2:$K$105,5,FALSE)</f>
        <v>W05/K3</v>
      </c>
      <c r="P147" s="57" t="str">
        <f>VLOOKUP(J147,Prowadzacy!$F$2:$K$105,6,FALSE)</f>
        <v>ZNEMAP</v>
      </c>
      <c r="Q147" s="53" t="s">
        <v>1929</v>
      </c>
      <c r="R147" s="57" t="str">
        <f>VLOOKUP(Q147,Prowadzacy!$F$2:$K$105,2,FALSE)</f>
        <v>Leszek</v>
      </c>
      <c r="S147" s="57">
        <f>VLOOKUP(Q147,Prowadzacy!$F$2:$K$105,3,FALSE)</f>
        <v>0</v>
      </c>
      <c r="T147" s="57" t="str">
        <f>VLOOKUP(Q147,Prowadzacy!$F$2:$K$105,4,FALSE)</f>
        <v>Pawlaczyk</v>
      </c>
      <c r="U147" s="57" t="str">
        <f>VLOOKUP(Q147,Prowadzacy!$F$2:$M$105,8,FALSE)</f>
        <v xml:space="preserve">Leszek | Pawlaczyk | Dr hab. inż. |  ( 05336 ) </v>
      </c>
      <c r="V147" s="53"/>
      <c r="W147" s="53" t="s">
        <v>226</v>
      </c>
      <c r="X147" s="56"/>
      <c r="Y147" s="53"/>
      <c r="Z147" s="58"/>
      <c r="AA147" s="57"/>
      <c r="AB147" s="57"/>
      <c r="AC147" s="57"/>
      <c r="AD147" s="57"/>
      <c r="AE147" s="57"/>
      <c r="AF147" s="57"/>
      <c r="AG147" s="57"/>
      <c r="AH147" s="57"/>
      <c r="AI147" s="57"/>
      <c r="AJ147" s="57"/>
      <c r="AK147" s="57"/>
      <c r="AL147" s="65"/>
    </row>
    <row r="148" spans="1:38" ht="104.25">
      <c r="A148" s="80">
        <v>143</v>
      </c>
      <c r="B148" s="57" t="str">
        <f>VLOOKUP(E148,studia!$F$1:$I$12,2,FALSE)</f>
        <v>Automatyka i Robotyka</v>
      </c>
      <c r="C148" s="57" t="str">
        <f>VLOOKUP(E148,studia!$F$1:$I$12,3,FALSE)</f>
        <v>mgr</v>
      </c>
      <c r="D148" s="57" t="str">
        <f>VLOOKUP(E148,studia!$F$1:$I$12,4,FALSE)</f>
        <v>AMU</v>
      </c>
      <c r="E148" s="53" t="s">
        <v>545</v>
      </c>
      <c r="F148" s="89"/>
      <c r="G148" s="56" t="s">
        <v>1792</v>
      </c>
      <c r="H148" s="56" t="s">
        <v>1793</v>
      </c>
      <c r="I148" s="56" t="s">
        <v>1794</v>
      </c>
      <c r="J148" s="56" t="s">
        <v>1791</v>
      </c>
      <c r="K148" s="55" t="str">
        <f>VLOOKUP(J148,Prowadzacy!$F$2:$J$105,2,FALSE)</f>
        <v>Krzysztof</v>
      </c>
      <c r="L148" s="55">
        <f>VLOOKUP(J148,Prowadzacy!$F$2:$K$105,3,FALSE)</f>
        <v>0</v>
      </c>
      <c r="M148" s="55" t="str">
        <f>VLOOKUP(J148,Prowadzacy!$F$2:$K$105,4,FALSE)</f>
        <v>Pieńkowski</v>
      </c>
      <c r="N148" s="57" t="str">
        <f>VLOOKUP(J148,Prowadzacy!$F$2:$M$105,8,FALSE)</f>
        <v xml:space="preserve">Krzysztof | Pieńkowski | Dr hab. inż. |  ( 05339 ) </v>
      </c>
      <c r="O148" s="57" t="str">
        <f>VLOOKUP(J148,Prowadzacy!$F$2:$K$105,5,FALSE)</f>
        <v>W05/K3</v>
      </c>
      <c r="P148" s="57" t="str">
        <f>VLOOKUP(J148,Prowadzacy!$F$2:$K$105,6,FALSE)</f>
        <v>ZNEMAP</v>
      </c>
      <c r="Q148" s="53" t="s">
        <v>1929</v>
      </c>
      <c r="R148" s="57" t="str">
        <f>VLOOKUP(Q148,Prowadzacy!$F$2:$K$105,2,FALSE)</f>
        <v>Leszek</v>
      </c>
      <c r="S148" s="57">
        <f>VLOOKUP(Q148,Prowadzacy!$F$2:$K$105,3,FALSE)</f>
        <v>0</v>
      </c>
      <c r="T148" s="57" t="str">
        <f>VLOOKUP(Q148,Prowadzacy!$F$2:$K$105,4,FALSE)</f>
        <v>Pawlaczyk</v>
      </c>
      <c r="U148" s="57" t="str">
        <f>VLOOKUP(Q148,Prowadzacy!$F$2:$M$105,8,FALSE)</f>
        <v xml:space="preserve">Leszek | Pawlaczyk | Dr hab. inż. |  ( 05336 ) </v>
      </c>
      <c r="V148" s="53"/>
      <c r="W148" s="53" t="s">
        <v>226</v>
      </c>
      <c r="X148" s="56"/>
      <c r="Y148" s="53"/>
      <c r="Z148" s="58"/>
      <c r="AA148" s="57"/>
      <c r="AB148" s="57"/>
      <c r="AC148" s="57"/>
      <c r="AD148" s="57"/>
      <c r="AE148" s="57"/>
      <c r="AF148" s="57"/>
      <c r="AG148" s="57"/>
      <c r="AH148" s="57"/>
      <c r="AI148" s="57"/>
      <c r="AJ148" s="57"/>
      <c r="AK148" s="57"/>
      <c r="AL148" s="65"/>
    </row>
    <row r="149" spans="1:38" ht="129.75">
      <c r="A149" s="80">
        <v>144</v>
      </c>
      <c r="B149" s="57" t="str">
        <f>VLOOKUP(E149,studia!$F$1:$I$12,2,FALSE)</f>
        <v>Automatyka i Robotyka</v>
      </c>
      <c r="C149" s="57" t="str">
        <f>VLOOKUP(E149,studia!$F$1:$I$12,3,FALSE)</f>
        <v>mgr</v>
      </c>
      <c r="D149" s="57" t="str">
        <f>VLOOKUP(E149,studia!$F$1:$I$12,4,FALSE)</f>
        <v>AMU</v>
      </c>
      <c r="E149" s="53" t="s">
        <v>545</v>
      </c>
      <c r="F149" s="89" t="s">
        <v>2088</v>
      </c>
      <c r="G149" s="56" t="s">
        <v>1800</v>
      </c>
      <c r="H149" s="56" t="s">
        <v>1801</v>
      </c>
      <c r="I149" s="56" t="s">
        <v>1802</v>
      </c>
      <c r="J149" s="56" t="s">
        <v>1791</v>
      </c>
      <c r="K149" s="55" t="str">
        <f>VLOOKUP(J149,Prowadzacy!$F$2:$J$105,2,FALSE)</f>
        <v>Krzysztof</v>
      </c>
      <c r="L149" s="55">
        <f>VLOOKUP(J149,Prowadzacy!$F$2:$K$105,3,FALSE)</f>
        <v>0</v>
      </c>
      <c r="M149" s="55" t="str">
        <f>VLOOKUP(J149,Prowadzacy!$F$2:$K$105,4,FALSE)</f>
        <v>Pieńkowski</v>
      </c>
      <c r="N149" s="57" t="str">
        <f>VLOOKUP(J149,Prowadzacy!$F$2:$M$105,8,FALSE)</f>
        <v xml:space="preserve">Krzysztof | Pieńkowski | Dr hab. inż. |  ( 05339 ) </v>
      </c>
      <c r="O149" s="57" t="str">
        <f>VLOOKUP(J149,Prowadzacy!$F$2:$K$105,5,FALSE)</f>
        <v>W05/K3</v>
      </c>
      <c r="P149" s="57" t="str">
        <f>VLOOKUP(J149,Prowadzacy!$F$2:$K$105,6,FALSE)</f>
        <v>ZNEMAP</v>
      </c>
      <c r="Q149" s="53" t="s">
        <v>1929</v>
      </c>
      <c r="R149" s="57" t="str">
        <f>VLOOKUP(Q149,Prowadzacy!$F$2:$K$105,2,FALSE)</f>
        <v>Leszek</v>
      </c>
      <c r="S149" s="57">
        <f>VLOOKUP(Q149,Prowadzacy!$F$2:$K$105,3,FALSE)</f>
        <v>0</v>
      </c>
      <c r="T149" s="57" t="str">
        <f>VLOOKUP(Q149,Prowadzacy!$F$2:$K$105,4,FALSE)</f>
        <v>Pawlaczyk</v>
      </c>
      <c r="U149" s="57" t="str">
        <f>VLOOKUP(Q149,Prowadzacy!$F$2:$M$105,8,FALSE)</f>
        <v xml:space="preserve">Leszek | Pawlaczyk | Dr hab. inż. |  ( 05336 ) </v>
      </c>
      <c r="V149" s="53"/>
      <c r="W149" s="53" t="s">
        <v>226</v>
      </c>
      <c r="X149" s="56"/>
      <c r="Y149" s="53"/>
      <c r="Z149" s="58"/>
      <c r="AA149" s="57"/>
      <c r="AB149" s="57"/>
      <c r="AC149" s="57"/>
      <c r="AD149" s="57"/>
      <c r="AE149" s="57"/>
      <c r="AF149" s="57"/>
      <c r="AG149" s="57"/>
      <c r="AH149" s="57"/>
      <c r="AI149" s="57"/>
      <c r="AJ149" s="57"/>
      <c r="AK149" s="57"/>
      <c r="AL149" s="65"/>
    </row>
    <row r="150" spans="1:38" ht="117">
      <c r="A150" s="80">
        <v>145</v>
      </c>
      <c r="B150" s="57" t="str">
        <f>VLOOKUP(E150,studia!$F$1:$I$12,2,FALSE)</f>
        <v>Automatyka i Robotyka</v>
      </c>
      <c r="C150" s="57" t="str">
        <f>VLOOKUP(E150,studia!$F$1:$I$12,3,FALSE)</f>
        <v>mgr</v>
      </c>
      <c r="D150" s="57" t="str">
        <f>VLOOKUP(E150,studia!$F$1:$I$12,4,FALSE)</f>
        <v>AMU</v>
      </c>
      <c r="E150" s="53" t="s">
        <v>545</v>
      </c>
      <c r="F150" s="89"/>
      <c r="G150" s="56" t="s">
        <v>1803</v>
      </c>
      <c r="H150" s="56" t="s">
        <v>1804</v>
      </c>
      <c r="I150" s="56" t="s">
        <v>1805</v>
      </c>
      <c r="J150" s="56" t="s">
        <v>1791</v>
      </c>
      <c r="K150" s="55" t="str">
        <f>VLOOKUP(J150,Prowadzacy!$F$2:$J$105,2,FALSE)</f>
        <v>Krzysztof</v>
      </c>
      <c r="L150" s="55">
        <f>VLOOKUP(J150,Prowadzacy!$F$2:$K$105,3,FALSE)</f>
        <v>0</v>
      </c>
      <c r="M150" s="55" t="str">
        <f>VLOOKUP(J150,Prowadzacy!$F$2:$K$105,4,FALSE)</f>
        <v>Pieńkowski</v>
      </c>
      <c r="N150" s="57" t="str">
        <f>VLOOKUP(J150,Prowadzacy!$F$2:$M$105,8,FALSE)</f>
        <v xml:space="preserve">Krzysztof | Pieńkowski | Dr hab. inż. |  ( 05339 ) </v>
      </c>
      <c r="O150" s="57" t="str">
        <f>VLOOKUP(J150,Prowadzacy!$F$2:$K$105,5,FALSE)</f>
        <v>W05/K3</v>
      </c>
      <c r="P150" s="57" t="str">
        <f>VLOOKUP(J150,Prowadzacy!$F$2:$K$105,6,FALSE)</f>
        <v>ZNEMAP</v>
      </c>
      <c r="Q150" s="53" t="s">
        <v>1929</v>
      </c>
      <c r="R150" s="57" t="str">
        <f>VLOOKUP(Q150,Prowadzacy!$F$2:$K$105,2,FALSE)</f>
        <v>Leszek</v>
      </c>
      <c r="S150" s="57">
        <f>VLOOKUP(Q150,Prowadzacy!$F$2:$K$105,3,FALSE)</f>
        <v>0</v>
      </c>
      <c r="T150" s="57" t="str">
        <f>VLOOKUP(Q150,Prowadzacy!$F$2:$K$105,4,FALSE)</f>
        <v>Pawlaczyk</v>
      </c>
      <c r="U150" s="57" t="str">
        <f>VLOOKUP(Q150,Prowadzacy!$F$2:$M$105,8,FALSE)</f>
        <v xml:space="preserve">Leszek | Pawlaczyk | Dr hab. inż. |  ( 05336 ) </v>
      </c>
      <c r="V150" s="53" t="s">
        <v>1936</v>
      </c>
      <c r="W150" s="53" t="s">
        <v>226</v>
      </c>
      <c r="X150" s="56"/>
      <c r="Y150" s="53"/>
      <c r="Z150" s="58"/>
      <c r="AA150" s="57"/>
      <c r="AB150" s="57"/>
      <c r="AC150" s="57"/>
      <c r="AD150" s="57"/>
      <c r="AE150" s="57"/>
      <c r="AF150" s="57"/>
      <c r="AG150" s="57"/>
      <c r="AH150" s="57"/>
      <c r="AI150" s="57"/>
      <c r="AJ150" s="57"/>
      <c r="AK150" s="57"/>
      <c r="AL150" s="65"/>
    </row>
    <row r="151" spans="1:38" ht="206.25">
      <c r="A151" s="80">
        <v>146</v>
      </c>
      <c r="B151" s="57" t="str">
        <f>VLOOKUP(E151,studia!$F$1:$I$12,2,FALSE)</f>
        <v>Automatyka i Robotyka</v>
      </c>
      <c r="C151" s="57" t="str">
        <f>VLOOKUP(E151,studia!$F$1:$I$12,3,FALSE)</f>
        <v>mgr</v>
      </c>
      <c r="D151" s="57" t="str">
        <f>VLOOKUP(E151,studia!$F$1:$I$12,4,FALSE)</f>
        <v>AMU</v>
      </c>
      <c r="E151" s="53" t="s">
        <v>545</v>
      </c>
      <c r="F151" s="89" t="s">
        <v>2088</v>
      </c>
      <c r="G151" s="56" t="s">
        <v>1823</v>
      </c>
      <c r="H151" s="56" t="s">
        <v>1824</v>
      </c>
      <c r="I151" s="56" t="s">
        <v>1825</v>
      </c>
      <c r="J151" s="56" t="s">
        <v>1811</v>
      </c>
      <c r="K151" s="55" t="str">
        <f>VLOOKUP(J151,Prowadzacy!$F$2:$J$105,2,FALSE)</f>
        <v>Piotr</v>
      </c>
      <c r="L151" s="55" t="str">
        <f>VLOOKUP(J151,Prowadzacy!$F$2:$K$105,3,FALSE)</f>
        <v>Jóżef</v>
      </c>
      <c r="M151" s="55" t="str">
        <f>VLOOKUP(J151,Prowadzacy!$F$2:$K$105,4,FALSE)</f>
        <v>Serkies</v>
      </c>
      <c r="N151" s="57" t="str">
        <f>VLOOKUP(J151,Prowadzacy!$F$2:$M$105,8,FALSE)</f>
        <v xml:space="preserve">Piotr | Serkies | Dr inż. |  ( 05383 ) </v>
      </c>
      <c r="O151" s="57" t="str">
        <f>VLOOKUP(J151,Prowadzacy!$F$2:$K$105,5,FALSE)</f>
        <v>W05/K3</v>
      </c>
      <c r="P151" s="57" t="str">
        <f>VLOOKUP(J151,Prowadzacy!$F$2:$K$105,6,FALSE)</f>
        <v>ZNEMAP</v>
      </c>
      <c r="Q151" s="53" t="s">
        <v>1883</v>
      </c>
      <c r="R151" s="57" t="str">
        <f>VLOOKUP(Q151,Prowadzacy!$F$2:$K$105,2,FALSE)</f>
        <v>Karol</v>
      </c>
      <c r="S151" s="57">
        <f>VLOOKUP(Q151,Prowadzacy!$F$2:$K$105,3,FALSE)</f>
        <v>0</v>
      </c>
      <c r="T151" s="57" t="str">
        <f>VLOOKUP(Q151,Prowadzacy!$F$2:$K$105,4,FALSE)</f>
        <v>Wróbel</v>
      </c>
      <c r="U151" s="57" t="str">
        <f>VLOOKUP(Q151,Prowadzacy!$F$2:$M$105,8,FALSE)</f>
        <v xml:space="preserve">Karol | Wróbel | Dr inż. |  ( 053112 ) </v>
      </c>
      <c r="V151" s="53"/>
      <c r="W151" s="53" t="s">
        <v>226</v>
      </c>
      <c r="X151" s="56"/>
      <c r="Y151" s="53"/>
      <c r="Z151" s="58"/>
      <c r="AA151" s="57"/>
      <c r="AB151" s="57"/>
      <c r="AC151" s="57"/>
      <c r="AD151" s="57"/>
      <c r="AE151" s="57"/>
      <c r="AF151" s="57"/>
      <c r="AG151" s="57"/>
      <c r="AH151" s="57"/>
      <c r="AI151" s="57"/>
      <c r="AJ151" s="57"/>
      <c r="AK151" s="57"/>
      <c r="AL151" s="65"/>
    </row>
    <row r="152" spans="1:38" ht="206.25">
      <c r="A152" s="80">
        <v>147</v>
      </c>
      <c r="B152" s="57" t="str">
        <f>VLOOKUP(E152,studia!$F$1:$I$12,2,FALSE)</f>
        <v>Automatyka i Robotyka</v>
      </c>
      <c r="C152" s="57" t="str">
        <f>VLOOKUP(E152,studia!$F$1:$I$12,3,FALSE)</f>
        <v>mgr</v>
      </c>
      <c r="D152" s="57" t="str">
        <f>VLOOKUP(E152,studia!$F$1:$I$12,4,FALSE)</f>
        <v>AMU</v>
      </c>
      <c r="E152" s="53" t="s">
        <v>545</v>
      </c>
      <c r="F152" s="89"/>
      <c r="G152" s="56" t="s">
        <v>1836</v>
      </c>
      <c r="H152" s="56" t="s">
        <v>1837</v>
      </c>
      <c r="I152" s="56" t="s">
        <v>1838</v>
      </c>
      <c r="J152" s="56" t="s">
        <v>1811</v>
      </c>
      <c r="K152" s="55" t="str">
        <f>VLOOKUP(J152,Prowadzacy!$F$2:$J$105,2,FALSE)</f>
        <v>Piotr</v>
      </c>
      <c r="L152" s="55" t="str">
        <f>VLOOKUP(J152,Prowadzacy!$F$2:$K$105,3,FALSE)</f>
        <v>Jóżef</v>
      </c>
      <c r="M152" s="55" t="str">
        <f>VLOOKUP(J152,Prowadzacy!$F$2:$K$105,4,FALSE)</f>
        <v>Serkies</v>
      </c>
      <c r="N152" s="57" t="str">
        <f>VLOOKUP(J152,Prowadzacy!$F$2:$M$105,8,FALSE)</f>
        <v xml:space="preserve">Piotr | Serkies | Dr inż. |  ( 05383 ) </v>
      </c>
      <c r="O152" s="57" t="str">
        <f>VLOOKUP(J152,Prowadzacy!$F$2:$K$105,5,FALSE)</f>
        <v>W05/K3</v>
      </c>
      <c r="P152" s="57" t="str">
        <f>VLOOKUP(J152,Prowadzacy!$F$2:$K$105,6,FALSE)</f>
        <v>ZNEMAP</v>
      </c>
      <c r="Q152" s="53" t="s">
        <v>1474</v>
      </c>
      <c r="R152" s="57" t="str">
        <f>VLOOKUP(Q152,Prowadzacy!$F$2:$K$105,2,FALSE)</f>
        <v>Krzysztof</v>
      </c>
      <c r="S152" s="57">
        <f>VLOOKUP(Q152,Prowadzacy!$F$2:$K$105,3,FALSE)</f>
        <v>0</v>
      </c>
      <c r="T152" s="57" t="str">
        <f>VLOOKUP(Q152,Prowadzacy!$F$2:$K$105,4,FALSE)</f>
        <v>Szabat</v>
      </c>
      <c r="U152" s="57" t="str">
        <f>VLOOKUP(Q152,Prowadzacy!$F$2:$M$105,8,FALSE)</f>
        <v xml:space="preserve">Krzysztof | Szabat | Prof. dr hab. inż. |  ( 05344 ) </v>
      </c>
      <c r="V152" s="53"/>
      <c r="W152" s="53" t="s">
        <v>226</v>
      </c>
      <c r="X152" s="56"/>
      <c r="Y152" s="53"/>
      <c r="Z152" s="58"/>
      <c r="AA152" s="57"/>
      <c r="AB152" s="57"/>
      <c r="AC152" s="57"/>
      <c r="AD152" s="57"/>
      <c r="AE152" s="57"/>
      <c r="AF152" s="57"/>
      <c r="AG152" s="57"/>
      <c r="AH152" s="57"/>
      <c r="AI152" s="57"/>
      <c r="AJ152" s="57"/>
      <c r="AK152" s="57"/>
      <c r="AL152" s="65"/>
    </row>
    <row r="153" spans="1:38" ht="219">
      <c r="A153" s="80">
        <v>148</v>
      </c>
      <c r="B153" s="57" t="str">
        <f>VLOOKUP(E153,studia!$F$1:$I$12,2,FALSE)</f>
        <v>Automatyka i Robotyka</v>
      </c>
      <c r="C153" s="57" t="str">
        <f>VLOOKUP(E153,studia!$F$1:$I$12,3,FALSE)</f>
        <v>mgr</v>
      </c>
      <c r="D153" s="57" t="str">
        <f>VLOOKUP(E153,studia!$F$1:$I$12,4,FALSE)</f>
        <v>AMU</v>
      </c>
      <c r="E153" s="53" t="s">
        <v>545</v>
      </c>
      <c r="F153" s="89"/>
      <c r="G153" s="56" t="s">
        <v>1839</v>
      </c>
      <c r="H153" s="56" t="s">
        <v>1840</v>
      </c>
      <c r="I153" s="56" t="s">
        <v>1841</v>
      </c>
      <c r="J153" s="56" t="s">
        <v>1811</v>
      </c>
      <c r="K153" s="55" t="str">
        <f>VLOOKUP(J153,Prowadzacy!$F$2:$J$105,2,FALSE)</f>
        <v>Piotr</v>
      </c>
      <c r="L153" s="55" t="str">
        <f>VLOOKUP(J153,Prowadzacy!$F$2:$K$105,3,FALSE)</f>
        <v>Jóżef</v>
      </c>
      <c r="M153" s="55" t="str">
        <f>VLOOKUP(J153,Prowadzacy!$F$2:$K$105,4,FALSE)</f>
        <v>Serkies</v>
      </c>
      <c r="N153" s="57" t="str">
        <f>VLOOKUP(J153,Prowadzacy!$F$2:$M$105,8,FALSE)</f>
        <v xml:space="preserve">Piotr | Serkies | Dr inż. |  ( 05383 ) </v>
      </c>
      <c r="O153" s="57" t="str">
        <f>VLOOKUP(J153,Prowadzacy!$F$2:$K$105,5,FALSE)</f>
        <v>W05/K3</v>
      </c>
      <c r="P153" s="57" t="str">
        <f>VLOOKUP(J153,Prowadzacy!$F$2:$K$105,6,FALSE)</f>
        <v>ZNEMAP</v>
      </c>
      <c r="Q153" s="53" t="s">
        <v>1474</v>
      </c>
      <c r="R153" s="57" t="str">
        <f>VLOOKUP(Q153,Prowadzacy!$F$2:$K$105,2,FALSE)</f>
        <v>Krzysztof</v>
      </c>
      <c r="S153" s="57">
        <f>VLOOKUP(Q153,Prowadzacy!$F$2:$K$105,3,FALSE)</f>
        <v>0</v>
      </c>
      <c r="T153" s="57" t="str">
        <f>VLOOKUP(Q153,Prowadzacy!$F$2:$K$105,4,FALSE)</f>
        <v>Szabat</v>
      </c>
      <c r="U153" s="57" t="str">
        <f>VLOOKUP(Q153,Prowadzacy!$F$2:$M$105,8,FALSE)</f>
        <v xml:space="preserve">Krzysztof | Szabat | Prof. dr hab. inż. |  ( 05344 ) </v>
      </c>
      <c r="V153" s="53"/>
      <c r="W153" s="53" t="s">
        <v>226</v>
      </c>
      <c r="X153" s="56"/>
      <c r="Y153" s="53"/>
      <c r="Z153" s="58"/>
      <c r="AA153" s="57"/>
      <c r="AB153" s="57"/>
      <c r="AC153" s="57"/>
      <c r="AD153" s="57"/>
      <c r="AE153" s="57"/>
      <c r="AF153" s="57"/>
      <c r="AG153" s="57"/>
      <c r="AH153" s="57"/>
      <c r="AI153" s="57"/>
      <c r="AJ153" s="57"/>
      <c r="AK153" s="57"/>
      <c r="AL153" s="65"/>
    </row>
    <row r="154" spans="1:38" ht="231.75">
      <c r="A154" s="80">
        <v>149</v>
      </c>
      <c r="B154" s="57" t="str">
        <f>VLOOKUP(E154,studia!$F$1:$I$12,2,FALSE)</f>
        <v>Automatyka i Robotyka</v>
      </c>
      <c r="C154" s="57" t="str">
        <f>VLOOKUP(E154,studia!$F$1:$I$12,3,FALSE)</f>
        <v>mgr</v>
      </c>
      <c r="D154" s="57" t="str">
        <f>VLOOKUP(E154,studia!$F$1:$I$12,4,FALSE)</f>
        <v>AMU</v>
      </c>
      <c r="E154" s="53" t="s">
        <v>545</v>
      </c>
      <c r="F154" s="89"/>
      <c r="G154" s="56" t="s">
        <v>1842</v>
      </c>
      <c r="H154" s="56" t="s">
        <v>1843</v>
      </c>
      <c r="I154" s="56" t="s">
        <v>1971</v>
      </c>
      <c r="J154" s="56" t="s">
        <v>1811</v>
      </c>
      <c r="K154" s="55" t="str">
        <f>VLOOKUP(J154,Prowadzacy!$F$2:$J$105,2,FALSE)</f>
        <v>Piotr</v>
      </c>
      <c r="L154" s="55" t="str">
        <f>VLOOKUP(J154,Prowadzacy!$F$2:$K$105,3,FALSE)</f>
        <v>Jóżef</v>
      </c>
      <c r="M154" s="55" t="str">
        <f>VLOOKUP(J154,Prowadzacy!$F$2:$K$105,4,FALSE)</f>
        <v>Serkies</v>
      </c>
      <c r="N154" s="57" t="str">
        <f>VLOOKUP(J154,Prowadzacy!$F$2:$M$105,8,FALSE)</f>
        <v xml:space="preserve">Piotr | Serkies | Dr inż. |  ( 05383 ) </v>
      </c>
      <c r="O154" s="57" t="str">
        <f>VLOOKUP(J154,Prowadzacy!$F$2:$K$105,5,FALSE)</f>
        <v>W05/K3</v>
      </c>
      <c r="P154" s="57" t="str">
        <f>VLOOKUP(J154,Prowadzacy!$F$2:$K$105,6,FALSE)</f>
        <v>ZNEMAP</v>
      </c>
      <c r="Q154" s="53" t="s">
        <v>1850</v>
      </c>
      <c r="R154" s="57" t="str">
        <f>VLOOKUP(Q154,Prowadzacy!$F$2:$K$105,2,FALSE)</f>
        <v>Grzegorz</v>
      </c>
      <c r="S154" s="57" t="str">
        <f>VLOOKUP(Q154,Prowadzacy!$F$2:$K$105,3,FALSE)</f>
        <v>Jakub</v>
      </c>
      <c r="T154" s="57" t="str">
        <f>VLOOKUP(Q154,Prowadzacy!$F$2:$K$105,4,FALSE)</f>
        <v>Tarchała</v>
      </c>
      <c r="U154" s="57" t="str">
        <f>VLOOKUP(Q154,Prowadzacy!$F$2:$M$105,8,FALSE)</f>
        <v xml:space="preserve">Grzegorz | Tarchała | Dr inż. |  ( 05385 ) </v>
      </c>
      <c r="V154" s="53"/>
      <c r="W154" s="53" t="s">
        <v>226</v>
      </c>
      <c r="X154" s="56"/>
      <c r="Y154" s="53"/>
      <c r="Z154" s="58"/>
      <c r="AA154" s="57"/>
      <c r="AB154" s="57"/>
      <c r="AC154" s="57"/>
      <c r="AD154" s="57"/>
      <c r="AE154" s="57"/>
      <c r="AF154" s="57"/>
      <c r="AG154" s="57"/>
      <c r="AH154" s="57"/>
      <c r="AI154" s="57"/>
      <c r="AJ154" s="57"/>
      <c r="AK154" s="57"/>
      <c r="AL154" s="65"/>
    </row>
    <row r="155" spans="1:38" ht="193.5">
      <c r="A155" s="80">
        <v>150</v>
      </c>
      <c r="B155" s="57" t="str">
        <f>VLOOKUP(E155,studia!$F$1:$I$12,2,FALSE)</f>
        <v>Automatyka i Robotyka</v>
      </c>
      <c r="C155" s="57" t="str">
        <f>VLOOKUP(E155,studia!$F$1:$I$12,3,FALSE)</f>
        <v>mgr</v>
      </c>
      <c r="D155" s="57" t="str">
        <f>VLOOKUP(E155,studia!$F$1:$I$12,4,FALSE)</f>
        <v>AMU</v>
      </c>
      <c r="E155" s="53" t="s">
        <v>545</v>
      </c>
      <c r="F155" s="89" t="s">
        <v>2088</v>
      </c>
      <c r="G155" s="56" t="s">
        <v>1844</v>
      </c>
      <c r="H155" s="56" t="s">
        <v>1845</v>
      </c>
      <c r="I155" s="56" t="s">
        <v>1846</v>
      </c>
      <c r="J155" s="56" t="s">
        <v>1811</v>
      </c>
      <c r="K155" s="55" t="str">
        <f>VLOOKUP(J155,Prowadzacy!$F$2:$J$105,2,FALSE)</f>
        <v>Piotr</v>
      </c>
      <c r="L155" s="55" t="str">
        <f>VLOOKUP(J155,Prowadzacy!$F$2:$K$105,3,FALSE)</f>
        <v>Jóżef</v>
      </c>
      <c r="M155" s="55" t="str">
        <f>VLOOKUP(J155,Prowadzacy!$F$2:$K$105,4,FALSE)</f>
        <v>Serkies</v>
      </c>
      <c r="N155" s="57" t="str">
        <f>VLOOKUP(J155,Prowadzacy!$F$2:$M$105,8,FALSE)</f>
        <v xml:space="preserve">Piotr | Serkies | Dr inż. |  ( 05383 ) </v>
      </c>
      <c r="O155" s="57" t="str">
        <f>VLOOKUP(J155,Prowadzacy!$F$2:$K$105,5,FALSE)</f>
        <v>W05/K3</v>
      </c>
      <c r="P155" s="57" t="str">
        <f>VLOOKUP(J155,Prowadzacy!$F$2:$K$105,6,FALSE)</f>
        <v>ZNEMAP</v>
      </c>
      <c r="Q155" s="53" t="s">
        <v>1850</v>
      </c>
      <c r="R155" s="57" t="str">
        <f>VLOOKUP(Q155,Prowadzacy!$F$2:$K$105,2,FALSE)</f>
        <v>Grzegorz</v>
      </c>
      <c r="S155" s="57" t="str">
        <f>VLOOKUP(Q155,Prowadzacy!$F$2:$K$105,3,FALSE)</f>
        <v>Jakub</v>
      </c>
      <c r="T155" s="57" t="str">
        <f>VLOOKUP(Q155,Prowadzacy!$F$2:$K$105,4,FALSE)</f>
        <v>Tarchała</v>
      </c>
      <c r="U155" s="57" t="str">
        <f>VLOOKUP(Q155,Prowadzacy!$F$2:$M$105,8,FALSE)</f>
        <v xml:space="preserve">Grzegorz | Tarchała | Dr inż. |  ( 05385 ) </v>
      </c>
      <c r="V155" s="53"/>
      <c r="W155" s="53" t="s">
        <v>226</v>
      </c>
      <c r="X155" s="56"/>
      <c r="Y155" s="53"/>
      <c r="Z155" s="58"/>
      <c r="AA155" s="57"/>
      <c r="AB155" s="57"/>
      <c r="AC155" s="57"/>
      <c r="AD155" s="57"/>
      <c r="AE155" s="57"/>
      <c r="AF155" s="57"/>
      <c r="AG155" s="57"/>
      <c r="AH155" s="57"/>
      <c r="AI155" s="57"/>
      <c r="AJ155" s="57"/>
      <c r="AK155" s="57"/>
      <c r="AL155" s="65"/>
    </row>
    <row r="156" spans="1:38" ht="91.5">
      <c r="A156" s="80">
        <v>151</v>
      </c>
      <c r="B156" s="57" t="str">
        <f>VLOOKUP(E156,studia!$F$1:$I$12,2,FALSE)</f>
        <v>Automatyka i Robotyka</v>
      </c>
      <c r="C156" s="57" t="str">
        <f>VLOOKUP(E156,studia!$F$1:$I$12,3,FALSE)</f>
        <v>mgr</v>
      </c>
      <c r="D156" s="57" t="str">
        <f>VLOOKUP(E156,studia!$F$1:$I$12,4,FALSE)</f>
        <v>AMU</v>
      </c>
      <c r="E156" s="53" t="s">
        <v>545</v>
      </c>
      <c r="F156" s="89"/>
      <c r="G156" s="56" t="s">
        <v>1814</v>
      </c>
      <c r="H156" s="56" t="s">
        <v>1815</v>
      </c>
      <c r="I156" s="56" t="s">
        <v>1972</v>
      </c>
      <c r="J156" s="56" t="s">
        <v>1474</v>
      </c>
      <c r="K156" s="55" t="str">
        <f>VLOOKUP(J156,Prowadzacy!$F$2:$J$105,2,FALSE)</f>
        <v>Krzysztof</v>
      </c>
      <c r="L156" s="55">
        <f>VLOOKUP(J156,Prowadzacy!$F$2:$K$105,3,FALSE)</f>
        <v>0</v>
      </c>
      <c r="M156" s="55" t="str">
        <f>VLOOKUP(J156,Prowadzacy!$F$2:$K$105,4,FALSE)</f>
        <v>Szabat</v>
      </c>
      <c r="N156" s="57" t="str">
        <f>VLOOKUP(J156,Prowadzacy!$F$2:$M$105,8,FALSE)</f>
        <v xml:space="preserve">Krzysztof | Szabat | Prof. dr hab. inż. |  ( 05344 ) </v>
      </c>
      <c r="O156" s="57" t="str">
        <f>VLOOKUP(J156,Prowadzacy!$F$2:$K$105,5,FALSE)</f>
        <v>W05/K3</v>
      </c>
      <c r="P156" s="57" t="str">
        <f>VLOOKUP(J156,Prowadzacy!$F$2:$K$105,6,FALSE)</f>
        <v>ZNEMAP</v>
      </c>
      <c r="Q156" s="53" t="s">
        <v>1811</v>
      </c>
      <c r="R156" s="57" t="str">
        <f>VLOOKUP(Q156,Prowadzacy!$F$2:$K$105,2,FALSE)</f>
        <v>Piotr</v>
      </c>
      <c r="S156" s="57" t="str">
        <f>VLOOKUP(Q156,Prowadzacy!$F$2:$K$105,3,FALSE)</f>
        <v>Jóżef</v>
      </c>
      <c r="T156" s="57" t="str">
        <f>VLOOKUP(Q156,Prowadzacy!$F$2:$K$105,4,FALSE)</f>
        <v>Serkies</v>
      </c>
      <c r="U156" s="57" t="str">
        <f>VLOOKUP(Q156,Prowadzacy!$F$2:$M$105,8,FALSE)</f>
        <v xml:space="preserve">Piotr | Serkies | Dr inż. |  ( 05383 ) </v>
      </c>
      <c r="V156" s="53"/>
      <c r="W156" s="53" t="s">
        <v>226</v>
      </c>
      <c r="X156" s="56"/>
      <c r="Y156" s="53"/>
      <c r="Z156" s="58"/>
      <c r="AA156" s="57"/>
      <c r="AB156" s="57"/>
      <c r="AC156" s="57"/>
      <c r="AD156" s="57"/>
      <c r="AE156" s="57"/>
      <c r="AF156" s="57"/>
      <c r="AG156" s="57"/>
      <c r="AH156" s="57"/>
      <c r="AI156" s="57"/>
      <c r="AJ156" s="57"/>
      <c r="AK156" s="57"/>
      <c r="AL156" s="65"/>
    </row>
    <row r="157" spans="1:38" ht="91.5">
      <c r="A157" s="80">
        <v>152</v>
      </c>
      <c r="B157" s="57" t="str">
        <f>VLOOKUP(E157,studia!$F$1:$I$12,2,FALSE)</f>
        <v>Automatyka i Robotyka</v>
      </c>
      <c r="C157" s="57" t="str">
        <f>VLOOKUP(E157,studia!$F$1:$I$12,3,FALSE)</f>
        <v>mgr</v>
      </c>
      <c r="D157" s="57" t="str">
        <f>VLOOKUP(E157,studia!$F$1:$I$12,4,FALSE)</f>
        <v>AMU</v>
      </c>
      <c r="E157" s="53" t="s">
        <v>545</v>
      </c>
      <c r="F157" s="89" t="s">
        <v>2088</v>
      </c>
      <c r="G157" s="56" t="s">
        <v>1945</v>
      </c>
      <c r="H157" s="56" t="s">
        <v>1816</v>
      </c>
      <c r="I157" s="56" t="s">
        <v>1973</v>
      </c>
      <c r="J157" s="56" t="s">
        <v>1474</v>
      </c>
      <c r="K157" s="55" t="str">
        <f>VLOOKUP(J157,Prowadzacy!$F$2:$J$105,2,FALSE)</f>
        <v>Krzysztof</v>
      </c>
      <c r="L157" s="55">
        <f>VLOOKUP(J157,Prowadzacy!$F$2:$K$105,3,FALSE)</f>
        <v>0</v>
      </c>
      <c r="M157" s="55" t="str">
        <f>VLOOKUP(J157,Prowadzacy!$F$2:$K$105,4,FALSE)</f>
        <v>Szabat</v>
      </c>
      <c r="N157" s="57" t="str">
        <f>VLOOKUP(J157,Prowadzacy!$F$2:$M$105,8,FALSE)</f>
        <v xml:space="preserve">Krzysztof | Szabat | Prof. dr hab. inż. |  ( 05344 ) </v>
      </c>
      <c r="O157" s="57" t="str">
        <f>VLOOKUP(J157,Prowadzacy!$F$2:$K$105,5,FALSE)</f>
        <v>W05/K3</v>
      </c>
      <c r="P157" s="57" t="str">
        <f>VLOOKUP(J157,Prowadzacy!$F$2:$K$105,6,FALSE)</f>
        <v>ZNEMAP</v>
      </c>
      <c r="Q157" s="53" t="s">
        <v>1811</v>
      </c>
      <c r="R157" s="57" t="str">
        <f>VLOOKUP(Q157,Prowadzacy!$F$2:$K$105,2,FALSE)</f>
        <v>Piotr</v>
      </c>
      <c r="S157" s="57" t="str">
        <f>VLOOKUP(Q157,Prowadzacy!$F$2:$K$105,3,FALSE)</f>
        <v>Jóżef</v>
      </c>
      <c r="T157" s="57" t="str">
        <f>VLOOKUP(Q157,Prowadzacy!$F$2:$K$105,4,FALSE)</f>
        <v>Serkies</v>
      </c>
      <c r="U157" s="57" t="str">
        <f>VLOOKUP(Q157,Prowadzacy!$F$2:$M$105,8,FALSE)</f>
        <v xml:space="preserve">Piotr | Serkies | Dr inż. |  ( 05383 ) </v>
      </c>
      <c r="V157" s="53"/>
      <c r="W157" s="53" t="s">
        <v>226</v>
      </c>
      <c r="X157" s="56"/>
      <c r="Y157" s="53"/>
      <c r="Z157" s="58"/>
      <c r="AA157" s="57"/>
      <c r="AB157" s="57"/>
      <c r="AC157" s="57"/>
      <c r="AD157" s="57"/>
      <c r="AE157" s="57"/>
      <c r="AF157" s="57"/>
      <c r="AG157" s="57"/>
      <c r="AH157" s="57"/>
      <c r="AI157" s="57"/>
      <c r="AJ157" s="57"/>
      <c r="AK157" s="57"/>
      <c r="AL157" s="65"/>
    </row>
    <row r="158" spans="1:38" ht="91.5">
      <c r="A158" s="80">
        <v>153</v>
      </c>
      <c r="B158" s="57" t="str">
        <f>VLOOKUP(E158,studia!$F$1:$I$12,2,FALSE)</f>
        <v>Automatyka i Robotyka</v>
      </c>
      <c r="C158" s="57" t="str">
        <f>VLOOKUP(E158,studia!$F$1:$I$12,3,FALSE)</f>
        <v>mgr</v>
      </c>
      <c r="D158" s="57" t="str">
        <f>VLOOKUP(E158,studia!$F$1:$I$12,4,FALSE)</f>
        <v>AMU</v>
      </c>
      <c r="E158" s="53" t="s">
        <v>545</v>
      </c>
      <c r="F158" s="89"/>
      <c r="G158" s="56" t="s">
        <v>1946</v>
      </c>
      <c r="H158" s="56" t="s">
        <v>1817</v>
      </c>
      <c r="I158" s="56" t="s">
        <v>1974</v>
      </c>
      <c r="J158" s="56" t="s">
        <v>1474</v>
      </c>
      <c r="K158" s="55" t="str">
        <f>VLOOKUP(J158,Prowadzacy!$F$2:$J$105,2,FALSE)</f>
        <v>Krzysztof</v>
      </c>
      <c r="L158" s="55">
        <f>VLOOKUP(J158,Prowadzacy!$F$2:$K$105,3,FALSE)</f>
        <v>0</v>
      </c>
      <c r="M158" s="55" t="str">
        <f>VLOOKUP(J158,Prowadzacy!$F$2:$K$105,4,FALSE)</f>
        <v>Szabat</v>
      </c>
      <c r="N158" s="57" t="str">
        <f>VLOOKUP(J158,Prowadzacy!$F$2:$M$105,8,FALSE)</f>
        <v xml:space="preserve">Krzysztof | Szabat | Prof. dr hab. inż. |  ( 05344 ) </v>
      </c>
      <c r="O158" s="57" t="str">
        <f>VLOOKUP(J158,Prowadzacy!$F$2:$K$105,5,FALSE)</f>
        <v>W05/K3</v>
      </c>
      <c r="P158" s="57" t="str">
        <f>VLOOKUP(J158,Prowadzacy!$F$2:$K$105,6,FALSE)</f>
        <v>ZNEMAP</v>
      </c>
      <c r="Q158" s="53" t="s">
        <v>1811</v>
      </c>
      <c r="R158" s="57" t="str">
        <f>VLOOKUP(Q158,Prowadzacy!$F$2:$K$105,2,FALSE)</f>
        <v>Piotr</v>
      </c>
      <c r="S158" s="57" t="str">
        <f>VLOOKUP(Q158,Prowadzacy!$F$2:$K$105,3,FALSE)</f>
        <v>Jóżef</v>
      </c>
      <c r="T158" s="57" t="str">
        <f>VLOOKUP(Q158,Prowadzacy!$F$2:$K$105,4,FALSE)</f>
        <v>Serkies</v>
      </c>
      <c r="U158" s="57" t="str">
        <f>VLOOKUP(Q158,Prowadzacy!$F$2:$M$105,8,FALSE)</f>
        <v xml:space="preserve">Piotr | Serkies | Dr inż. |  ( 05383 ) </v>
      </c>
      <c r="V158" s="53"/>
      <c r="W158" s="53" t="s">
        <v>226</v>
      </c>
      <c r="X158" s="56"/>
      <c r="Y158" s="53"/>
      <c r="Z158" s="58"/>
      <c r="AA158" s="57"/>
      <c r="AB158" s="57"/>
      <c r="AC158" s="57"/>
      <c r="AD158" s="57"/>
      <c r="AE158" s="57"/>
      <c r="AF158" s="57"/>
      <c r="AG158" s="57"/>
      <c r="AH158" s="57"/>
      <c r="AI158" s="57"/>
      <c r="AJ158" s="57"/>
      <c r="AK158" s="57"/>
      <c r="AL158" s="65"/>
    </row>
    <row r="159" spans="1:38" ht="78.75">
      <c r="A159" s="80">
        <v>154</v>
      </c>
      <c r="B159" s="57" t="str">
        <f>VLOOKUP(E159,studia!$F$1:$I$12,2,FALSE)</f>
        <v>Automatyka i Robotyka</v>
      </c>
      <c r="C159" s="57" t="str">
        <f>VLOOKUP(E159,studia!$F$1:$I$12,3,FALSE)</f>
        <v>mgr</v>
      </c>
      <c r="D159" s="57" t="str">
        <f>VLOOKUP(E159,studia!$F$1:$I$12,4,FALSE)</f>
        <v>AMU</v>
      </c>
      <c r="E159" s="53" t="s">
        <v>545</v>
      </c>
      <c r="F159" s="89"/>
      <c r="G159" s="56" t="s">
        <v>1818</v>
      </c>
      <c r="H159" s="56" t="s">
        <v>1819</v>
      </c>
      <c r="I159" s="56" t="s">
        <v>1975</v>
      </c>
      <c r="J159" s="56" t="s">
        <v>1474</v>
      </c>
      <c r="K159" s="55" t="str">
        <f>VLOOKUP(J159,Prowadzacy!$F$2:$J$105,2,FALSE)</f>
        <v>Krzysztof</v>
      </c>
      <c r="L159" s="55">
        <f>VLOOKUP(J159,Prowadzacy!$F$2:$K$105,3,FALSE)</f>
        <v>0</v>
      </c>
      <c r="M159" s="55" t="str">
        <f>VLOOKUP(J159,Prowadzacy!$F$2:$K$105,4,FALSE)</f>
        <v>Szabat</v>
      </c>
      <c r="N159" s="57" t="str">
        <f>VLOOKUP(J159,Prowadzacy!$F$2:$M$105,8,FALSE)</f>
        <v xml:space="preserve">Krzysztof | Szabat | Prof. dr hab. inż. |  ( 05344 ) </v>
      </c>
      <c r="O159" s="57" t="str">
        <f>VLOOKUP(J159,Prowadzacy!$F$2:$K$105,5,FALSE)</f>
        <v>W05/K3</v>
      </c>
      <c r="P159" s="57" t="str">
        <f>VLOOKUP(J159,Prowadzacy!$F$2:$K$105,6,FALSE)</f>
        <v>ZNEMAP</v>
      </c>
      <c r="Q159" s="53" t="s">
        <v>1811</v>
      </c>
      <c r="R159" s="57" t="str">
        <f>VLOOKUP(Q159,Prowadzacy!$F$2:$K$105,2,FALSE)</f>
        <v>Piotr</v>
      </c>
      <c r="S159" s="57" t="str">
        <f>VLOOKUP(Q159,Prowadzacy!$F$2:$K$105,3,FALSE)</f>
        <v>Jóżef</v>
      </c>
      <c r="T159" s="57" t="str">
        <f>VLOOKUP(Q159,Prowadzacy!$F$2:$K$105,4,FALSE)</f>
        <v>Serkies</v>
      </c>
      <c r="U159" s="57" t="str">
        <f>VLOOKUP(Q159,Prowadzacy!$F$2:$M$105,8,FALSE)</f>
        <v xml:space="preserve">Piotr | Serkies | Dr inż. |  ( 05383 ) </v>
      </c>
      <c r="V159" s="53"/>
      <c r="W159" s="53" t="s">
        <v>226</v>
      </c>
      <c r="X159" s="56"/>
      <c r="Y159" s="53"/>
      <c r="Z159" s="58"/>
      <c r="AA159" s="57"/>
      <c r="AB159" s="57"/>
      <c r="AC159" s="57"/>
      <c r="AD159" s="57"/>
      <c r="AE159" s="57"/>
      <c r="AF159" s="57"/>
      <c r="AG159" s="57"/>
      <c r="AH159" s="57"/>
      <c r="AI159" s="57"/>
      <c r="AJ159" s="57"/>
      <c r="AK159" s="57"/>
      <c r="AL159" s="65"/>
    </row>
    <row r="160" spans="1:38" ht="78.75">
      <c r="A160" s="80">
        <v>155</v>
      </c>
      <c r="B160" s="57" t="str">
        <f>VLOOKUP(E160,studia!$F$1:$I$12,2,FALSE)</f>
        <v>Automatyka i Robotyka</v>
      </c>
      <c r="C160" s="57" t="str">
        <f>VLOOKUP(E160,studia!$F$1:$I$12,3,FALSE)</f>
        <v>mgr</v>
      </c>
      <c r="D160" s="57" t="str">
        <f>VLOOKUP(E160,studia!$F$1:$I$12,4,FALSE)</f>
        <v>AMU</v>
      </c>
      <c r="E160" s="53" t="s">
        <v>545</v>
      </c>
      <c r="F160" s="89"/>
      <c r="G160" s="56" t="s">
        <v>1812</v>
      </c>
      <c r="H160" s="56" t="s">
        <v>1813</v>
      </c>
      <c r="I160" s="56" t="s">
        <v>1985</v>
      </c>
      <c r="J160" s="56" t="s">
        <v>1474</v>
      </c>
      <c r="K160" s="55" t="str">
        <f>VLOOKUP(J160,Prowadzacy!$F$2:$J$105,2,FALSE)</f>
        <v>Krzysztof</v>
      </c>
      <c r="L160" s="55">
        <f>VLOOKUP(J160,Prowadzacy!$F$2:$K$105,3,FALSE)</f>
        <v>0</v>
      </c>
      <c r="M160" s="55" t="str">
        <f>VLOOKUP(J160,Prowadzacy!$F$2:$K$105,4,FALSE)</f>
        <v>Szabat</v>
      </c>
      <c r="N160" s="57" t="str">
        <f>VLOOKUP(J160,Prowadzacy!$F$2:$M$105,8,FALSE)</f>
        <v xml:space="preserve">Krzysztof | Szabat | Prof. dr hab. inż. |  ( 05344 ) </v>
      </c>
      <c r="O160" s="57" t="str">
        <f>VLOOKUP(J160,Prowadzacy!$F$2:$K$105,5,FALSE)</f>
        <v>W05/K3</v>
      </c>
      <c r="P160" s="57" t="str">
        <f>VLOOKUP(J160,Prowadzacy!$F$2:$K$105,6,FALSE)</f>
        <v>ZNEMAP</v>
      </c>
      <c r="Q160" s="53" t="s">
        <v>1811</v>
      </c>
      <c r="R160" s="57" t="str">
        <f>VLOOKUP(Q160,Prowadzacy!$F$2:$K$105,2,FALSE)</f>
        <v>Piotr</v>
      </c>
      <c r="S160" s="57" t="str">
        <f>VLOOKUP(Q160,Prowadzacy!$F$2:$K$105,3,FALSE)</f>
        <v>Jóżef</v>
      </c>
      <c r="T160" s="57" t="str">
        <f>VLOOKUP(Q160,Prowadzacy!$F$2:$K$105,4,FALSE)</f>
        <v>Serkies</v>
      </c>
      <c r="U160" s="57" t="str">
        <f>VLOOKUP(Q160,Prowadzacy!$F$2:$M$105,8,FALSE)</f>
        <v xml:space="preserve">Piotr | Serkies | Dr inż. |  ( 05383 ) </v>
      </c>
      <c r="V160" s="53"/>
      <c r="W160" s="53" t="s">
        <v>226</v>
      </c>
      <c r="X160" s="56"/>
      <c r="Y160" s="53"/>
      <c r="Z160" s="58"/>
      <c r="AA160" s="57"/>
      <c r="AB160" s="57"/>
      <c r="AC160" s="57"/>
      <c r="AD160" s="57"/>
      <c r="AE160" s="57"/>
      <c r="AF160" s="57"/>
      <c r="AG160" s="57"/>
      <c r="AH160" s="57"/>
      <c r="AI160" s="57"/>
      <c r="AJ160" s="57"/>
      <c r="AK160" s="57"/>
      <c r="AL160" s="65"/>
    </row>
    <row r="161" spans="1:38" ht="168">
      <c r="A161" s="80">
        <v>156</v>
      </c>
      <c r="B161" s="57" t="str">
        <f>VLOOKUP(E161,studia!$F$1:$I$12,2,FALSE)</f>
        <v>Automatyka i Robotyka</v>
      </c>
      <c r="C161" s="57" t="str">
        <f>VLOOKUP(E161,studia!$F$1:$I$12,3,FALSE)</f>
        <v>mgr</v>
      </c>
      <c r="D161" s="57" t="str">
        <f>VLOOKUP(E161,studia!$F$1:$I$12,4,FALSE)</f>
        <v>AMU</v>
      </c>
      <c r="E161" s="53" t="s">
        <v>545</v>
      </c>
      <c r="F161" s="89"/>
      <c r="G161" s="56" t="s">
        <v>1853</v>
      </c>
      <c r="H161" s="56" t="s">
        <v>1854</v>
      </c>
      <c r="I161" s="56" t="s">
        <v>1855</v>
      </c>
      <c r="J161" s="56" t="s">
        <v>1850</v>
      </c>
      <c r="K161" s="55" t="str">
        <f>VLOOKUP(J161,Prowadzacy!$F$2:$J$105,2,FALSE)</f>
        <v>Grzegorz</v>
      </c>
      <c r="L161" s="55" t="str">
        <f>VLOOKUP(J161,Prowadzacy!$F$2:$K$105,3,FALSE)</f>
        <v>Jakub</v>
      </c>
      <c r="M161" s="55" t="str">
        <f>VLOOKUP(J161,Prowadzacy!$F$2:$K$105,4,FALSE)</f>
        <v>Tarchała</v>
      </c>
      <c r="N161" s="57" t="str">
        <f>VLOOKUP(J161,Prowadzacy!$F$2:$M$105,8,FALSE)</f>
        <v xml:space="preserve">Grzegorz | Tarchała | Dr inż. |  ( 05385 ) </v>
      </c>
      <c r="O161" s="57" t="str">
        <f>VLOOKUP(J161,Prowadzacy!$F$2:$K$105,5,FALSE)</f>
        <v>W05/K3</v>
      </c>
      <c r="P161" s="57" t="str">
        <f>VLOOKUP(J161,Prowadzacy!$F$2:$K$105,6,FALSE)</f>
        <v>ZNEMAP</v>
      </c>
      <c r="Q161" s="53" t="s">
        <v>1811</v>
      </c>
      <c r="R161" s="57" t="str">
        <f>VLOOKUP(Q161,Prowadzacy!$F$2:$K$105,2,FALSE)</f>
        <v>Piotr</v>
      </c>
      <c r="S161" s="57" t="str">
        <f>VLOOKUP(Q161,Prowadzacy!$F$2:$K$105,3,FALSE)</f>
        <v>Jóżef</v>
      </c>
      <c r="T161" s="57" t="str">
        <f>VLOOKUP(Q161,Prowadzacy!$F$2:$K$105,4,FALSE)</f>
        <v>Serkies</v>
      </c>
      <c r="U161" s="57" t="str">
        <f>VLOOKUP(Q161,Prowadzacy!$F$2:$M$105,8,FALSE)</f>
        <v xml:space="preserve">Piotr | Serkies | Dr inż. |  ( 05383 ) </v>
      </c>
      <c r="V161" s="53"/>
      <c r="W161" s="53" t="s">
        <v>226</v>
      </c>
      <c r="X161" s="56"/>
      <c r="Y161" s="53"/>
      <c r="Z161" s="58"/>
      <c r="AA161" s="57"/>
      <c r="AB161" s="57"/>
      <c r="AC161" s="57"/>
      <c r="AD161" s="57"/>
      <c r="AE161" s="57"/>
      <c r="AF161" s="57"/>
      <c r="AG161" s="57"/>
      <c r="AH161" s="57"/>
      <c r="AI161" s="57"/>
      <c r="AJ161" s="57"/>
      <c r="AK161" s="57"/>
      <c r="AL161" s="65"/>
    </row>
    <row r="162" spans="1:38" ht="180.75">
      <c r="A162" s="80">
        <v>157</v>
      </c>
      <c r="B162" s="57" t="str">
        <f>VLOOKUP(E162,studia!$F$1:$I$12,2,FALSE)</f>
        <v>Automatyka i Robotyka</v>
      </c>
      <c r="C162" s="57" t="str">
        <f>VLOOKUP(E162,studia!$F$1:$I$12,3,FALSE)</f>
        <v>mgr</v>
      </c>
      <c r="D162" s="57" t="str">
        <f>VLOOKUP(E162,studia!$F$1:$I$12,4,FALSE)</f>
        <v>AMU</v>
      </c>
      <c r="E162" s="53" t="s">
        <v>545</v>
      </c>
      <c r="F162" s="89"/>
      <c r="G162" s="56" t="s">
        <v>1859</v>
      </c>
      <c r="H162" s="56" t="s">
        <v>1860</v>
      </c>
      <c r="I162" s="56" t="s">
        <v>1861</v>
      </c>
      <c r="J162" s="56" t="s">
        <v>1850</v>
      </c>
      <c r="K162" s="55" t="str">
        <f>VLOOKUP(J162,Prowadzacy!$F$2:$J$105,2,FALSE)</f>
        <v>Grzegorz</v>
      </c>
      <c r="L162" s="55" t="str">
        <f>VLOOKUP(J162,Prowadzacy!$F$2:$K$105,3,FALSE)</f>
        <v>Jakub</v>
      </c>
      <c r="M162" s="55" t="str">
        <f>VLOOKUP(J162,Prowadzacy!$F$2:$K$105,4,FALSE)</f>
        <v>Tarchała</v>
      </c>
      <c r="N162" s="57" t="str">
        <f>VLOOKUP(J162,Prowadzacy!$F$2:$M$105,8,FALSE)</f>
        <v xml:space="preserve">Grzegorz | Tarchała | Dr inż. |  ( 05385 ) </v>
      </c>
      <c r="O162" s="57" t="str">
        <f>VLOOKUP(J162,Prowadzacy!$F$2:$K$105,5,FALSE)</f>
        <v>W05/K3</v>
      </c>
      <c r="P162" s="57" t="str">
        <f>VLOOKUP(J162,Prowadzacy!$F$2:$K$105,6,FALSE)</f>
        <v>ZNEMAP</v>
      </c>
      <c r="Q162" s="53" t="s">
        <v>1559</v>
      </c>
      <c r="R162" s="57" t="str">
        <f>VLOOKUP(Q162,Prowadzacy!$F$2:$K$105,2,FALSE)</f>
        <v>Mateusz</v>
      </c>
      <c r="S162" s="57">
        <f>VLOOKUP(Q162,Prowadzacy!$F$2:$K$105,3,FALSE)</f>
        <v>0</v>
      </c>
      <c r="T162" s="57" t="str">
        <f>VLOOKUP(Q162,Prowadzacy!$F$2:$K$105,4,FALSE)</f>
        <v>Dybkowski</v>
      </c>
      <c r="U162" s="57" t="str">
        <f>VLOOKUP(Q162,Prowadzacy!$F$2:$M$105,8,FALSE)</f>
        <v xml:space="preserve">Mateusz | Dybkowski | Dr hab. inż. |  ( 05366 ) </v>
      </c>
      <c r="V162" s="53"/>
      <c r="W162" s="53" t="s">
        <v>226</v>
      </c>
      <c r="X162" s="56"/>
      <c r="Y162" s="53"/>
      <c r="Z162" s="58"/>
      <c r="AA162" s="57"/>
      <c r="AB162" s="57"/>
      <c r="AC162" s="57"/>
      <c r="AD162" s="57"/>
      <c r="AE162" s="57"/>
      <c r="AF162" s="57"/>
      <c r="AG162" s="57"/>
      <c r="AH162" s="57"/>
      <c r="AI162" s="57"/>
      <c r="AJ162" s="57"/>
      <c r="AK162" s="57"/>
      <c r="AL162" s="65"/>
    </row>
    <row r="163" spans="1:38" ht="270">
      <c r="A163" s="80">
        <v>158</v>
      </c>
      <c r="B163" s="57" t="str">
        <f>VLOOKUP(E163,studia!$F$1:$I$12,2,FALSE)</f>
        <v>Automatyka i Robotyka</v>
      </c>
      <c r="C163" s="57" t="str">
        <f>VLOOKUP(E163,studia!$F$1:$I$12,3,FALSE)</f>
        <v>mgr</v>
      </c>
      <c r="D163" s="57" t="str">
        <f>VLOOKUP(E163,studia!$F$1:$I$12,4,FALSE)</f>
        <v>AMU</v>
      </c>
      <c r="E163" s="53" t="s">
        <v>545</v>
      </c>
      <c r="F163" s="89" t="s">
        <v>2088</v>
      </c>
      <c r="G163" s="56" t="s">
        <v>1877</v>
      </c>
      <c r="H163" s="56" t="s">
        <v>1878</v>
      </c>
      <c r="I163" s="56" t="s">
        <v>1879</v>
      </c>
      <c r="J163" s="56" t="s">
        <v>1865</v>
      </c>
      <c r="K163" s="55" t="str">
        <f>VLOOKUP(J163,Prowadzacy!$F$2:$J$105,2,FALSE)</f>
        <v>Marcin</v>
      </c>
      <c r="L163" s="55">
        <f>VLOOKUP(J163,Prowadzacy!$F$2:$K$105,3,FALSE)</f>
        <v>0</v>
      </c>
      <c r="M163" s="55" t="str">
        <f>VLOOKUP(J163,Prowadzacy!$F$2:$K$105,4,FALSE)</f>
        <v>Wolkiewicz</v>
      </c>
      <c r="N163" s="57" t="str">
        <f>VLOOKUP(J163,Prowadzacy!$F$2:$M$105,8,FALSE)</f>
        <v xml:space="preserve">Marcin | Wolkiewicz | Dr inż. |  ( 05377 ) </v>
      </c>
      <c r="O163" s="57" t="str">
        <f>VLOOKUP(J163,Prowadzacy!$F$2:$K$105,5,FALSE)</f>
        <v>W05/K3</v>
      </c>
      <c r="P163" s="57" t="str">
        <f>VLOOKUP(J163,Prowadzacy!$F$2:$K$105,6,FALSE)</f>
        <v>ZNEMAP</v>
      </c>
      <c r="Q163" s="53" t="s">
        <v>1928</v>
      </c>
      <c r="R163" s="57" t="str">
        <f>VLOOKUP(Q163,Prowadzacy!$F$2:$K$105,2,FALSE)</f>
        <v>Czesław</v>
      </c>
      <c r="S163" s="57" t="str">
        <f>VLOOKUP(Q163,Prowadzacy!$F$2:$K$105,3,FALSE)</f>
        <v>Tadeusz</v>
      </c>
      <c r="T163" s="57" t="str">
        <f>VLOOKUP(Q163,Prowadzacy!$F$2:$K$105,4,FALSE)</f>
        <v>Kowalski</v>
      </c>
      <c r="U163" s="57" t="str">
        <f>VLOOKUP(Q163,Prowadzacy!$F$2:$M$105,8,FALSE)</f>
        <v xml:space="preserve">Czesław | Kowalski | Prof. dr hab. inż. |  ( 05321 ) </v>
      </c>
      <c r="V163" s="53"/>
      <c r="W163" s="53" t="s">
        <v>226</v>
      </c>
      <c r="X163" s="56"/>
      <c r="Y163" s="53"/>
      <c r="Z163" s="58"/>
      <c r="AA163" s="57"/>
      <c r="AB163" s="57"/>
      <c r="AC163" s="57"/>
      <c r="AD163" s="57"/>
      <c r="AE163" s="57"/>
      <c r="AF163" s="57"/>
      <c r="AG163" s="57"/>
      <c r="AH163" s="57"/>
      <c r="AI163" s="57"/>
      <c r="AJ163" s="57"/>
      <c r="AK163" s="57"/>
      <c r="AL163" s="65"/>
    </row>
    <row r="164" spans="1:38" ht="180.75">
      <c r="A164" s="80">
        <v>159</v>
      </c>
      <c r="B164" s="57" t="str">
        <f>VLOOKUP(E164,studia!$F$1:$I$12,2,FALSE)</f>
        <v>Automatyka i Robotyka</v>
      </c>
      <c r="C164" s="57" t="str">
        <f>VLOOKUP(E164,studia!$F$1:$I$12,3,FALSE)</f>
        <v>mgr</v>
      </c>
      <c r="D164" s="57" t="str">
        <f>VLOOKUP(E164,studia!$F$1:$I$12,4,FALSE)</f>
        <v>ASE</v>
      </c>
      <c r="E164" s="42" t="s">
        <v>759</v>
      </c>
      <c r="F164" s="91"/>
      <c r="G164" s="42" t="s">
        <v>760</v>
      </c>
      <c r="H164" s="67" t="s">
        <v>761</v>
      </c>
      <c r="I164" s="42" t="s">
        <v>762</v>
      </c>
      <c r="J164" s="42" t="s">
        <v>626</v>
      </c>
      <c r="K164" s="55" t="str">
        <f>VLOOKUP(J164,Prowadzacy!$F$2:$J$105,2,FALSE)</f>
        <v>Daniel</v>
      </c>
      <c r="L164" s="55" t="str">
        <f>VLOOKUP(J164,Prowadzacy!$F$2:$K$105,3,FALSE)</f>
        <v>Łukasz</v>
      </c>
      <c r="M164" s="55" t="str">
        <f>VLOOKUP(J164,Prowadzacy!$F$2:$K$105,4,FALSE)</f>
        <v>Bejmert</v>
      </c>
      <c r="N164" s="57" t="str">
        <f>VLOOKUP(J164,Prowadzacy!$F$2:$M$105,8,FALSE)</f>
        <v xml:space="preserve">Daniel | Bejmert | Dr inż. |  ( 05285 ) </v>
      </c>
      <c r="O164" s="57" t="str">
        <f>VLOOKUP(J164,Prowadzacy!$F$2:$K$105,5,FALSE)</f>
        <v>W05/K2</v>
      </c>
      <c r="P164" s="57" t="str">
        <f>VLOOKUP(J164,Prowadzacy!$F$2:$K$105,6,FALSE)</f>
        <v>ZAS</v>
      </c>
      <c r="Q164" s="42" t="s">
        <v>741</v>
      </c>
      <c r="R164" s="57" t="str">
        <f>VLOOKUP(Q164,Prowadzacy!$F$2:$K$105,2,FALSE)</f>
        <v>Paweł</v>
      </c>
      <c r="S164" s="57" t="str">
        <f>VLOOKUP(Q164,Prowadzacy!$F$2:$K$105,3,FALSE)</f>
        <v>Adam</v>
      </c>
      <c r="T164" s="57" t="str">
        <f>VLOOKUP(Q164,Prowadzacy!$F$2:$K$105,4,FALSE)</f>
        <v>Regulski</v>
      </c>
      <c r="U164" s="57" t="str">
        <f>VLOOKUP(Q164,Prowadzacy!$F$2:$M$105,8,FALSE)</f>
        <v xml:space="preserve">Paweł | Regulski | Dr inż. |  ( 52340 ) </v>
      </c>
      <c r="V164" s="42"/>
      <c r="W164" s="42" t="s">
        <v>226</v>
      </c>
      <c r="X164" s="42"/>
      <c r="Y164" s="42"/>
      <c r="Z164" s="58"/>
      <c r="AA164" s="57"/>
      <c r="AB164" s="57"/>
      <c r="AC164" s="57"/>
      <c r="AD164" s="57"/>
      <c r="AE164" s="57"/>
      <c r="AF164" s="57"/>
      <c r="AG164" s="57"/>
      <c r="AH164" s="57"/>
      <c r="AI164" s="57"/>
      <c r="AJ164" s="57"/>
      <c r="AK164" s="57"/>
      <c r="AL164" s="65"/>
    </row>
    <row r="165" spans="1:38" ht="193.5">
      <c r="A165" s="80">
        <v>160</v>
      </c>
      <c r="B165" s="57" t="str">
        <f>VLOOKUP(E165,studia!$F$1:$I$12,2,FALSE)</f>
        <v>Automatyka i Robotyka</v>
      </c>
      <c r="C165" s="57" t="str">
        <f>VLOOKUP(E165,studia!$F$1:$I$12,3,FALSE)</f>
        <v>mgr</v>
      </c>
      <c r="D165" s="57" t="str">
        <f>VLOOKUP(E165,studia!$F$1:$I$12,4,FALSE)</f>
        <v>ASE</v>
      </c>
      <c r="E165" s="42" t="s">
        <v>759</v>
      </c>
      <c r="F165" s="92"/>
      <c r="G165" s="42" t="s">
        <v>763</v>
      </c>
      <c r="H165" s="67" t="s">
        <v>764</v>
      </c>
      <c r="I165" s="42" t="s">
        <v>765</v>
      </c>
      <c r="J165" s="42" t="s">
        <v>682</v>
      </c>
      <c r="K165" s="55" t="str">
        <f>VLOOKUP(J165,Prowadzacy!$F$2:$J$105,2,FALSE)</f>
        <v>Piotr</v>
      </c>
      <c r="L165" s="55" t="str">
        <f>VLOOKUP(J165,Prowadzacy!$F$2:$K$105,3,FALSE)</f>
        <v>Eugeniusz</v>
      </c>
      <c r="M165" s="55" t="str">
        <f>VLOOKUP(J165,Prowadzacy!$F$2:$K$105,4,FALSE)</f>
        <v>Pierz</v>
      </c>
      <c r="N165" s="57" t="str">
        <f>VLOOKUP(J165,Prowadzacy!$F$2:$M$105,8,FALSE)</f>
        <v xml:space="preserve">Piotr | Pierz | Dr inż. |  ( 05232 ) </v>
      </c>
      <c r="O165" s="57" t="str">
        <f>VLOOKUP(J165,Prowadzacy!$F$2:$K$105,5,FALSE)</f>
        <v>W05/K2</v>
      </c>
      <c r="P165" s="57" t="str">
        <f>VLOOKUP(J165,Prowadzacy!$F$2:$K$105,6,FALSE)</f>
        <v>ZAS</v>
      </c>
      <c r="Q165" s="42" t="s">
        <v>622</v>
      </c>
      <c r="R165" s="57" t="str">
        <f>VLOOKUP(Q165,Prowadzacy!$F$2:$K$105,2,FALSE)</f>
        <v>Janusz</v>
      </c>
      <c r="S165" s="57" t="str">
        <f>VLOOKUP(Q165,Prowadzacy!$F$2:$K$105,3,FALSE)</f>
        <v>Kazimierz</v>
      </c>
      <c r="T165" s="57" t="str">
        <f>VLOOKUP(Q165,Prowadzacy!$F$2:$K$105,4,FALSE)</f>
        <v>Staszewski</v>
      </c>
      <c r="U165" s="57" t="str">
        <f>VLOOKUP(Q165,Prowadzacy!$F$2:$M$105,8,FALSE)</f>
        <v xml:space="preserve">Janusz | Staszewski | Dr inż. |  ( 05263 ) </v>
      </c>
      <c r="V165" s="42"/>
      <c r="W165" s="42" t="s">
        <v>226</v>
      </c>
      <c r="X165" s="42"/>
      <c r="Y165" s="42" t="s">
        <v>226</v>
      </c>
      <c r="Z165" s="58"/>
      <c r="AA165" s="57"/>
      <c r="AB165" s="57"/>
      <c r="AC165" s="57"/>
      <c r="AD165" s="57"/>
      <c r="AE165" s="57"/>
      <c r="AF165" s="57"/>
      <c r="AG165" s="57"/>
      <c r="AH165" s="57"/>
      <c r="AI165" s="57"/>
      <c r="AJ165" s="57"/>
      <c r="AK165" s="57"/>
      <c r="AL165" s="65"/>
    </row>
    <row r="166" spans="1:38" ht="129.75">
      <c r="A166" s="80">
        <v>161</v>
      </c>
      <c r="B166" s="57" t="str">
        <f>VLOOKUP(E166,studia!$F$1:$I$12,2,FALSE)</f>
        <v>Automatyka i Robotyka</v>
      </c>
      <c r="C166" s="57" t="str">
        <f>VLOOKUP(E166,studia!$F$1:$I$12,3,FALSE)</f>
        <v>mgr</v>
      </c>
      <c r="D166" s="57" t="str">
        <f>VLOOKUP(E166,studia!$F$1:$I$12,4,FALSE)</f>
        <v>ASE</v>
      </c>
      <c r="E166" s="42" t="s">
        <v>759</v>
      </c>
      <c r="F166" s="91"/>
      <c r="G166" s="42" t="s">
        <v>766</v>
      </c>
      <c r="H166" s="67" t="s">
        <v>767</v>
      </c>
      <c r="I166" s="42" t="s">
        <v>768</v>
      </c>
      <c r="J166" s="42" t="s">
        <v>741</v>
      </c>
      <c r="K166" s="55" t="str">
        <f>VLOOKUP(J166,Prowadzacy!$F$2:$J$105,2,FALSE)</f>
        <v>Paweł</v>
      </c>
      <c r="L166" s="55" t="str">
        <f>VLOOKUP(J166,Prowadzacy!$F$2:$K$105,3,FALSE)</f>
        <v>Adam</v>
      </c>
      <c r="M166" s="55" t="str">
        <f>VLOOKUP(J166,Prowadzacy!$F$2:$K$105,4,FALSE)</f>
        <v>Regulski</v>
      </c>
      <c r="N166" s="57" t="str">
        <f>VLOOKUP(J166,Prowadzacy!$F$2:$M$105,8,FALSE)</f>
        <v xml:space="preserve">Paweł | Regulski | Dr inż. |  ( 52340 ) </v>
      </c>
      <c r="O166" s="57" t="str">
        <f>VLOOKUP(J166,Prowadzacy!$F$2:$K$105,5,FALSE)</f>
        <v>W05/K2</v>
      </c>
      <c r="P166" s="57" t="str">
        <f>VLOOKUP(J166,Prowadzacy!$F$2:$K$105,6,FALSE)</f>
        <v>ZAS</v>
      </c>
      <c r="Q166" s="42" t="s">
        <v>626</v>
      </c>
      <c r="R166" s="57" t="str">
        <f>VLOOKUP(Q166,Prowadzacy!$F$2:$K$105,2,FALSE)</f>
        <v>Daniel</v>
      </c>
      <c r="S166" s="57" t="str">
        <f>VLOOKUP(Q166,Prowadzacy!$F$2:$K$105,3,FALSE)</f>
        <v>Łukasz</v>
      </c>
      <c r="T166" s="57" t="str">
        <f>VLOOKUP(Q166,Prowadzacy!$F$2:$K$105,4,FALSE)</f>
        <v>Bejmert</v>
      </c>
      <c r="U166" s="57" t="str">
        <f>VLOOKUP(Q166,Prowadzacy!$F$2:$M$105,8,FALSE)</f>
        <v xml:space="preserve">Daniel | Bejmert | Dr inż. |  ( 05285 ) </v>
      </c>
      <c r="V166" s="42"/>
      <c r="W166" s="42" t="s">
        <v>226</v>
      </c>
      <c r="X166" s="42"/>
      <c r="Y166" s="42"/>
      <c r="Z166" s="58"/>
      <c r="AA166" s="57"/>
      <c r="AB166" s="57"/>
      <c r="AC166" s="57"/>
      <c r="AD166" s="57"/>
      <c r="AE166" s="57"/>
      <c r="AF166" s="57"/>
      <c r="AG166" s="57"/>
      <c r="AH166" s="57"/>
      <c r="AI166" s="57"/>
      <c r="AJ166" s="57"/>
      <c r="AK166" s="57"/>
      <c r="AL166" s="65"/>
    </row>
    <row r="167" spans="1:38" ht="78.75">
      <c r="A167" s="80">
        <v>162</v>
      </c>
      <c r="B167" s="57" t="str">
        <f>VLOOKUP(E167,studia!$F$1:$I$12,2,FALSE)</f>
        <v>Elektrotechnika</v>
      </c>
      <c r="C167" s="57" t="str">
        <f>VLOOKUP(E167,studia!$F$1:$I$12,3,FALSE)</f>
        <v>inż.</v>
      </c>
      <c r="D167" s="57" t="str">
        <f>VLOOKUP(E167,studia!$F$1:$I$12,4,FALSE)</f>
        <v>EEN</v>
      </c>
      <c r="E167" s="53" t="s">
        <v>382</v>
      </c>
      <c r="F167" s="89"/>
      <c r="G167" s="56" t="s">
        <v>383</v>
      </c>
      <c r="H167" s="56" t="s">
        <v>384</v>
      </c>
      <c r="I167" s="56" t="s">
        <v>385</v>
      </c>
      <c r="J167" s="56" t="s">
        <v>386</v>
      </c>
      <c r="K167" s="55" t="str">
        <f>VLOOKUP(J167,Prowadzacy!$F$2:$J$105,2,FALSE)</f>
        <v>Przemysław</v>
      </c>
      <c r="L167" s="55">
        <f>VLOOKUP(J167,Prowadzacy!$F$2:$K$105,3,FALSE)</f>
        <v>0</v>
      </c>
      <c r="M167" s="55" t="str">
        <f>VLOOKUP(J167,Prowadzacy!$F$2:$K$105,4,FALSE)</f>
        <v>Janik</v>
      </c>
      <c r="N167" s="57" t="str">
        <f>VLOOKUP(J167,Prowadzacy!$F$2:$M$105,8,FALSE)</f>
        <v xml:space="preserve">Przemysław | Janik | Dr hab. inż. |  ( 05115 ) </v>
      </c>
      <c r="O167" s="57" t="str">
        <f>VLOOKUP(J167,Prowadzacy!$F$2:$K$105,5,FALSE)</f>
        <v>W05/K1</v>
      </c>
      <c r="P167" s="57" t="str">
        <f>VLOOKUP(J167,Prowadzacy!$F$2:$K$105,6,FALSE)</f>
        <v>ZET</v>
      </c>
      <c r="Q167" s="53" t="s">
        <v>460</v>
      </c>
      <c r="R167" s="57" t="str">
        <f>VLOOKUP(Q167,Prowadzacy!$F$2:$K$105,2,FALSE)</f>
        <v>Zbigniew</v>
      </c>
      <c r="S167" s="57" t="str">
        <f>VLOOKUP(Q167,Prowadzacy!$F$2:$K$105,3,FALSE)</f>
        <v>Krzysztof</v>
      </c>
      <c r="T167" s="57" t="str">
        <f>VLOOKUP(Q167,Prowadzacy!$F$2:$K$105,4,FALSE)</f>
        <v>Wacławek</v>
      </c>
      <c r="U167" s="57" t="str">
        <f>VLOOKUP(Q167,Prowadzacy!$F$2:$M$105,8,FALSE)</f>
        <v xml:space="preserve">Zbigniew | Wacławek | Dr inż. |  ( 05129 ) </v>
      </c>
      <c r="V167" s="56"/>
      <c r="W167" s="53" t="s">
        <v>226</v>
      </c>
      <c r="X167" s="56"/>
      <c r="Y167" s="53"/>
      <c r="Z167" s="58"/>
      <c r="AA167" s="57"/>
      <c r="AB167" s="57"/>
      <c r="AC167" s="57"/>
      <c r="AD167" s="57"/>
      <c r="AE167" s="57"/>
      <c r="AF167" s="57"/>
      <c r="AG167" s="57"/>
      <c r="AH167" s="57"/>
      <c r="AI167" s="57"/>
      <c r="AJ167" s="57"/>
      <c r="AK167" s="57"/>
      <c r="AL167" s="65"/>
    </row>
    <row r="168" spans="1:38" ht="78.75">
      <c r="A168" s="80">
        <v>163</v>
      </c>
      <c r="B168" s="57" t="str">
        <f>VLOOKUP(E168,studia!$F$1:$I$12,2,FALSE)</f>
        <v>Elektrotechnika</v>
      </c>
      <c r="C168" s="57" t="str">
        <f>VLOOKUP(E168,studia!$F$1:$I$12,3,FALSE)</f>
        <v>inż.</v>
      </c>
      <c r="D168" s="57" t="str">
        <f>VLOOKUP(E168,studia!$F$1:$I$12,4,FALSE)</f>
        <v>EEN</v>
      </c>
      <c r="E168" s="53" t="s">
        <v>382</v>
      </c>
      <c r="F168" s="89" t="s">
        <v>2088</v>
      </c>
      <c r="G168" s="56" t="s">
        <v>387</v>
      </c>
      <c r="H168" s="56" t="s">
        <v>388</v>
      </c>
      <c r="I168" s="56" t="s">
        <v>389</v>
      </c>
      <c r="J168" s="56" t="s">
        <v>390</v>
      </c>
      <c r="K168" s="55" t="str">
        <f>VLOOKUP(J168,Prowadzacy!$F$2:$J$105,2,FALSE)</f>
        <v>Paweł</v>
      </c>
      <c r="L168" s="55" t="str">
        <f>VLOOKUP(J168,Prowadzacy!$F$2:$K$105,3,FALSE)</f>
        <v>Tomasz</v>
      </c>
      <c r="M168" s="55" t="str">
        <f>VLOOKUP(J168,Prowadzacy!$F$2:$K$105,4,FALSE)</f>
        <v>Kostyła</v>
      </c>
      <c r="N168" s="57" t="str">
        <f>VLOOKUP(J168,Prowadzacy!$F$2:$M$105,8,FALSE)</f>
        <v xml:space="preserve">Paweł | Kostyła | Dr inż. |  ( 05108 ) </v>
      </c>
      <c r="O168" s="57" t="str">
        <f>VLOOKUP(J168,Prowadzacy!$F$2:$K$105,5,FALSE)</f>
        <v>W05/K1</v>
      </c>
      <c r="P168" s="57" t="str">
        <f>VLOOKUP(J168,Prowadzacy!$F$2:$K$105,6,FALSE)</f>
        <v>ZET</v>
      </c>
      <c r="Q168" s="53" t="s">
        <v>428</v>
      </c>
      <c r="R168" s="57" t="str">
        <f>VLOOKUP(Q168,Prowadzacy!$F$2:$K$105,2,FALSE)</f>
        <v>Zbigniew</v>
      </c>
      <c r="S168" s="57" t="str">
        <f>VLOOKUP(Q168,Prowadzacy!$F$2:$K$105,3,FALSE)</f>
        <v>Maria</v>
      </c>
      <c r="T168" s="57" t="str">
        <f>VLOOKUP(Q168,Prowadzacy!$F$2:$K$105,4,FALSE)</f>
        <v>Leonowicz</v>
      </c>
      <c r="U168" s="57" t="str">
        <f>VLOOKUP(Q168,Prowadzacy!$F$2:$M$105,8,FALSE)</f>
        <v xml:space="preserve">Zbigniew | Leonowicz | Dr hab. inż. |  ( 05110 ) </v>
      </c>
      <c r="V168" s="56"/>
      <c r="W168" s="53" t="s">
        <v>226</v>
      </c>
      <c r="X168" s="56"/>
      <c r="Y168" s="53"/>
      <c r="Z168" s="58"/>
      <c r="AA168" s="57"/>
      <c r="AB168" s="57"/>
      <c r="AC168" s="57"/>
      <c r="AD168" s="57"/>
      <c r="AE168" s="57"/>
      <c r="AF168" s="57"/>
      <c r="AG168" s="57"/>
      <c r="AH168" s="57"/>
      <c r="AI168" s="57"/>
      <c r="AJ168" s="57"/>
      <c r="AK168" s="57"/>
      <c r="AL168" s="65"/>
    </row>
    <row r="169" spans="1:38" ht="66">
      <c r="A169" s="80">
        <v>164</v>
      </c>
      <c r="B169" s="57" t="str">
        <f>VLOOKUP(E169,studia!$F$1:$I$12,2,FALSE)</f>
        <v>Elektrotechnika</v>
      </c>
      <c r="C169" s="57" t="str">
        <f>VLOOKUP(E169,studia!$F$1:$I$12,3,FALSE)</f>
        <v>inż.</v>
      </c>
      <c r="D169" s="57" t="str">
        <f>VLOOKUP(E169,studia!$F$1:$I$12,4,FALSE)</f>
        <v>EEN</v>
      </c>
      <c r="E169" s="53" t="s">
        <v>382</v>
      </c>
      <c r="F169" s="89"/>
      <c r="G169" s="56" t="s">
        <v>391</v>
      </c>
      <c r="H169" s="56" t="s">
        <v>392</v>
      </c>
      <c r="I169" s="56" t="s">
        <v>393</v>
      </c>
      <c r="J169" s="56" t="s">
        <v>371</v>
      </c>
      <c r="K169" s="55" t="str">
        <f>VLOOKUP(J169,Prowadzacy!$F$2:$J$105,2,FALSE)</f>
        <v>Jacek</v>
      </c>
      <c r="L169" s="55" t="str">
        <f>VLOOKUP(J169,Prowadzacy!$F$2:$K$105,3,FALSE)</f>
        <v>Jerzy</v>
      </c>
      <c r="M169" s="55" t="str">
        <f>VLOOKUP(J169,Prowadzacy!$F$2:$K$105,4,FALSE)</f>
        <v>Rezmer</v>
      </c>
      <c r="N169" s="57" t="str">
        <f>VLOOKUP(J169,Prowadzacy!$F$2:$M$105,8,FALSE)</f>
        <v xml:space="preserve">Jacek | Rezmer | Dr hab. inż. |  ( 05120 ) </v>
      </c>
      <c r="O169" s="57" t="str">
        <f>VLOOKUP(J169,Prowadzacy!$F$2:$K$105,5,FALSE)</f>
        <v>W05/K1</v>
      </c>
      <c r="P169" s="57" t="str">
        <f>VLOOKUP(J169,Prowadzacy!$F$2:$K$105,6,FALSE)</f>
        <v>ZET</v>
      </c>
      <c r="Q169" s="53" t="s">
        <v>460</v>
      </c>
      <c r="R169" s="57" t="str">
        <f>VLOOKUP(Q169,Prowadzacy!$F$2:$K$105,2,FALSE)</f>
        <v>Zbigniew</v>
      </c>
      <c r="S169" s="57" t="str">
        <f>VLOOKUP(Q169,Prowadzacy!$F$2:$K$105,3,FALSE)</f>
        <v>Krzysztof</v>
      </c>
      <c r="T169" s="57" t="str">
        <f>VLOOKUP(Q169,Prowadzacy!$F$2:$K$105,4,FALSE)</f>
        <v>Wacławek</v>
      </c>
      <c r="U169" s="57" t="str">
        <f>VLOOKUP(Q169,Prowadzacy!$F$2:$M$105,8,FALSE)</f>
        <v xml:space="preserve">Zbigniew | Wacławek | Dr inż. |  ( 05129 ) </v>
      </c>
      <c r="V169" s="56"/>
      <c r="W169" s="53" t="s">
        <v>226</v>
      </c>
      <c r="X169" s="56"/>
      <c r="Y169" s="53"/>
      <c r="Z169" s="58"/>
      <c r="AA169" s="57"/>
      <c r="AB169" s="57"/>
      <c r="AC169" s="57"/>
      <c r="AD169" s="57"/>
      <c r="AE169" s="57"/>
      <c r="AF169" s="57"/>
      <c r="AG169" s="57"/>
      <c r="AH169" s="57"/>
      <c r="AI169" s="57"/>
      <c r="AJ169" s="57"/>
      <c r="AK169" s="57"/>
      <c r="AL169" s="65"/>
    </row>
    <row r="170" spans="1:38" ht="142.5">
      <c r="A170" s="80">
        <v>165</v>
      </c>
      <c r="B170" s="57" t="str">
        <f>VLOOKUP(E170,studia!$F$1:$I$12,2,FALSE)</f>
        <v>Elektrotechnika</v>
      </c>
      <c r="C170" s="57" t="str">
        <f>VLOOKUP(E170,studia!$F$1:$I$12,3,FALSE)</f>
        <v>inż.</v>
      </c>
      <c r="D170" s="57" t="str">
        <f>VLOOKUP(E170,studia!$F$1:$I$12,4,FALSE)</f>
        <v>EEN</v>
      </c>
      <c r="E170" s="42" t="s">
        <v>382</v>
      </c>
      <c r="F170" s="89" t="s">
        <v>2088</v>
      </c>
      <c r="G170" s="42" t="s">
        <v>809</v>
      </c>
      <c r="H170" s="67" t="s">
        <v>810</v>
      </c>
      <c r="I170" s="42" t="s">
        <v>811</v>
      </c>
      <c r="J170" s="42" t="s">
        <v>645</v>
      </c>
      <c r="K170" s="55" t="str">
        <f>VLOOKUP(J170,Prowadzacy!$F$2:$J$105,2,FALSE)</f>
        <v>Robert</v>
      </c>
      <c r="L170" s="55">
        <f>VLOOKUP(J170,Prowadzacy!$F$2:$K$105,3,FALSE)</f>
        <v>0</v>
      </c>
      <c r="M170" s="55" t="str">
        <f>VLOOKUP(J170,Prowadzacy!$F$2:$K$105,4,FALSE)</f>
        <v>Czechowski</v>
      </c>
      <c r="N170" s="57" t="str">
        <f>VLOOKUP(J170,Prowadzacy!$F$2:$M$105,8,FALSE)</f>
        <v xml:space="preserve">Robert | Czechowski | Dr inż. |  ( 052345 ) </v>
      </c>
      <c r="O170" s="57" t="str">
        <f>VLOOKUP(J170,Prowadzacy!$F$2:$K$105,5,FALSE)</f>
        <v>W05/K2</v>
      </c>
      <c r="P170" s="57" t="str">
        <f>VLOOKUP(J170,Prowadzacy!$F$2:$K$105,6,FALSE)</f>
        <v>ZAS</v>
      </c>
      <c r="Q170" s="42" t="s">
        <v>655</v>
      </c>
      <c r="R170" s="57" t="str">
        <f>VLOOKUP(Q170,Prowadzacy!$F$2:$K$105,2,FALSE)</f>
        <v>Marcin</v>
      </c>
      <c r="S170" s="57" t="str">
        <f>VLOOKUP(Q170,Prowadzacy!$F$2:$K$105,3,FALSE)</f>
        <v>Wojciech</v>
      </c>
      <c r="T170" s="57" t="str">
        <f>VLOOKUP(Q170,Prowadzacy!$F$2:$K$105,4,FALSE)</f>
        <v>Habrych</v>
      </c>
      <c r="U170" s="57" t="str">
        <f>VLOOKUP(Q170,Prowadzacy!$F$2:$M$105,8,FALSE)</f>
        <v xml:space="preserve">Marcin | Habrych | Dr hab. inż. |  ( 05281 ) </v>
      </c>
      <c r="V170" s="42"/>
      <c r="W170" s="42"/>
      <c r="X170" s="42"/>
      <c r="Y170" s="42"/>
      <c r="Z170" s="58"/>
      <c r="AA170" s="57"/>
      <c r="AB170" s="57"/>
      <c r="AC170" s="57"/>
      <c r="AD170" s="57"/>
      <c r="AE170" s="57"/>
      <c r="AF170" s="57"/>
      <c r="AG170" s="57"/>
      <c r="AH170" s="57"/>
      <c r="AI170" s="57"/>
      <c r="AJ170" s="57"/>
      <c r="AK170" s="57"/>
      <c r="AL170" s="65"/>
    </row>
    <row r="171" spans="1:38" ht="53.25">
      <c r="A171" s="80">
        <v>166</v>
      </c>
      <c r="B171" s="57" t="str">
        <f>VLOOKUP(E171,studia!$F$1:$I$12,2,FALSE)</f>
        <v>Elektrotechnika</v>
      </c>
      <c r="C171" s="57" t="str">
        <f>VLOOKUP(E171,studia!$F$1:$I$12,3,FALSE)</f>
        <v>inż.</v>
      </c>
      <c r="D171" s="57" t="str">
        <f>VLOOKUP(E171,studia!$F$1:$I$12,4,FALSE)</f>
        <v>EEN</v>
      </c>
      <c r="E171" s="42" t="s">
        <v>382</v>
      </c>
      <c r="F171" s="91"/>
      <c r="G171" s="42" t="s">
        <v>934</v>
      </c>
      <c r="H171" s="67" t="s">
        <v>935</v>
      </c>
      <c r="I171" s="42" t="s">
        <v>936</v>
      </c>
      <c r="J171" s="42" t="s">
        <v>937</v>
      </c>
      <c r="K171" s="55" t="str">
        <f>VLOOKUP(J171,Prowadzacy!$F$2:$J$105,2,FALSE)</f>
        <v>Mirosław</v>
      </c>
      <c r="L171" s="55">
        <f>VLOOKUP(J171,Prowadzacy!$F$2:$K$105,3,FALSE)</f>
        <v>0</v>
      </c>
      <c r="M171" s="55" t="str">
        <f>VLOOKUP(J171,Prowadzacy!$F$2:$K$105,4,FALSE)</f>
        <v>Łukowicz</v>
      </c>
      <c r="N171" s="57" t="str">
        <f>VLOOKUP(J171,Prowadzacy!$F$2:$M$105,8,FALSE)</f>
        <v xml:space="preserve">Mirosław | Łukowicz | Dr hab. inż. |  ( 05227 ) </v>
      </c>
      <c r="O171" s="57" t="str">
        <f>VLOOKUP(J171,Prowadzacy!$F$2:$K$105,5,FALSE)</f>
        <v>W05/K2</v>
      </c>
      <c r="P171" s="57" t="str">
        <f>VLOOKUP(J171,Prowadzacy!$F$2:$K$105,6,FALSE)</f>
        <v>ZAS</v>
      </c>
      <c r="Q171" s="42" t="s">
        <v>731</v>
      </c>
      <c r="R171" s="57" t="str">
        <f>VLOOKUP(Q171,Prowadzacy!$F$2:$K$105,2,FALSE)</f>
        <v>Grzegorz</v>
      </c>
      <c r="S171" s="57" t="str">
        <f>VLOOKUP(Q171,Prowadzacy!$F$2:$K$105,3,FALSE)</f>
        <v>Eugeniusz</v>
      </c>
      <c r="T171" s="57" t="str">
        <f>VLOOKUP(Q171,Prowadzacy!$F$2:$K$105,4,FALSE)</f>
        <v>Wiśniewski</v>
      </c>
      <c r="U171" s="57" t="str">
        <f>VLOOKUP(Q171,Prowadzacy!$F$2:$M$105,8,FALSE)</f>
        <v xml:space="preserve">Grzegorz | Wiśniewski | Dr inż. |  ( 05214 ) </v>
      </c>
      <c r="V171" s="42"/>
      <c r="W171" s="42" t="s">
        <v>226</v>
      </c>
      <c r="X171" s="42"/>
      <c r="Y171" s="42"/>
      <c r="Z171" s="58"/>
      <c r="AA171" s="57"/>
      <c r="AB171" s="57"/>
      <c r="AC171" s="57"/>
      <c r="AD171" s="57"/>
      <c r="AE171" s="57"/>
      <c r="AF171" s="57"/>
      <c r="AG171" s="57"/>
      <c r="AH171" s="57"/>
      <c r="AI171" s="57"/>
      <c r="AJ171" s="57"/>
      <c r="AK171" s="57"/>
      <c r="AL171" s="65"/>
    </row>
    <row r="172" spans="1:38" ht="90" customHeight="1">
      <c r="A172" s="80">
        <v>167</v>
      </c>
      <c r="B172" s="57" t="str">
        <f>VLOOKUP(E172,studia!$F$1:$I$12,2,FALSE)</f>
        <v>Elektrotechnika</v>
      </c>
      <c r="C172" s="57" t="str">
        <f>VLOOKUP(E172,studia!$F$1:$I$12,3,FALSE)</f>
        <v>inż.</v>
      </c>
      <c r="D172" s="57" t="str">
        <f>VLOOKUP(E172,studia!$F$1:$I$12,4,FALSE)</f>
        <v>EEN</v>
      </c>
      <c r="E172" s="42" t="s">
        <v>382</v>
      </c>
      <c r="F172" s="91"/>
      <c r="G172" s="42" t="s">
        <v>970</v>
      </c>
      <c r="H172" s="67" t="s">
        <v>971</v>
      </c>
      <c r="I172" s="42" t="s">
        <v>972</v>
      </c>
      <c r="J172" s="42" t="s">
        <v>731</v>
      </c>
      <c r="K172" s="55" t="str">
        <f>VLOOKUP(J172,Prowadzacy!$F$2:$J$105,2,FALSE)</f>
        <v>Grzegorz</v>
      </c>
      <c r="L172" s="55" t="str">
        <f>VLOOKUP(J172,Prowadzacy!$F$2:$K$105,3,FALSE)</f>
        <v>Eugeniusz</v>
      </c>
      <c r="M172" s="55" t="str">
        <f>VLOOKUP(J172,Prowadzacy!$F$2:$K$105,4,FALSE)</f>
        <v>Wiśniewski</v>
      </c>
      <c r="N172" s="57" t="str">
        <f>VLOOKUP(J172,Prowadzacy!$F$2:$M$105,8,FALSE)</f>
        <v xml:space="preserve">Grzegorz | Wiśniewski | Dr inż. |  ( 05214 ) </v>
      </c>
      <c r="O172" s="57" t="str">
        <f>VLOOKUP(J172,Prowadzacy!$F$2:$K$105,5,FALSE)</f>
        <v>W05/K2</v>
      </c>
      <c r="P172" s="57" t="str">
        <f>VLOOKUP(J172,Prowadzacy!$F$2:$K$105,6,FALSE)</f>
        <v>ZAS</v>
      </c>
      <c r="Q172" s="42" t="s">
        <v>655</v>
      </c>
      <c r="R172" s="57" t="str">
        <f>VLOOKUP(Q172,Prowadzacy!$F$2:$K$105,2,FALSE)</f>
        <v>Marcin</v>
      </c>
      <c r="S172" s="57" t="str">
        <f>VLOOKUP(Q172,Prowadzacy!$F$2:$K$105,3,FALSE)</f>
        <v>Wojciech</v>
      </c>
      <c r="T172" s="57" t="str">
        <f>VLOOKUP(Q172,Prowadzacy!$F$2:$K$105,4,FALSE)</f>
        <v>Habrych</v>
      </c>
      <c r="U172" s="57" t="str">
        <f>VLOOKUP(Q172,Prowadzacy!$F$2:$M$105,8,FALSE)</f>
        <v xml:space="preserve">Marcin | Habrych | Dr hab. inż. |  ( 05281 ) </v>
      </c>
      <c r="V172" s="42"/>
      <c r="W172" s="42" t="s">
        <v>226</v>
      </c>
      <c r="X172" s="42"/>
      <c r="Y172" s="42"/>
      <c r="Z172" s="58"/>
      <c r="AA172" s="57"/>
      <c r="AB172" s="57"/>
      <c r="AC172" s="57"/>
      <c r="AD172" s="57"/>
      <c r="AE172" s="57"/>
      <c r="AF172" s="57"/>
      <c r="AG172" s="57"/>
      <c r="AH172" s="57"/>
      <c r="AI172" s="57"/>
      <c r="AJ172" s="57"/>
      <c r="AK172" s="57"/>
      <c r="AL172" s="65"/>
    </row>
    <row r="173" spans="1:38" ht="91.5">
      <c r="A173" s="80">
        <v>168</v>
      </c>
      <c r="B173" s="57" t="str">
        <f>VLOOKUP(E173,studia!$F$1:$I$12,2,FALSE)</f>
        <v>Elektrotechnika</v>
      </c>
      <c r="C173" s="57" t="str">
        <f>VLOOKUP(E173,studia!$F$1:$I$12,3,FALSE)</f>
        <v>inż.</v>
      </c>
      <c r="D173" s="57" t="str">
        <f>VLOOKUP(E173,studia!$F$1:$I$12,4,FALSE)</f>
        <v>EEN</v>
      </c>
      <c r="E173" s="42" t="s">
        <v>382</v>
      </c>
      <c r="F173" s="89" t="s">
        <v>2088</v>
      </c>
      <c r="G173" s="42" t="s">
        <v>2080</v>
      </c>
      <c r="H173" s="67" t="s">
        <v>2081</v>
      </c>
      <c r="I173" s="42" t="s">
        <v>795</v>
      </c>
      <c r="J173" s="42" t="s">
        <v>796</v>
      </c>
      <c r="K173" s="55" t="str">
        <f>VLOOKUP(J173,Prowadzacy!$F$2:$J$105,2,FALSE)</f>
        <v>Joanna</v>
      </c>
      <c r="L173" s="55" t="str">
        <f>VLOOKUP(J173,Prowadzacy!$F$2:$K$105,3,FALSE)</f>
        <v>Karolina</v>
      </c>
      <c r="M173" s="55" t="str">
        <f>VLOOKUP(J173,Prowadzacy!$F$2:$K$105,4,FALSE)</f>
        <v>Budzisz</v>
      </c>
      <c r="N173" s="57" t="str">
        <f>VLOOKUP(J173,Prowadzacy!$F$2:$M$105,8,FALSE)</f>
        <v xml:space="preserve">Joanna | Budzisz | Dr inż. |  ( 05404 ) </v>
      </c>
      <c r="O173" s="57" t="str">
        <f>VLOOKUP(J173,Prowadzacy!$F$2:$K$105,5,FALSE)</f>
        <v>W05/K2</v>
      </c>
      <c r="P173" s="57" t="str">
        <f>VLOOKUP(J173,Prowadzacy!$F$2:$K$105,6,FALSE)</f>
        <v>ZEP</v>
      </c>
      <c r="Q173" s="42" t="s">
        <v>853</v>
      </c>
      <c r="R173" s="57" t="str">
        <f>VLOOKUP(Q173,Prowadzacy!$F$2:$K$105,2,FALSE)</f>
        <v>Marek</v>
      </c>
      <c r="S173" s="57" t="str">
        <f>VLOOKUP(Q173,Prowadzacy!$F$2:$K$105,3,FALSE)</f>
        <v>Andrzej</v>
      </c>
      <c r="T173" s="57" t="str">
        <f>VLOOKUP(Q173,Prowadzacy!$F$2:$K$105,4,FALSE)</f>
        <v>Jaworski</v>
      </c>
      <c r="U173" s="57" t="str">
        <f>VLOOKUP(Q173,Prowadzacy!$F$2:$M$105,8,FALSE)</f>
        <v xml:space="preserve">Marek | Jaworski | Dr inż. |  ( 05237 ) </v>
      </c>
      <c r="V173" s="42"/>
      <c r="W173" s="42" t="s">
        <v>226</v>
      </c>
      <c r="X173" s="42"/>
      <c r="Y173" s="42"/>
      <c r="Z173" s="58"/>
      <c r="AA173" s="57"/>
      <c r="AB173" s="57"/>
      <c r="AC173" s="57"/>
      <c r="AD173" s="57"/>
      <c r="AE173" s="57"/>
      <c r="AF173" s="57"/>
      <c r="AG173" s="57"/>
      <c r="AH173" s="57"/>
      <c r="AI173" s="57"/>
      <c r="AJ173" s="57"/>
      <c r="AK173" s="57"/>
      <c r="AL173" s="65"/>
    </row>
    <row r="174" spans="1:38" ht="91.5">
      <c r="A174" s="80">
        <v>169</v>
      </c>
      <c r="B174" s="57" t="str">
        <f>VLOOKUP(E174,studia!$F$1:$I$12,2,FALSE)</f>
        <v>Elektrotechnika</v>
      </c>
      <c r="C174" s="57" t="str">
        <f>VLOOKUP(E174,studia!$F$1:$I$12,3,FALSE)</f>
        <v>inż.</v>
      </c>
      <c r="D174" s="57" t="str">
        <f>VLOOKUP(E174,studia!$F$1:$I$12,4,FALSE)</f>
        <v>EEN</v>
      </c>
      <c r="E174" s="42" t="s">
        <v>382</v>
      </c>
      <c r="F174" s="89" t="s">
        <v>2088</v>
      </c>
      <c r="G174" s="42" t="s">
        <v>797</v>
      </c>
      <c r="H174" s="67" t="s">
        <v>798</v>
      </c>
      <c r="I174" s="42" t="s">
        <v>799</v>
      </c>
      <c r="J174" s="42" t="s">
        <v>796</v>
      </c>
      <c r="K174" s="55" t="str">
        <f>VLOOKUP(J174,Prowadzacy!$F$2:$J$105,2,FALSE)</f>
        <v>Joanna</v>
      </c>
      <c r="L174" s="55" t="str">
        <f>VLOOKUP(J174,Prowadzacy!$F$2:$K$105,3,FALSE)</f>
        <v>Karolina</v>
      </c>
      <c r="M174" s="55" t="str">
        <f>VLOOKUP(J174,Prowadzacy!$F$2:$K$105,4,FALSE)</f>
        <v>Budzisz</v>
      </c>
      <c r="N174" s="57" t="str">
        <f>VLOOKUP(J174,Prowadzacy!$F$2:$M$105,8,FALSE)</f>
        <v xml:space="preserve">Joanna | Budzisz | Dr inż. |  ( 05404 ) </v>
      </c>
      <c r="O174" s="57" t="str">
        <f>VLOOKUP(J174,Prowadzacy!$F$2:$K$105,5,FALSE)</f>
        <v>W05/K2</v>
      </c>
      <c r="P174" s="57" t="str">
        <f>VLOOKUP(J174,Prowadzacy!$F$2:$K$105,6,FALSE)</f>
        <v>ZEP</v>
      </c>
      <c r="Q174" s="42" t="s">
        <v>1427</v>
      </c>
      <c r="R174" s="57" t="str">
        <f>VLOOKUP(Q174,Prowadzacy!$F$2:$K$105,2,FALSE)</f>
        <v>Wiktoria</v>
      </c>
      <c r="S174" s="57" t="str">
        <f>VLOOKUP(Q174,Prowadzacy!$F$2:$K$105,3,FALSE)</f>
        <v>Maria</v>
      </c>
      <c r="T174" s="57" t="str">
        <f>VLOOKUP(Q174,Prowadzacy!$F$2:$K$105,4,FALSE)</f>
        <v>Grycan</v>
      </c>
      <c r="U174" s="57" t="str">
        <f>VLOOKUP(Q174,Prowadzacy!$F$2:$M$105,8,FALSE)</f>
        <v xml:space="preserve">Wiktoria | Grycan | Dr inż. |  ( 05408 ) </v>
      </c>
      <c r="V174" s="42"/>
      <c r="W174" s="42" t="s">
        <v>226</v>
      </c>
      <c r="X174" s="42"/>
      <c r="Y174" s="42"/>
      <c r="Z174" s="58"/>
      <c r="AA174" s="57"/>
      <c r="AB174" s="57"/>
      <c r="AC174" s="57"/>
      <c r="AD174" s="57"/>
      <c r="AE174" s="57"/>
      <c r="AF174" s="57"/>
      <c r="AG174" s="57"/>
      <c r="AH174" s="57"/>
      <c r="AI174" s="57"/>
      <c r="AJ174" s="57"/>
      <c r="AK174" s="57"/>
      <c r="AL174" s="65"/>
    </row>
    <row r="175" spans="1:38" ht="53.25">
      <c r="A175" s="80">
        <v>170</v>
      </c>
      <c r="B175" s="57" t="str">
        <f>VLOOKUP(E175,studia!$F$1:$I$12,2,FALSE)</f>
        <v>Elektrotechnika</v>
      </c>
      <c r="C175" s="57" t="str">
        <f>VLOOKUP(E175,studia!$F$1:$I$12,3,FALSE)</f>
        <v>inż.</v>
      </c>
      <c r="D175" s="57" t="str">
        <f>VLOOKUP(E175,studia!$F$1:$I$12,4,FALSE)</f>
        <v>EEN</v>
      </c>
      <c r="E175" s="42" t="s">
        <v>382</v>
      </c>
      <c r="F175" s="89" t="s">
        <v>2088</v>
      </c>
      <c r="G175" s="42" t="s">
        <v>800</v>
      </c>
      <c r="H175" s="67" t="s">
        <v>801</v>
      </c>
      <c r="I175" s="42" t="s">
        <v>802</v>
      </c>
      <c r="J175" s="42" t="s">
        <v>796</v>
      </c>
      <c r="K175" s="55" t="str">
        <f>VLOOKUP(J175,Prowadzacy!$F$2:$J$105,2,FALSE)</f>
        <v>Joanna</v>
      </c>
      <c r="L175" s="55" t="str">
        <f>VLOOKUP(J175,Prowadzacy!$F$2:$K$105,3,FALSE)</f>
        <v>Karolina</v>
      </c>
      <c r="M175" s="55" t="str">
        <f>VLOOKUP(J175,Prowadzacy!$F$2:$K$105,4,FALSE)</f>
        <v>Budzisz</v>
      </c>
      <c r="N175" s="57" t="str">
        <f>VLOOKUP(J175,Prowadzacy!$F$2:$M$105,8,FALSE)</f>
        <v xml:space="preserve">Joanna | Budzisz | Dr inż. |  ( 05404 ) </v>
      </c>
      <c r="O175" s="57" t="str">
        <f>VLOOKUP(J175,Prowadzacy!$F$2:$K$105,5,FALSE)</f>
        <v>W05/K2</v>
      </c>
      <c r="P175" s="57" t="str">
        <f>VLOOKUP(J175,Prowadzacy!$F$2:$K$105,6,FALSE)</f>
        <v>ZEP</v>
      </c>
      <c r="Q175" s="42" t="s">
        <v>853</v>
      </c>
      <c r="R175" s="57" t="str">
        <f>VLOOKUP(Q175,Prowadzacy!$F$2:$K$105,2,FALSE)</f>
        <v>Marek</v>
      </c>
      <c r="S175" s="57" t="str">
        <f>VLOOKUP(Q175,Prowadzacy!$F$2:$K$105,3,FALSE)</f>
        <v>Andrzej</v>
      </c>
      <c r="T175" s="57" t="str">
        <f>VLOOKUP(Q175,Prowadzacy!$F$2:$K$105,4,FALSE)</f>
        <v>Jaworski</v>
      </c>
      <c r="U175" s="57" t="str">
        <f>VLOOKUP(Q175,Prowadzacy!$F$2:$M$105,8,FALSE)</f>
        <v xml:space="preserve">Marek | Jaworski | Dr inż. |  ( 05237 ) </v>
      </c>
      <c r="V175" s="42"/>
      <c r="W175" s="42" t="s">
        <v>226</v>
      </c>
      <c r="X175" s="42"/>
      <c r="Y175" s="42"/>
      <c r="Z175" s="58"/>
      <c r="AA175" s="57"/>
      <c r="AB175" s="57"/>
      <c r="AC175" s="57"/>
      <c r="AD175" s="57"/>
      <c r="AE175" s="57"/>
      <c r="AF175" s="57"/>
      <c r="AG175" s="57"/>
      <c r="AH175" s="57"/>
      <c r="AI175" s="57"/>
      <c r="AJ175" s="57"/>
      <c r="AK175" s="57"/>
      <c r="AL175" s="65"/>
    </row>
    <row r="176" spans="1:38" ht="53.25">
      <c r="A176" s="80">
        <v>171</v>
      </c>
      <c r="B176" s="57" t="str">
        <f>VLOOKUP(E176,studia!$F$1:$I$12,2,FALSE)</f>
        <v>Elektrotechnika</v>
      </c>
      <c r="C176" s="57" t="str">
        <f>VLOOKUP(E176,studia!$F$1:$I$12,3,FALSE)</f>
        <v>inż.</v>
      </c>
      <c r="D176" s="57" t="str">
        <f>VLOOKUP(E176,studia!$F$1:$I$12,4,FALSE)</f>
        <v>EEN</v>
      </c>
      <c r="E176" s="42" t="s">
        <v>382</v>
      </c>
      <c r="F176" s="89" t="s">
        <v>2088</v>
      </c>
      <c r="G176" s="42" t="s">
        <v>803</v>
      </c>
      <c r="H176" s="67" t="s">
        <v>804</v>
      </c>
      <c r="I176" s="42" t="s">
        <v>805</v>
      </c>
      <c r="J176" s="42" t="s">
        <v>796</v>
      </c>
      <c r="K176" s="55" t="str">
        <f>VLOOKUP(J176,Prowadzacy!$F$2:$J$105,2,FALSE)</f>
        <v>Joanna</v>
      </c>
      <c r="L176" s="55" t="str">
        <f>VLOOKUP(J176,Prowadzacy!$F$2:$K$105,3,FALSE)</f>
        <v>Karolina</v>
      </c>
      <c r="M176" s="55" t="str">
        <f>VLOOKUP(J176,Prowadzacy!$F$2:$K$105,4,FALSE)</f>
        <v>Budzisz</v>
      </c>
      <c r="N176" s="57" t="str">
        <f>VLOOKUP(J176,Prowadzacy!$F$2:$M$105,8,FALSE)</f>
        <v xml:space="preserve">Joanna | Budzisz | Dr inż. |  ( 05404 ) </v>
      </c>
      <c r="O176" s="57" t="str">
        <f>VLOOKUP(J176,Prowadzacy!$F$2:$K$105,5,FALSE)</f>
        <v>W05/K2</v>
      </c>
      <c r="P176" s="57" t="str">
        <f>VLOOKUP(J176,Prowadzacy!$F$2:$K$105,6,FALSE)</f>
        <v>ZEP</v>
      </c>
      <c r="Q176" s="42" t="s">
        <v>1427</v>
      </c>
      <c r="R176" s="57" t="str">
        <f>VLOOKUP(Q176,Prowadzacy!$F$2:$K$105,2,FALSE)</f>
        <v>Wiktoria</v>
      </c>
      <c r="S176" s="57" t="str">
        <f>VLOOKUP(Q176,Prowadzacy!$F$2:$K$105,3,FALSE)</f>
        <v>Maria</v>
      </c>
      <c r="T176" s="57" t="str">
        <f>VLOOKUP(Q176,Prowadzacy!$F$2:$K$105,4,FALSE)</f>
        <v>Grycan</v>
      </c>
      <c r="U176" s="57" t="str">
        <f>VLOOKUP(Q176,Prowadzacy!$F$2:$M$105,8,FALSE)</f>
        <v xml:space="preserve">Wiktoria | Grycan | Dr inż. |  ( 05408 ) </v>
      </c>
      <c r="V176" s="42" t="s">
        <v>1479</v>
      </c>
      <c r="W176" s="42" t="s">
        <v>225</v>
      </c>
      <c r="X176" s="42" t="s">
        <v>1480</v>
      </c>
      <c r="Y176" s="42" t="s">
        <v>225</v>
      </c>
      <c r="Z176" s="58"/>
      <c r="AA176" s="57"/>
      <c r="AB176" s="57"/>
      <c r="AC176" s="57"/>
      <c r="AD176" s="57"/>
      <c r="AE176" s="57"/>
      <c r="AF176" s="57"/>
      <c r="AG176" s="57"/>
      <c r="AH176" s="57"/>
      <c r="AI176" s="57"/>
      <c r="AJ176" s="57"/>
      <c r="AK176" s="57"/>
      <c r="AL176" s="65"/>
    </row>
    <row r="177" spans="1:38" ht="89.25" customHeight="1">
      <c r="A177" s="80">
        <v>172</v>
      </c>
      <c r="B177" s="57" t="str">
        <f>VLOOKUP(E177,studia!$F$1:$I$12,2,FALSE)</f>
        <v>Elektrotechnika</v>
      </c>
      <c r="C177" s="57" t="str">
        <f>VLOOKUP(E177,studia!$F$1:$I$12,3,FALSE)</f>
        <v>inż.</v>
      </c>
      <c r="D177" s="57" t="str">
        <f>VLOOKUP(E177,studia!$F$1:$I$12,4,FALSE)</f>
        <v>EEN</v>
      </c>
      <c r="E177" s="42" t="s">
        <v>382</v>
      </c>
      <c r="F177" s="89" t="s">
        <v>2088</v>
      </c>
      <c r="G177" s="71" t="s">
        <v>806</v>
      </c>
      <c r="H177" s="67" t="s">
        <v>807</v>
      </c>
      <c r="I177" s="42" t="s">
        <v>808</v>
      </c>
      <c r="J177" s="42" t="s">
        <v>796</v>
      </c>
      <c r="K177" s="55" t="str">
        <f>VLOOKUP(J177,Prowadzacy!$F$2:$J$105,2,FALSE)</f>
        <v>Joanna</v>
      </c>
      <c r="L177" s="55" t="str">
        <f>VLOOKUP(J177,Prowadzacy!$F$2:$K$105,3,FALSE)</f>
        <v>Karolina</v>
      </c>
      <c r="M177" s="55" t="str">
        <f>VLOOKUP(J177,Prowadzacy!$F$2:$K$105,4,FALSE)</f>
        <v>Budzisz</v>
      </c>
      <c r="N177" s="57" t="str">
        <f>VLOOKUP(J177,Prowadzacy!$F$2:$M$105,8,FALSE)</f>
        <v xml:space="preserve">Joanna | Budzisz | Dr inż. |  ( 05404 ) </v>
      </c>
      <c r="O177" s="57" t="str">
        <f>VLOOKUP(J177,Prowadzacy!$F$2:$K$105,5,FALSE)</f>
        <v>W05/K2</v>
      </c>
      <c r="P177" s="57" t="str">
        <f>VLOOKUP(J177,Prowadzacy!$F$2:$K$105,6,FALSE)</f>
        <v>ZEP</v>
      </c>
      <c r="Q177" s="42" t="s">
        <v>1427</v>
      </c>
      <c r="R177" s="57" t="str">
        <f>VLOOKUP(Q177,Prowadzacy!$F$2:$K$105,2,FALSE)</f>
        <v>Wiktoria</v>
      </c>
      <c r="S177" s="57" t="str">
        <f>VLOOKUP(Q177,Prowadzacy!$F$2:$K$105,3,FALSE)</f>
        <v>Maria</v>
      </c>
      <c r="T177" s="57" t="str">
        <f>VLOOKUP(Q177,Prowadzacy!$F$2:$K$105,4,FALSE)</f>
        <v>Grycan</v>
      </c>
      <c r="U177" s="57" t="str">
        <f>VLOOKUP(Q177,Prowadzacy!$F$2:$M$105,8,FALSE)</f>
        <v xml:space="preserve">Wiktoria | Grycan | Dr inż. |  ( 05408 ) </v>
      </c>
      <c r="V177" s="42" t="s">
        <v>1481</v>
      </c>
      <c r="W177" s="42" t="s">
        <v>225</v>
      </c>
      <c r="X177" s="42" t="s">
        <v>1482</v>
      </c>
      <c r="Y177" s="42" t="s">
        <v>225</v>
      </c>
      <c r="Z177" s="58"/>
      <c r="AA177" s="57"/>
      <c r="AB177" s="57"/>
      <c r="AC177" s="57"/>
      <c r="AD177" s="57"/>
      <c r="AE177" s="57"/>
      <c r="AF177" s="57"/>
      <c r="AG177" s="57"/>
      <c r="AH177" s="57"/>
      <c r="AI177" s="57"/>
      <c r="AJ177" s="57"/>
      <c r="AK177" s="57"/>
      <c r="AL177" s="65"/>
    </row>
    <row r="178" spans="1:38" ht="78.75">
      <c r="A178" s="80">
        <v>173</v>
      </c>
      <c r="B178" s="57" t="str">
        <f>VLOOKUP(E178,studia!$F$1:$I$12,2,FALSE)</f>
        <v>Elektrotechnika</v>
      </c>
      <c r="C178" s="57" t="str">
        <f>VLOOKUP(E178,studia!$F$1:$I$12,3,FALSE)</f>
        <v>inż.</v>
      </c>
      <c r="D178" s="57" t="str">
        <f>VLOOKUP(E178,studia!$F$1:$I$12,4,FALSE)</f>
        <v>EEN</v>
      </c>
      <c r="E178" s="67" t="s">
        <v>382</v>
      </c>
      <c r="F178" s="89" t="s">
        <v>2088</v>
      </c>
      <c r="G178" s="67" t="s">
        <v>944</v>
      </c>
      <c r="H178" s="67" t="s">
        <v>945</v>
      </c>
      <c r="I178" s="67" t="s">
        <v>946</v>
      </c>
      <c r="J178" s="67" t="s">
        <v>947</v>
      </c>
      <c r="K178" s="55" t="str">
        <f>VLOOKUP(J178,Prowadzacy!$F$2:$J$105,2,FALSE)</f>
        <v>Grażyna</v>
      </c>
      <c r="L178" s="55" t="str">
        <f>VLOOKUP(J178,Prowadzacy!$F$2:$K$105,3,FALSE)</f>
        <v>Zuzanna</v>
      </c>
      <c r="M178" s="55" t="str">
        <f>VLOOKUP(J178,Prowadzacy!$F$2:$K$105,4,FALSE)</f>
        <v>Dąbrowska-Kauf</v>
      </c>
      <c r="N178" s="57" t="str">
        <f>VLOOKUP(J178,Prowadzacy!$F$2:$M$105,8,FALSE)</f>
        <v xml:space="preserve">Grażyna | Dąbrowska-Kauf | Dr inż. |  ( 05206 ) </v>
      </c>
      <c r="O178" s="57" t="str">
        <f>VLOOKUP(J178,Prowadzacy!$F$2:$K$105,5,FALSE)</f>
        <v>W05/K2</v>
      </c>
      <c r="P178" s="57" t="str">
        <f>VLOOKUP(J178,Prowadzacy!$F$2:$K$105,6,FALSE)</f>
        <v>ZEP</v>
      </c>
      <c r="Q178" s="67" t="s">
        <v>1427</v>
      </c>
      <c r="R178" s="57" t="str">
        <f>VLOOKUP(Q178,Prowadzacy!$F$2:$K$105,2,FALSE)</f>
        <v>Wiktoria</v>
      </c>
      <c r="S178" s="57" t="str">
        <f>VLOOKUP(Q178,Prowadzacy!$F$2:$K$105,3,FALSE)</f>
        <v>Maria</v>
      </c>
      <c r="T178" s="57" t="str">
        <f>VLOOKUP(Q178,Prowadzacy!$F$2:$K$105,4,FALSE)</f>
        <v>Grycan</v>
      </c>
      <c r="U178" s="57" t="str">
        <f>VLOOKUP(Q178,Prowadzacy!$F$2:$M$105,8,FALSE)</f>
        <v xml:space="preserve">Wiktoria | Grycan | Dr inż. |  ( 05408 ) </v>
      </c>
      <c r="V178" s="67"/>
      <c r="W178" s="67" t="s">
        <v>226</v>
      </c>
      <c r="X178" s="67"/>
      <c r="Y178" s="67"/>
      <c r="Z178" s="58"/>
      <c r="AA178" s="57"/>
      <c r="AB178" s="57"/>
      <c r="AC178" s="57"/>
      <c r="AD178" s="57"/>
      <c r="AE178" s="57"/>
      <c r="AF178" s="57"/>
      <c r="AG178" s="57"/>
      <c r="AH178" s="57"/>
      <c r="AI178" s="57"/>
      <c r="AJ178" s="57"/>
      <c r="AK178" s="57"/>
      <c r="AL178" s="65"/>
    </row>
    <row r="179" spans="1:38" ht="40.5">
      <c r="A179" s="80">
        <v>174</v>
      </c>
      <c r="B179" s="57" t="str">
        <f>VLOOKUP(E179,studia!$F$1:$I$12,2,FALSE)</f>
        <v>Elektrotechnika</v>
      </c>
      <c r="C179" s="57" t="str">
        <f>VLOOKUP(E179,studia!$F$1:$I$12,3,FALSE)</f>
        <v>inż.</v>
      </c>
      <c r="D179" s="57" t="str">
        <f>VLOOKUP(E179,studia!$F$1:$I$12,4,FALSE)</f>
        <v>EEN</v>
      </c>
      <c r="E179" s="67" t="s">
        <v>382</v>
      </c>
      <c r="F179" s="89" t="s">
        <v>2088</v>
      </c>
      <c r="G179" s="67" t="s">
        <v>948</v>
      </c>
      <c r="H179" s="67" t="s">
        <v>949</v>
      </c>
      <c r="I179" s="67" t="s">
        <v>950</v>
      </c>
      <c r="J179" s="67" t="s">
        <v>947</v>
      </c>
      <c r="K179" s="55" t="str">
        <f>VLOOKUP(J179,Prowadzacy!$F$2:$J$105,2,FALSE)</f>
        <v>Grażyna</v>
      </c>
      <c r="L179" s="55" t="str">
        <f>VLOOKUP(J179,Prowadzacy!$F$2:$K$105,3,FALSE)</f>
        <v>Zuzanna</v>
      </c>
      <c r="M179" s="55" t="str">
        <f>VLOOKUP(J179,Prowadzacy!$F$2:$K$105,4,FALSE)</f>
        <v>Dąbrowska-Kauf</v>
      </c>
      <c r="N179" s="57" t="str">
        <f>VLOOKUP(J179,Prowadzacy!$F$2:$M$105,8,FALSE)</f>
        <v xml:space="preserve">Grażyna | Dąbrowska-Kauf | Dr inż. |  ( 05206 ) </v>
      </c>
      <c r="O179" s="57" t="str">
        <f>VLOOKUP(J179,Prowadzacy!$F$2:$K$105,5,FALSE)</f>
        <v>W05/K2</v>
      </c>
      <c r="P179" s="57" t="str">
        <f>VLOOKUP(J179,Prowadzacy!$F$2:$K$105,6,FALSE)</f>
        <v>ZEP</v>
      </c>
      <c r="Q179" s="67" t="s">
        <v>1427</v>
      </c>
      <c r="R179" s="57" t="str">
        <f>VLOOKUP(Q179,Prowadzacy!$F$2:$K$105,2,FALSE)</f>
        <v>Wiktoria</v>
      </c>
      <c r="S179" s="57" t="str">
        <f>VLOOKUP(Q179,Prowadzacy!$F$2:$K$105,3,FALSE)</f>
        <v>Maria</v>
      </c>
      <c r="T179" s="57" t="str">
        <f>VLOOKUP(Q179,Prowadzacy!$F$2:$K$105,4,FALSE)</f>
        <v>Grycan</v>
      </c>
      <c r="U179" s="57" t="str">
        <f>VLOOKUP(Q179,Prowadzacy!$F$2:$M$105,8,FALSE)</f>
        <v xml:space="preserve">Wiktoria | Grycan | Dr inż. |  ( 05408 ) </v>
      </c>
      <c r="V179" s="67"/>
      <c r="W179" s="67" t="s">
        <v>226</v>
      </c>
      <c r="X179" s="67"/>
      <c r="Y179" s="67"/>
      <c r="Z179" s="58"/>
      <c r="AA179" s="57"/>
      <c r="AB179" s="57"/>
      <c r="AC179" s="57"/>
      <c r="AD179" s="57"/>
      <c r="AE179" s="57"/>
      <c r="AF179" s="57"/>
      <c r="AG179" s="57"/>
      <c r="AH179" s="57"/>
      <c r="AI179" s="57"/>
      <c r="AJ179" s="57"/>
      <c r="AK179" s="57"/>
      <c r="AL179" s="65"/>
    </row>
    <row r="180" spans="1:38" ht="53.25">
      <c r="A180" s="80">
        <v>175</v>
      </c>
      <c r="B180" s="57" t="str">
        <f>VLOOKUP(E180,studia!$F$1:$I$12,2,FALSE)</f>
        <v>Elektrotechnika</v>
      </c>
      <c r="C180" s="57" t="str">
        <f>VLOOKUP(E180,studia!$F$1:$I$12,3,FALSE)</f>
        <v>inż.</v>
      </c>
      <c r="D180" s="57" t="str">
        <f>VLOOKUP(E180,studia!$F$1:$I$12,4,FALSE)</f>
        <v>EEN</v>
      </c>
      <c r="E180" s="67" t="s">
        <v>382</v>
      </c>
      <c r="F180" s="89" t="s">
        <v>2088</v>
      </c>
      <c r="G180" s="67" t="s">
        <v>951</v>
      </c>
      <c r="H180" s="67" t="s">
        <v>952</v>
      </c>
      <c r="I180" s="67" t="s">
        <v>953</v>
      </c>
      <c r="J180" s="67" t="s">
        <v>947</v>
      </c>
      <c r="K180" s="55" t="str">
        <f>VLOOKUP(J180,Prowadzacy!$F$2:$J$105,2,FALSE)</f>
        <v>Grażyna</v>
      </c>
      <c r="L180" s="55" t="str">
        <f>VLOOKUP(J180,Prowadzacy!$F$2:$K$105,3,FALSE)</f>
        <v>Zuzanna</v>
      </c>
      <c r="M180" s="55" t="str">
        <f>VLOOKUP(J180,Prowadzacy!$F$2:$K$105,4,FALSE)</f>
        <v>Dąbrowska-Kauf</v>
      </c>
      <c r="N180" s="57" t="str">
        <f>VLOOKUP(J180,Prowadzacy!$F$2:$M$105,8,FALSE)</f>
        <v xml:space="preserve">Grażyna | Dąbrowska-Kauf | Dr inż. |  ( 05206 ) </v>
      </c>
      <c r="O180" s="57" t="str">
        <f>VLOOKUP(J180,Prowadzacy!$F$2:$K$105,5,FALSE)</f>
        <v>W05/K2</v>
      </c>
      <c r="P180" s="57" t="str">
        <f>VLOOKUP(J180,Prowadzacy!$F$2:$K$105,6,FALSE)</f>
        <v>ZEP</v>
      </c>
      <c r="Q180" s="67" t="s">
        <v>748</v>
      </c>
      <c r="R180" s="57" t="str">
        <f>VLOOKUP(Q180,Prowadzacy!$F$2:$K$105,2,FALSE)</f>
        <v>Janusz</v>
      </c>
      <c r="S180" s="57" t="str">
        <f>VLOOKUP(Q180,Prowadzacy!$F$2:$K$105,3,FALSE)</f>
        <v>Stanisław</v>
      </c>
      <c r="T180" s="57" t="str">
        <f>VLOOKUP(Q180,Prowadzacy!$F$2:$K$105,4,FALSE)</f>
        <v>Konieczny</v>
      </c>
      <c r="U180" s="57" t="str">
        <f>VLOOKUP(Q180,Prowadzacy!$F$2:$M$105,8,FALSE)</f>
        <v xml:space="preserve">Janusz | Konieczny | Dr inż. |  ( 05269 ) </v>
      </c>
      <c r="V180" s="67"/>
      <c r="W180" s="67" t="s">
        <v>226</v>
      </c>
      <c r="X180" s="67"/>
      <c r="Y180" s="67"/>
      <c r="Z180" s="58"/>
      <c r="AA180" s="57"/>
      <c r="AB180" s="57"/>
      <c r="AC180" s="57"/>
      <c r="AD180" s="57"/>
      <c r="AE180" s="57"/>
      <c r="AF180" s="57"/>
      <c r="AG180" s="57"/>
      <c r="AH180" s="57"/>
      <c r="AI180" s="57"/>
      <c r="AJ180" s="57"/>
      <c r="AK180" s="57"/>
      <c r="AL180" s="65"/>
    </row>
    <row r="181" spans="1:38" ht="78.75">
      <c r="A181" s="80">
        <v>176</v>
      </c>
      <c r="B181" s="57" t="str">
        <f>VLOOKUP(E181,studia!$F$1:$I$12,2,FALSE)</f>
        <v>Elektrotechnika</v>
      </c>
      <c r="C181" s="57" t="str">
        <f>VLOOKUP(E181,studia!$F$1:$I$12,3,FALSE)</f>
        <v>inż.</v>
      </c>
      <c r="D181" s="57" t="str">
        <f>VLOOKUP(E181,studia!$F$1:$I$12,4,FALSE)</f>
        <v>EEN</v>
      </c>
      <c r="E181" s="67" t="s">
        <v>382</v>
      </c>
      <c r="F181" s="89" t="s">
        <v>2088</v>
      </c>
      <c r="G181" s="67" t="s">
        <v>850</v>
      </c>
      <c r="H181" s="67" t="s">
        <v>851</v>
      </c>
      <c r="I181" s="67" t="s">
        <v>852</v>
      </c>
      <c r="J181" s="67" t="s">
        <v>853</v>
      </c>
      <c r="K181" s="55" t="str">
        <f>VLOOKUP(J181,Prowadzacy!$F$2:$J$105,2,FALSE)</f>
        <v>Marek</v>
      </c>
      <c r="L181" s="55" t="str">
        <f>VLOOKUP(J181,Prowadzacy!$F$2:$K$105,3,FALSE)</f>
        <v>Andrzej</v>
      </c>
      <c r="M181" s="55" t="str">
        <f>VLOOKUP(J181,Prowadzacy!$F$2:$K$105,4,FALSE)</f>
        <v>Jaworski</v>
      </c>
      <c r="N181" s="57" t="str">
        <f>VLOOKUP(J181,Prowadzacy!$F$2:$M$105,8,FALSE)</f>
        <v xml:space="preserve">Marek | Jaworski | Dr inż. |  ( 05237 ) </v>
      </c>
      <c r="O181" s="57" t="str">
        <f>VLOOKUP(J181,Prowadzacy!$F$2:$K$105,5,FALSE)</f>
        <v>W05/K2</v>
      </c>
      <c r="P181" s="57" t="str">
        <f>VLOOKUP(J181,Prowadzacy!$F$2:$K$105,6,FALSE)</f>
        <v>ZEP</v>
      </c>
      <c r="Q181" s="67" t="s">
        <v>990</v>
      </c>
      <c r="R181" s="57" t="str">
        <f>VLOOKUP(Q181,Prowadzacy!$F$2:$K$105,2,FALSE)</f>
        <v>Marek</v>
      </c>
      <c r="S181" s="57">
        <f>VLOOKUP(Q181,Prowadzacy!$F$2:$K$105,3,FALSE)</f>
        <v>0</v>
      </c>
      <c r="T181" s="57" t="str">
        <f>VLOOKUP(Q181,Prowadzacy!$F$2:$K$105,4,FALSE)</f>
        <v>Szuba</v>
      </c>
      <c r="U181" s="57" t="str">
        <f>VLOOKUP(Q181,Prowadzacy!$F$2:$M$105,8,FALSE)</f>
        <v xml:space="preserve">Marek | Szuba | Dr inż. |  ( 05251 ) </v>
      </c>
      <c r="V181" s="67"/>
      <c r="W181" s="67" t="s">
        <v>226</v>
      </c>
      <c r="X181" s="67"/>
      <c r="Y181" s="67"/>
      <c r="Z181" s="58"/>
      <c r="AA181" s="57"/>
      <c r="AB181" s="57"/>
      <c r="AC181" s="57"/>
      <c r="AD181" s="57"/>
      <c r="AE181" s="57"/>
      <c r="AF181" s="57"/>
      <c r="AG181" s="57"/>
      <c r="AH181" s="57"/>
      <c r="AI181" s="57"/>
      <c r="AJ181" s="57"/>
      <c r="AK181" s="57"/>
      <c r="AL181" s="65"/>
    </row>
    <row r="182" spans="1:38" ht="91.5">
      <c r="A182" s="80">
        <v>177</v>
      </c>
      <c r="B182" s="57" t="str">
        <f>VLOOKUP(E182,studia!$F$1:$I$12,2,FALSE)</f>
        <v>Elektrotechnika</v>
      </c>
      <c r="C182" s="57" t="str">
        <f>VLOOKUP(E182,studia!$F$1:$I$12,3,FALSE)</f>
        <v>inż.</v>
      </c>
      <c r="D182" s="57" t="str">
        <f>VLOOKUP(E182,studia!$F$1:$I$12,4,FALSE)</f>
        <v>EEN</v>
      </c>
      <c r="E182" s="67" t="s">
        <v>382</v>
      </c>
      <c r="F182" s="89" t="s">
        <v>2088</v>
      </c>
      <c r="G182" s="72" t="s">
        <v>854</v>
      </c>
      <c r="H182" s="72" t="s">
        <v>855</v>
      </c>
      <c r="I182" s="72" t="s">
        <v>856</v>
      </c>
      <c r="J182" s="72" t="s">
        <v>853</v>
      </c>
      <c r="K182" s="55" t="str">
        <f>VLOOKUP(J182,Prowadzacy!$F$2:$J$105,2,FALSE)</f>
        <v>Marek</v>
      </c>
      <c r="L182" s="55" t="str">
        <f>VLOOKUP(J182,Prowadzacy!$F$2:$K$105,3,FALSE)</f>
        <v>Andrzej</v>
      </c>
      <c r="M182" s="55" t="str">
        <f>VLOOKUP(J182,Prowadzacy!$F$2:$K$105,4,FALSE)</f>
        <v>Jaworski</v>
      </c>
      <c r="N182" s="57" t="str">
        <f>VLOOKUP(J182,Prowadzacy!$F$2:$M$105,8,FALSE)</f>
        <v xml:space="preserve">Marek | Jaworski | Dr inż. |  ( 05237 ) </v>
      </c>
      <c r="O182" s="57" t="str">
        <f>VLOOKUP(J182,Prowadzacy!$F$2:$K$105,5,FALSE)</f>
        <v>W05/K2</v>
      </c>
      <c r="P182" s="57" t="str">
        <f>VLOOKUP(J182,Prowadzacy!$F$2:$K$105,6,FALSE)</f>
        <v>ZEP</v>
      </c>
      <c r="Q182" s="72" t="s">
        <v>990</v>
      </c>
      <c r="R182" s="57" t="str">
        <f>VLOOKUP(Q182,Prowadzacy!$F$2:$K$105,2,FALSE)</f>
        <v>Marek</v>
      </c>
      <c r="S182" s="57">
        <f>VLOOKUP(Q182,Prowadzacy!$F$2:$K$105,3,FALSE)</f>
        <v>0</v>
      </c>
      <c r="T182" s="57" t="str">
        <f>VLOOKUP(Q182,Prowadzacy!$F$2:$K$105,4,FALSE)</f>
        <v>Szuba</v>
      </c>
      <c r="U182" s="57" t="str">
        <f>VLOOKUP(Q182,Prowadzacy!$F$2:$M$105,8,FALSE)</f>
        <v xml:space="preserve">Marek | Szuba | Dr inż. |  ( 05251 ) </v>
      </c>
      <c r="V182" s="67"/>
      <c r="W182" s="67" t="s">
        <v>226</v>
      </c>
      <c r="X182" s="67"/>
      <c r="Y182" s="67"/>
      <c r="Z182" s="58"/>
      <c r="AA182" s="57"/>
      <c r="AB182" s="57"/>
      <c r="AC182" s="57"/>
      <c r="AD182" s="57"/>
      <c r="AE182" s="57"/>
      <c r="AF182" s="57"/>
      <c r="AG182" s="57"/>
      <c r="AH182" s="57"/>
      <c r="AI182" s="57"/>
      <c r="AJ182" s="57"/>
      <c r="AK182" s="57"/>
      <c r="AL182" s="65"/>
    </row>
    <row r="183" spans="1:38" ht="40.5">
      <c r="A183" s="80">
        <v>178</v>
      </c>
      <c r="B183" s="57" t="str">
        <f>VLOOKUP(E183,studia!$F$1:$I$12,2,FALSE)</f>
        <v>Elektrotechnika</v>
      </c>
      <c r="C183" s="57" t="str">
        <f>VLOOKUP(E183,studia!$F$1:$I$12,3,FALSE)</f>
        <v>inż.</v>
      </c>
      <c r="D183" s="57" t="str">
        <f>VLOOKUP(E183,studia!$F$1:$I$12,4,FALSE)</f>
        <v>EEN</v>
      </c>
      <c r="E183" s="67" t="s">
        <v>382</v>
      </c>
      <c r="F183" s="89" t="s">
        <v>2088</v>
      </c>
      <c r="G183" s="67" t="s">
        <v>857</v>
      </c>
      <c r="H183" s="67" t="s">
        <v>858</v>
      </c>
      <c r="I183" s="67" t="s">
        <v>859</v>
      </c>
      <c r="J183" s="67" t="s">
        <v>853</v>
      </c>
      <c r="K183" s="55" t="str">
        <f>VLOOKUP(J183,Prowadzacy!$F$2:$J$105,2,FALSE)</f>
        <v>Marek</v>
      </c>
      <c r="L183" s="55" t="str">
        <f>VLOOKUP(J183,Prowadzacy!$F$2:$K$105,3,FALSE)</f>
        <v>Andrzej</v>
      </c>
      <c r="M183" s="55" t="str">
        <f>VLOOKUP(J183,Prowadzacy!$F$2:$K$105,4,FALSE)</f>
        <v>Jaworski</v>
      </c>
      <c r="N183" s="57" t="str">
        <f>VLOOKUP(J183,Prowadzacy!$F$2:$M$105,8,FALSE)</f>
        <v xml:space="preserve">Marek | Jaworski | Dr inż. |  ( 05237 ) </v>
      </c>
      <c r="O183" s="57" t="str">
        <f>VLOOKUP(J183,Prowadzacy!$F$2:$K$105,5,FALSE)</f>
        <v>W05/K2</v>
      </c>
      <c r="P183" s="57" t="str">
        <f>VLOOKUP(J183,Prowadzacy!$F$2:$K$105,6,FALSE)</f>
        <v>ZEP</v>
      </c>
      <c r="Q183" s="67" t="s">
        <v>990</v>
      </c>
      <c r="R183" s="57" t="str">
        <f>VLOOKUP(Q183,Prowadzacy!$F$2:$K$105,2,FALSE)</f>
        <v>Marek</v>
      </c>
      <c r="S183" s="57">
        <f>VLOOKUP(Q183,Prowadzacy!$F$2:$K$105,3,FALSE)</f>
        <v>0</v>
      </c>
      <c r="T183" s="57" t="str">
        <f>VLOOKUP(Q183,Prowadzacy!$F$2:$K$105,4,FALSE)</f>
        <v>Szuba</v>
      </c>
      <c r="U183" s="57" t="str">
        <f>VLOOKUP(Q183,Prowadzacy!$F$2:$M$105,8,FALSE)</f>
        <v xml:space="preserve">Marek | Szuba | Dr inż. |  ( 05251 ) </v>
      </c>
      <c r="V183" s="67"/>
      <c r="W183" s="67" t="s">
        <v>226</v>
      </c>
      <c r="X183" s="67"/>
      <c r="Y183" s="67"/>
      <c r="Z183" s="58"/>
      <c r="AA183" s="57"/>
      <c r="AB183" s="57"/>
      <c r="AC183" s="57"/>
      <c r="AD183" s="57"/>
      <c r="AE183" s="57"/>
      <c r="AF183" s="57"/>
      <c r="AG183" s="57"/>
      <c r="AH183" s="57"/>
      <c r="AI183" s="57"/>
      <c r="AJ183" s="57"/>
      <c r="AK183" s="57"/>
      <c r="AL183" s="65"/>
    </row>
    <row r="184" spans="1:38" ht="78.75">
      <c r="A184" s="80">
        <v>179</v>
      </c>
      <c r="B184" s="57" t="str">
        <f>VLOOKUP(E184,studia!$F$1:$I$12,2,FALSE)</f>
        <v>Elektrotechnika</v>
      </c>
      <c r="C184" s="57" t="str">
        <f>VLOOKUP(E184,studia!$F$1:$I$12,3,FALSE)</f>
        <v>inż.</v>
      </c>
      <c r="D184" s="57" t="str">
        <f>VLOOKUP(E184,studia!$F$1:$I$12,4,FALSE)</f>
        <v>EEN</v>
      </c>
      <c r="E184" s="67" t="s">
        <v>382</v>
      </c>
      <c r="F184" s="89" t="s">
        <v>2088</v>
      </c>
      <c r="G184" s="67" t="s">
        <v>994</v>
      </c>
      <c r="H184" s="67" t="s">
        <v>995</v>
      </c>
      <c r="I184" s="67" t="s">
        <v>996</v>
      </c>
      <c r="J184" s="67" t="s">
        <v>853</v>
      </c>
      <c r="K184" s="55" t="str">
        <f>VLOOKUP(J184,Prowadzacy!$F$2:$J$105,2,FALSE)</f>
        <v>Marek</v>
      </c>
      <c r="L184" s="55" t="str">
        <f>VLOOKUP(J184,Prowadzacy!$F$2:$K$105,3,FALSE)</f>
        <v>Andrzej</v>
      </c>
      <c r="M184" s="55" t="str">
        <f>VLOOKUP(J184,Prowadzacy!$F$2:$K$105,4,FALSE)</f>
        <v>Jaworski</v>
      </c>
      <c r="N184" s="57" t="str">
        <f>VLOOKUP(J184,Prowadzacy!$F$2:$M$105,8,FALSE)</f>
        <v xml:space="preserve">Marek | Jaworski | Dr inż. |  ( 05237 ) </v>
      </c>
      <c r="O184" s="57" t="str">
        <f>VLOOKUP(J184,Prowadzacy!$F$2:$K$105,5,FALSE)</f>
        <v>W05/K2</v>
      </c>
      <c r="P184" s="57" t="str">
        <f>VLOOKUP(J184,Prowadzacy!$F$2:$K$105,6,FALSE)</f>
        <v>ZEP</v>
      </c>
      <c r="Q184" s="67" t="s">
        <v>1427</v>
      </c>
      <c r="R184" s="57" t="str">
        <f>VLOOKUP(Q184,Prowadzacy!$F$2:$K$105,2,FALSE)</f>
        <v>Wiktoria</v>
      </c>
      <c r="S184" s="57" t="str">
        <f>VLOOKUP(Q184,Prowadzacy!$F$2:$K$105,3,FALSE)</f>
        <v>Maria</v>
      </c>
      <c r="T184" s="57" t="str">
        <f>VLOOKUP(Q184,Prowadzacy!$F$2:$K$105,4,FALSE)</f>
        <v>Grycan</v>
      </c>
      <c r="U184" s="57" t="str">
        <f>VLOOKUP(Q184,Prowadzacy!$F$2:$M$105,8,FALSE)</f>
        <v xml:space="preserve">Wiktoria | Grycan | Dr inż. |  ( 05408 ) </v>
      </c>
      <c r="V184" s="67"/>
      <c r="W184" s="67" t="s">
        <v>226</v>
      </c>
      <c r="X184" s="67"/>
      <c r="Y184" s="67"/>
      <c r="Z184" s="58"/>
      <c r="AA184" s="57"/>
      <c r="AB184" s="57"/>
      <c r="AC184" s="57"/>
      <c r="AD184" s="57"/>
      <c r="AE184" s="57"/>
      <c r="AF184" s="57"/>
      <c r="AG184" s="57"/>
      <c r="AH184" s="57"/>
      <c r="AI184" s="57"/>
      <c r="AJ184" s="57"/>
      <c r="AK184" s="57"/>
      <c r="AL184" s="65"/>
    </row>
    <row r="185" spans="1:38" ht="91.5">
      <c r="A185" s="80">
        <v>180</v>
      </c>
      <c r="B185" s="57" t="str">
        <f>VLOOKUP(E185,studia!$F$1:$I$12,2,FALSE)</f>
        <v>Elektrotechnika</v>
      </c>
      <c r="C185" s="57" t="str">
        <f>VLOOKUP(E185,studia!$F$1:$I$12,3,FALSE)</f>
        <v>inż.</v>
      </c>
      <c r="D185" s="57" t="str">
        <f>VLOOKUP(E185,studia!$F$1:$I$12,4,FALSE)</f>
        <v>EEN</v>
      </c>
      <c r="E185" s="67" t="s">
        <v>382</v>
      </c>
      <c r="F185" s="89" t="s">
        <v>2088</v>
      </c>
      <c r="G185" s="67" t="s">
        <v>894</v>
      </c>
      <c r="H185" s="67" t="s">
        <v>895</v>
      </c>
      <c r="I185" s="67" t="s">
        <v>896</v>
      </c>
      <c r="J185" s="67" t="s">
        <v>748</v>
      </c>
      <c r="K185" s="55" t="str">
        <f>VLOOKUP(J185,Prowadzacy!$F$2:$J$105,2,FALSE)</f>
        <v>Janusz</v>
      </c>
      <c r="L185" s="55" t="str">
        <f>VLOOKUP(J185,Prowadzacy!$F$2:$K$105,3,FALSE)</f>
        <v>Stanisław</v>
      </c>
      <c r="M185" s="55" t="str">
        <f>VLOOKUP(J185,Prowadzacy!$F$2:$K$105,4,FALSE)</f>
        <v>Konieczny</v>
      </c>
      <c r="N185" s="57" t="str">
        <f>VLOOKUP(J185,Prowadzacy!$F$2:$M$105,8,FALSE)</f>
        <v xml:space="preserve">Janusz | Konieczny | Dr inż. |  ( 05269 ) </v>
      </c>
      <c r="O185" s="57" t="str">
        <f>VLOOKUP(J185,Prowadzacy!$F$2:$K$105,5,FALSE)</f>
        <v>W05/K2</v>
      </c>
      <c r="P185" s="57" t="str">
        <f>VLOOKUP(J185,Prowadzacy!$F$2:$K$105,6,FALSE)</f>
        <v>ZEP</v>
      </c>
      <c r="Q185" s="67" t="s">
        <v>853</v>
      </c>
      <c r="R185" s="57" t="str">
        <f>VLOOKUP(Q185,Prowadzacy!$F$2:$K$105,2,FALSE)</f>
        <v>Marek</v>
      </c>
      <c r="S185" s="57" t="str">
        <f>VLOOKUP(Q185,Prowadzacy!$F$2:$K$105,3,FALSE)</f>
        <v>Andrzej</v>
      </c>
      <c r="T185" s="57" t="str">
        <f>VLOOKUP(Q185,Prowadzacy!$F$2:$K$105,4,FALSE)</f>
        <v>Jaworski</v>
      </c>
      <c r="U185" s="57" t="str">
        <f>VLOOKUP(Q185,Prowadzacy!$F$2:$M$105,8,FALSE)</f>
        <v xml:space="preserve">Marek | Jaworski | Dr inż. |  ( 05237 ) </v>
      </c>
      <c r="V185" s="67"/>
      <c r="W185" s="67" t="s">
        <v>226</v>
      </c>
      <c r="X185" s="67"/>
      <c r="Y185" s="67"/>
      <c r="Z185" s="58"/>
      <c r="AA185" s="57"/>
      <c r="AB185" s="57"/>
      <c r="AC185" s="57"/>
      <c r="AD185" s="57"/>
      <c r="AE185" s="57"/>
      <c r="AF185" s="57"/>
      <c r="AG185" s="57"/>
      <c r="AH185" s="57"/>
      <c r="AI185" s="57"/>
      <c r="AJ185" s="57"/>
      <c r="AK185" s="57"/>
      <c r="AL185" s="65"/>
    </row>
    <row r="186" spans="1:38" ht="142.5">
      <c r="A186" s="80">
        <v>181</v>
      </c>
      <c r="B186" s="57" t="str">
        <f>VLOOKUP(E186,studia!$F$1:$I$12,2,FALSE)</f>
        <v>Elektrotechnika</v>
      </c>
      <c r="C186" s="57" t="str">
        <f>VLOOKUP(E186,studia!$F$1:$I$12,3,FALSE)</f>
        <v>inż.</v>
      </c>
      <c r="D186" s="57" t="str">
        <f>VLOOKUP(E186,studia!$F$1:$I$12,4,FALSE)</f>
        <v>EEN</v>
      </c>
      <c r="E186" s="67" t="s">
        <v>382</v>
      </c>
      <c r="F186" s="89" t="s">
        <v>2088</v>
      </c>
      <c r="G186" s="67" t="s">
        <v>897</v>
      </c>
      <c r="H186" s="67" t="s">
        <v>898</v>
      </c>
      <c r="I186" s="67" t="s">
        <v>899</v>
      </c>
      <c r="J186" s="67" t="s">
        <v>748</v>
      </c>
      <c r="K186" s="55" t="str">
        <f>VLOOKUP(J186,Prowadzacy!$F$2:$J$105,2,FALSE)</f>
        <v>Janusz</v>
      </c>
      <c r="L186" s="55" t="str">
        <f>VLOOKUP(J186,Prowadzacy!$F$2:$K$105,3,FALSE)</f>
        <v>Stanisław</v>
      </c>
      <c r="M186" s="55" t="str">
        <f>VLOOKUP(J186,Prowadzacy!$F$2:$K$105,4,FALSE)</f>
        <v>Konieczny</v>
      </c>
      <c r="N186" s="57" t="str">
        <f>VLOOKUP(J186,Prowadzacy!$F$2:$M$105,8,FALSE)</f>
        <v xml:space="preserve">Janusz | Konieczny | Dr inż. |  ( 05269 ) </v>
      </c>
      <c r="O186" s="57" t="str">
        <f>VLOOKUP(J186,Prowadzacy!$F$2:$K$105,5,FALSE)</f>
        <v>W05/K2</v>
      </c>
      <c r="P186" s="57" t="str">
        <f>VLOOKUP(J186,Prowadzacy!$F$2:$K$105,6,FALSE)</f>
        <v>ZEP</v>
      </c>
      <c r="Q186" s="67" t="s">
        <v>947</v>
      </c>
      <c r="R186" s="57" t="str">
        <f>VLOOKUP(Q186,Prowadzacy!$F$2:$K$105,2,FALSE)</f>
        <v>Grażyna</v>
      </c>
      <c r="S186" s="57" t="str">
        <f>VLOOKUP(Q186,Prowadzacy!$F$2:$K$105,3,FALSE)</f>
        <v>Zuzanna</v>
      </c>
      <c r="T186" s="57" t="str">
        <f>VLOOKUP(Q186,Prowadzacy!$F$2:$K$105,4,FALSE)</f>
        <v>Dąbrowska-Kauf</v>
      </c>
      <c r="U186" s="57" t="str">
        <f>VLOOKUP(Q186,Prowadzacy!$F$2:$M$105,8,FALSE)</f>
        <v xml:space="preserve">Grażyna | Dąbrowska-Kauf | Dr inż. |  ( 05206 ) </v>
      </c>
      <c r="V186" s="67"/>
      <c r="W186" s="67" t="s">
        <v>226</v>
      </c>
      <c r="X186" s="67"/>
      <c r="Y186" s="67"/>
      <c r="Z186" s="58"/>
      <c r="AA186" s="57"/>
      <c r="AB186" s="57"/>
      <c r="AC186" s="57"/>
      <c r="AD186" s="57"/>
      <c r="AE186" s="57"/>
      <c r="AF186" s="57"/>
      <c r="AG186" s="57"/>
      <c r="AH186" s="57"/>
      <c r="AI186" s="57"/>
      <c r="AJ186" s="57"/>
      <c r="AK186" s="57"/>
      <c r="AL186" s="65"/>
    </row>
    <row r="187" spans="1:38" ht="104.25">
      <c r="A187" s="80">
        <v>182</v>
      </c>
      <c r="B187" s="57" t="str">
        <f>VLOOKUP(E187,studia!$F$1:$I$12,2,FALSE)</f>
        <v>Elektrotechnika</v>
      </c>
      <c r="C187" s="57" t="str">
        <f>VLOOKUP(E187,studia!$F$1:$I$12,3,FALSE)</f>
        <v>inż.</v>
      </c>
      <c r="D187" s="57" t="str">
        <f>VLOOKUP(E187,studia!$F$1:$I$12,4,FALSE)</f>
        <v>EEN</v>
      </c>
      <c r="E187" s="43" t="s">
        <v>382</v>
      </c>
      <c r="F187" s="93"/>
      <c r="G187" s="43" t="s">
        <v>987</v>
      </c>
      <c r="H187" s="43" t="s">
        <v>988</v>
      </c>
      <c r="I187" s="43" t="s">
        <v>989</v>
      </c>
      <c r="J187" s="43" t="s">
        <v>990</v>
      </c>
      <c r="K187" s="55" t="str">
        <f>VLOOKUP(J187,Prowadzacy!$F$2:$J$105,2,FALSE)</f>
        <v>Marek</v>
      </c>
      <c r="L187" s="55">
        <f>VLOOKUP(J187,Prowadzacy!$F$2:$K$105,3,FALSE)</f>
        <v>0</v>
      </c>
      <c r="M187" s="55" t="str">
        <f>VLOOKUP(J187,Prowadzacy!$F$2:$K$105,4,FALSE)</f>
        <v>Szuba</v>
      </c>
      <c r="N187" s="57" t="str">
        <f>VLOOKUP(J187,Prowadzacy!$F$2:$M$105,8,FALSE)</f>
        <v xml:space="preserve">Marek | Szuba | Dr inż. |  ( 05251 ) </v>
      </c>
      <c r="O187" s="57" t="str">
        <f>VLOOKUP(J187,Prowadzacy!$F$2:$K$105,5,FALSE)</f>
        <v>W05/K2</v>
      </c>
      <c r="P187" s="57" t="str">
        <f>VLOOKUP(J187,Prowadzacy!$F$2:$K$105,6,FALSE)</f>
        <v>ZEP</v>
      </c>
      <c r="Q187" s="67" t="s">
        <v>853</v>
      </c>
      <c r="R187" s="57" t="str">
        <f>VLOOKUP(Q187,Prowadzacy!$F$2:$K$105,2,FALSE)</f>
        <v>Marek</v>
      </c>
      <c r="S187" s="57" t="str">
        <f>VLOOKUP(Q187,Prowadzacy!$F$2:$K$105,3,FALSE)</f>
        <v>Andrzej</v>
      </c>
      <c r="T187" s="57" t="str">
        <f>VLOOKUP(Q187,Prowadzacy!$F$2:$K$105,4,FALSE)</f>
        <v>Jaworski</v>
      </c>
      <c r="U187" s="57" t="str">
        <f>VLOOKUP(Q187,Prowadzacy!$F$2:$M$105,8,FALSE)</f>
        <v xml:space="preserve">Marek | Jaworski | Dr inż. |  ( 05237 ) </v>
      </c>
      <c r="V187" s="67"/>
      <c r="W187" s="67" t="s">
        <v>226</v>
      </c>
      <c r="X187" s="67"/>
      <c r="Y187" s="67"/>
      <c r="Z187" s="58"/>
      <c r="AA187" s="57"/>
      <c r="AB187" s="57"/>
      <c r="AC187" s="57"/>
      <c r="AD187" s="57"/>
      <c r="AE187" s="57"/>
      <c r="AF187" s="57"/>
      <c r="AG187" s="57"/>
      <c r="AH187" s="57"/>
      <c r="AI187" s="57"/>
      <c r="AJ187" s="57"/>
      <c r="AK187" s="57"/>
      <c r="AL187" s="65"/>
    </row>
    <row r="188" spans="1:38" ht="91.5">
      <c r="A188" s="80">
        <v>183</v>
      </c>
      <c r="B188" s="57" t="str">
        <f>VLOOKUP(E188,studia!$F$1:$I$12,2,FALSE)</f>
        <v>Elektrotechnika</v>
      </c>
      <c r="C188" s="57" t="str">
        <f>VLOOKUP(E188,studia!$F$1:$I$12,3,FALSE)</f>
        <v>inż.</v>
      </c>
      <c r="D188" s="57" t="str">
        <f>VLOOKUP(E188,studia!$F$1:$I$12,4,FALSE)</f>
        <v>EEN</v>
      </c>
      <c r="E188" s="43" t="s">
        <v>382</v>
      </c>
      <c r="F188" s="93"/>
      <c r="G188" s="43" t="s">
        <v>991</v>
      </c>
      <c r="H188" s="43" t="s">
        <v>992</v>
      </c>
      <c r="I188" s="43" t="s">
        <v>993</v>
      </c>
      <c r="J188" s="43" t="s">
        <v>990</v>
      </c>
      <c r="K188" s="55" t="str">
        <f>VLOOKUP(J188,Prowadzacy!$F$2:$J$105,2,FALSE)</f>
        <v>Marek</v>
      </c>
      <c r="L188" s="55">
        <f>VLOOKUP(J188,Prowadzacy!$F$2:$K$105,3,FALSE)</f>
        <v>0</v>
      </c>
      <c r="M188" s="55" t="str">
        <f>VLOOKUP(J188,Prowadzacy!$F$2:$K$105,4,FALSE)</f>
        <v>Szuba</v>
      </c>
      <c r="N188" s="57" t="str">
        <f>VLOOKUP(J188,Prowadzacy!$F$2:$M$105,8,FALSE)</f>
        <v xml:space="preserve">Marek | Szuba | Dr inż. |  ( 05251 ) </v>
      </c>
      <c r="O188" s="57" t="str">
        <f>VLOOKUP(J188,Prowadzacy!$F$2:$K$105,5,FALSE)</f>
        <v>W05/K2</v>
      </c>
      <c r="P188" s="57" t="str">
        <f>VLOOKUP(J188,Prowadzacy!$F$2:$K$105,6,FALSE)</f>
        <v>ZEP</v>
      </c>
      <c r="Q188" s="67" t="s">
        <v>853</v>
      </c>
      <c r="R188" s="57" t="str">
        <f>VLOOKUP(Q188,Prowadzacy!$F$2:$K$105,2,FALSE)</f>
        <v>Marek</v>
      </c>
      <c r="S188" s="57" t="str">
        <f>VLOOKUP(Q188,Prowadzacy!$F$2:$K$105,3,FALSE)</f>
        <v>Andrzej</v>
      </c>
      <c r="T188" s="57" t="str">
        <f>VLOOKUP(Q188,Prowadzacy!$F$2:$K$105,4,FALSE)</f>
        <v>Jaworski</v>
      </c>
      <c r="U188" s="57" t="str">
        <f>VLOOKUP(Q188,Prowadzacy!$F$2:$M$105,8,FALSE)</f>
        <v xml:space="preserve">Marek | Jaworski | Dr inż. |  ( 05237 ) </v>
      </c>
      <c r="V188" s="67"/>
      <c r="W188" s="67" t="s">
        <v>226</v>
      </c>
      <c r="X188" s="67"/>
      <c r="Y188" s="67"/>
      <c r="Z188" s="58"/>
      <c r="AA188" s="57"/>
      <c r="AB188" s="57"/>
      <c r="AC188" s="57"/>
      <c r="AD188" s="57"/>
      <c r="AE188" s="57"/>
      <c r="AF188" s="57"/>
      <c r="AG188" s="57"/>
      <c r="AH188" s="57"/>
      <c r="AI188" s="57"/>
      <c r="AJ188" s="57"/>
      <c r="AK188" s="57"/>
      <c r="AL188" s="65"/>
    </row>
    <row r="189" spans="1:38" ht="40.5">
      <c r="A189" s="80">
        <v>184</v>
      </c>
      <c r="B189" s="57" t="str">
        <f>VLOOKUP(E189,studia!$F$1:$I$12,2,FALSE)</f>
        <v>Elektrotechnika</v>
      </c>
      <c r="C189" s="57" t="str">
        <f>VLOOKUP(E189,studia!$F$1:$I$12,3,FALSE)</f>
        <v>inż.</v>
      </c>
      <c r="D189" s="57" t="str">
        <f>VLOOKUP(E189,studia!$F$1:$I$12,4,FALSE)</f>
        <v>EEN</v>
      </c>
      <c r="E189" s="67" t="s">
        <v>382</v>
      </c>
      <c r="F189" s="91"/>
      <c r="G189" s="67" t="s">
        <v>973</v>
      </c>
      <c r="H189" s="67" t="s">
        <v>974</v>
      </c>
      <c r="I189" s="67" t="s">
        <v>975</v>
      </c>
      <c r="J189" s="67" t="s">
        <v>976</v>
      </c>
      <c r="K189" s="55" t="str">
        <f>VLOOKUP(J189,Prowadzacy!$F$2:$J$105,2,FALSE)</f>
        <v>Bogumiła</v>
      </c>
      <c r="L189" s="55" t="str">
        <f>VLOOKUP(J189,Prowadzacy!$F$2:$K$105,3,FALSE)</f>
        <v>Kazimiera</v>
      </c>
      <c r="M189" s="55" t="str">
        <f>VLOOKUP(J189,Prowadzacy!$F$2:$K$105,4,FALSE)</f>
        <v>Wnukowska</v>
      </c>
      <c r="N189" s="57" t="str">
        <f>VLOOKUP(J189,Prowadzacy!$F$2:$M$105,8,FALSE)</f>
        <v xml:space="preserve">Bogumiła | Wnukowska | Dr hab. inż. |  ( 05258z ) </v>
      </c>
      <c r="O189" s="57" t="str">
        <f>VLOOKUP(J189,Prowadzacy!$F$2:$K$105,5,FALSE)</f>
        <v>W05/K2</v>
      </c>
      <c r="P189" s="57" t="str">
        <f>VLOOKUP(J189,Prowadzacy!$F$2:$K$105,6,FALSE)</f>
        <v>ZEP</v>
      </c>
      <c r="Q189" s="67" t="s">
        <v>853</v>
      </c>
      <c r="R189" s="57" t="str">
        <f>VLOOKUP(Q189,Prowadzacy!$F$2:$K$105,2,FALSE)</f>
        <v>Marek</v>
      </c>
      <c r="S189" s="57" t="str">
        <f>VLOOKUP(Q189,Prowadzacy!$F$2:$K$105,3,FALSE)</f>
        <v>Andrzej</v>
      </c>
      <c r="T189" s="57" t="str">
        <f>VLOOKUP(Q189,Prowadzacy!$F$2:$K$105,4,FALSE)</f>
        <v>Jaworski</v>
      </c>
      <c r="U189" s="57" t="str">
        <f>VLOOKUP(Q189,Prowadzacy!$F$2:$M$105,8,FALSE)</f>
        <v xml:space="preserve">Marek | Jaworski | Dr inż. |  ( 05237 ) </v>
      </c>
      <c r="V189" s="67"/>
      <c r="W189" s="67" t="s">
        <v>226</v>
      </c>
      <c r="X189" s="67"/>
      <c r="Y189" s="67"/>
      <c r="Z189" s="58"/>
      <c r="AA189" s="57"/>
      <c r="AB189" s="57"/>
      <c r="AC189" s="57"/>
      <c r="AD189" s="57"/>
      <c r="AE189" s="57"/>
      <c r="AF189" s="57"/>
      <c r="AG189" s="57"/>
      <c r="AH189" s="57"/>
      <c r="AI189" s="57"/>
      <c r="AJ189" s="57"/>
      <c r="AK189" s="57"/>
      <c r="AL189" s="65"/>
    </row>
    <row r="190" spans="1:38" ht="66">
      <c r="A190" s="80">
        <v>185</v>
      </c>
      <c r="B190" s="57" t="str">
        <f>VLOOKUP(E190,studia!$F$1:$I$12,2,FALSE)</f>
        <v>Elektrotechnika</v>
      </c>
      <c r="C190" s="57" t="str">
        <f>VLOOKUP(E190,studia!$F$1:$I$12,3,FALSE)</f>
        <v>inż.</v>
      </c>
      <c r="D190" s="57" t="str">
        <f>VLOOKUP(E190,studia!$F$1:$I$12,4,FALSE)</f>
        <v>EEN</v>
      </c>
      <c r="E190" s="67" t="s">
        <v>382</v>
      </c>
      <c r="F190" s="91"/>
      <c r="G190" s="67" t="s">
        <v>977</v>
      </c>
      <c r="H190" s="67" t="s">
        <v>978</v>
      </c>
      <c r="I190" s="67" t="s">
        <v>979</v>
      </c>
      <c r="J190" s="67" t="s">
        <v>980</v>
      </c>
      <c r="K190" s="55" t="str">
        <f>VLOOKUP(J190,Prowadzacy!$F$2:$J$105,2,FALSE)</f>
        <v>Zbigniew</v>
      </c>
      <c r="L190" s="55" t="str">
        <f>VLOOKUP(J190,Prowadzacy!$F$2:$K$105,3,FALSE)</f>
        <v>Jan</v>
      </c>
      <c r="M190" s="55" t="str">
        <f>VLOOKUP(J190,Prowadzacy!$F$2:$K$105,4,FALSE)</f>
        <v>Wróblewski</v>
      </c>
      <c r="N190" s="57" t="str">
        <f>VLOOKUP(J190,Prowadzacy!$F$2:$M$105,8,FALSE)</f>
        <v xml:space="preserve">Zbigniew | Wróblewski | Prof. dr hab. inż. |  ( 05259z ) </v>
      </c>
      <c r="O190" s="57" t="str">
        <f>VLOOKUP(J190,Prowadzacy!$F$2:$K$105,5,FALSE)</f>
        <v>W05/K2</v>
      </c>
      <c r="P190" s="57" t="str">
        <f>VLOOKUP(J190,Prowadzacy!$F$2:$K$105,6,FALSE)</f>
        <v>ZEP</v>
      </c>
      <c r="Q190" s="67" t="s">
        <v>748</v>
      </c>
      <c r="R190" s="57" t="str">
        <f>VLOOKUP(Q190,Prowadzacy!$F$2:$K$105,2,FALSE)</f>
        <v>Janusz</v>
      </c>
      <c r="S190" s="57" t="str">
        <f>VLOOKUP(Q190,Prowadzacy!$F$2:$K$105,3,FALSE)</f>
        <v>Stanisław</v>
      </c>
      <c r="T190" s="57" t="str">
        <f>VLOOKUP(Q190,Prowadzacy!$F$2:$K$105,4,FALSE)</f>
        <v>Konieczny</v>
      </c>
      <c r="U190" s="57" t="str">
        <f>VLOOKUP(Q190,Prowadzacy!$F$2:$M$105,8,FALSE)</f>
        <v xml:space="preserve">Janusz | Konieczny | Dr inż. |  ( 05269 ) </v>
      </c>
      <c r="V190" s="67"/>
      <c r="W190" s="67" t="s">
        <v>226</v>
      </c>
      <c r="X190" s="67"/>
      <c r="Y190" s="67"/>
      <c r="Z190" s="58"/>
      <c r="AA190" s="57"/>
      <c r="AB190" s="57"/>
      <c r="AC190" s="57"/>
      <c r="AD190" s="57"/>
      <c r="AE190" s="57"/>
      <c r="AF190" s="57"/>
      <c r="AG190" s="57"/>
      <c r="AH190" s="57"/>
      <c r="AI190" s="57"/>
      <c r="AJ190" s="57"/>
      <c r="AK190" s="57"/>
      <c r="AL190" s="65"/>
    </row>
    <row r="191" spans="1:38" ht="91.5">
      <c r="A191" s="80">
        <v>186</v>
      </c>
      <c r="B191" s="57" t="str">
        <f>VLOOKUP(E191,studia!$F$1:$I$12,2,FALSE)</f>
        <v>Elektrotechnika</v>
      </c>
      <c r="C191" s="57" t="str">
        <f>VLOOKUP(E191,studia!$F$1:$I$12,3,FALSE)</f>
        <v>inż.</v>
      </c>
      <c r="D191" s="57" t="str">
        <f>VLOOKUP(E191,studia!$F$1:$I$12,4,FALSE)</f>
        <v>EEN</v>
      </c>
      <c r="E191" s="67" t="s">
        <v>382</v>
      </c>
      <c r="F191" s="89" t="s">
        <v>2088</v>
      </c>
      <c r="G191" s="43" t="s">
        <v>981</v>
      </c>
      <c r="H191" s="43" t="s">
        <v>982</v>
      </c>
      <c r="I191" s="43" t="s">
        <v>983</v>
      </c>
      <c r="J191" s="67" t="s">
        <v>980</v>
      </c>
      <c r="K191" s="55" t="str">
        <f>VLOOKUP(J191,Prowadzacy!$F$2:$J$105,2,FALSE)</f>
        <v>Zbigniew</v>
      </c>
      <c r="L191" s="55" t="str">
        <f>VLOOKUP(J191,Prowadzacy!$F$2:$K$105,3,FALSE)</f>
        <v>Jan</v>
      </c>
      <c r="M191" s="55" t="str">
        <f>VLOOKUP(J191,Prowadzacy!$F$2:$K$105,4,FALSE)</f>
        <v>Wróblewski</v>
      </c>
      <c r="N191" s="57" t="str">
        <f>VLOOKUP(J191,Prowadzacy!$F$2:$M$105,8,FALSE)</f>
        <v xml:space="preserve">Zbigniew | Wróblewski | Prof. dr hab. inż. |  ( 05259z ) </v>
      </c>
      <c r="O191" s="57" t="str">
        <f>VLOOKUP(J191,Prowadzacy!$F$2:$K$105,5,FALSE)</f>
        <v>W05/K2</v>
      </c>
      <c r="P191" s="57" t="str">
        <f>VLOOKUP(J191,Prowadzacy!$F$2:$K$105,6,FALSE)</f>
        <v>ZEP</v>
      </c>
      <c r="Q191" s="67" t="s">
        <v>748</v>
      </c>
      <c r="R191" s="57" t="str">
        <f>VLOOKUP(Q191,Prowadzacy!$F$2:$K$105,2,FALSE)</f>
        <v>Janusz</v>
      </c>
      <c r="S191" s="57" t="str">
        <f>VLOOKUP(Q191,Prowadzacy!$F$2:$K$105,3,FALSE)</f>
        <v>Stanisław</v>
      </c>
      <c r="T191" s="57" t="str">
        <f>VLOOKUP(Q191,Prowadzacy!$F$2:$K$105,4,FALSE)</f>
        <v>Konieczny</v>
      </c>
      <c r="U191" s="57" t="str">
        <f>VLOOKUP(Q191,Prowadzacy!$F$2:$M$105,8,FALSE)</f>
        <v xml:space="preserve">Janusz | Konieczny | Dr inż. |  ( 05269 ) </v>
      </c>
      <c r="V191" s="67"/>
      <c r="W191" s="67" t="s">
        <v>226</v>
      </c>
      <c r="X191" s="67"/>
      <c r="Y191" s="67"/>
      <c r="Z191" s="58"/>
      <c r="AA191" s="57"/>
      <c r="AB191" s="57"/>
      <c r="AC191" s="57"/>
      <c r="AD191" s="57"/>
      <c r="AE191" s="57"/>
      <c r="AF191" s="57"/>
      <c r="AG191" s="57"/>
      <c r="AH191" s="57"/>
      <c r="AI191" s="57"/>
      <c r="AJ191" s="57"/>
      <c r="AK191" s="57"/>
      <c r="AL191" s="65"/>
    </row>
    <row r="192" spans="1:38" ht="78.75">
      <c r="A192" s="80">
        <v>187</v>
      </c>
      <c r="B192" s="57" t="str">
        <f>VLOOKUP(E192,studia!$F$1:$I$12,2,FALSE)</f>
        <v>Elektrotechnika</v>
      </c>
      <c r="C192" s="57" t="str">
        <f>VLOOKUP(E192,studia!$F$1:$I$12,3,FALSE)</f>
        <v>inż.</v>
      </c>
      <c r="D192" s="57" t="str">
        <f>VLOOKUP(E192,studia!$F$1:$I$12,4,FALSE)</f>
        <v>EEN</v>
      </c>
      <c r="E192" s="67" t="s">
        <v>382</v>
      </c>
      <c r="F192" s="91"/>
      <c r="G192" s="67" t="s">
        <v>984</v>
      </c>
      <c r="H192" s="67" t="s">
        <v>985</v>
      </c>
      <c r="I192" s="67" t="s">
        <v>986</v>
      </c>
      <c r="J192" s="67" t="s">
        <v>980</v>
      </c>
      <c r="K192" s="55" t="str">
        <f>VLOOKUP(J192,Prowadzacy!$F$2:$J$105,2,FALSE)</f>
        <v>Zbigniew</v>
      </c>
      <c r="L192" s="55" t="str">
        <f>VLOOKUP(J192,Prowadzacy!$F$2:$K$105,3,FALSE)</f>
        <v>Jan</v>
      </c>
      <c r="M192" s="55" t="str">
        <f>VLOOKUP(J192,Prowadzacy!$F$2:$K$105,4,FALSE)</f>
        <v>Wróblewski</v>
      </c>
      <c r="N192" s="57" t="str">
        <f>VLOOKUP(J192,Prowadzacy!$F$2:$M$105,8,FALSE)</f>
        <v xml:space="preserve">Zbigniew | Wróblewski | Prof. dr hab. inż. |  ( 05259z ) </v>
      </c>
      <c r="O192" s="57" t="str">
        <f>VLOOKUP(J192,Prowadzacy!$F$2:$K$105,5,FALSE)</f>
        <v>W05/K2</v>
      </c>
      <c r="P192" s="57" t="str">
        <f>VLOOKUP(J192,Prowadzacy!$F$2:$K$105,6,FALSE)</f>
        <v>ZEP</v>
      </c>
      <c r="Q192" s="67" t="s">
        <v>796</v>
      </c>
      <c r="R192" s="57" t="str">
        <f>VLOOKUP(Q192,Prowadzacy!$F$2:$K$105,2,FALSE)</f>
        <v>Joanna</v>
      </c>
      <c r="S192" s="57" t="str">
        <f>VLOOKUP(Q192,Prowadzacy!$F$2:$K$105,3,FALSE)</f>
        <v>Karolina</v>
      </c>
      <c r="T192" s="57" t="str">
        <f>VLOOKUP(Q192,Prowadzacy!$F$2:$K$105,4,FALSE)</f>
        <v>Budzisz</v>
      </c>
      <c r="U192" s="57" t="str">
        <f>VLOOKUP(Q192,Prowadzacy!$F$2:$M$105,8,FALSE)</f>
        <v xml:space="preserve">Joanna | Budzisz | Dr inż. |  ( 05404 ) </v>
      </c>
      <c r="V192" s="67"/>
      <c r="W192" s="67" t="s">
        <v>226</v>
      </c>
      <c r="X192" s="67"/>
      <c r="Y192" s="67"/>
      <c r="Z192" s="58"/>
      <c r="AA192" s="57"/>
      <c r="AB192" s="57"/>
      <c r="AC192" s="57"/>
      <c r="AD192" s="57"/>
      <c r="AE192" s="57"/>
      <c r="AF192" s="57"/>
      <c r="AG192" s="57"/>
      <c r="AH192" s="57"/>
      <c r="AI192" s="57"/>
      <c r="AJ192" s="57"/>
      <c r="AK192" s="57"/>
      <c r="AL192" s="65"/>
    </row>
    <row r="193" spans="1:38" ht="40.5">
      <c r="A193" s="80">
        <v>188</v>
      </c>
      <c r="B193" s="57" t="str">
        <f>VLOOKUP(E193,studia!$F$1:$I$12,2,FALSE)</f>
        <v>Elektrotechnika</v>
      </c>
      <c r="C193" s="57" t="str">
        <f>VLOOKUP(E193,studia!$F$1:$I$12,3,FALSE)</f>
        <v>inż.</v>
      </c>
      <c r="D193" s="57" t="str">
        <f>VLOOKUP(E193,studia!$F$1:$I$12,4,FALSE)</f>
        <v>EEN</v>
      </c>
      <c r="E193" s="42" t="s">
        <v>382</v>
      </c>
      <c r="F193" s="92"/>
      <c r="G193" s="42" t="s">
        <v>900</v>
      </c>
      <c r="H193" s="67" t="s">
        <v>901</v>
      </c>
      <c r="I193" s="42" t="s">
        <v>902</v>
      </c>
      <c r="J193" s="42" t="s">
        <v>903</v>
      </c>
      <c r="K193" s="55" t="str">
        <f>VLOOKUP(J193,Prowadzacy!$F$2:$J$105,2,FALSE)</f>
        <v>Marek</v>
      </c>
      <c r="L193" s="55" t="str">
        <f>VLOOKUP(J193,Prowadzacy!$F$2:$K$105,3,FALSE)</f>
        <v>Aleksander</v>
      </c>
      <c r="M193" s="55" t="str">
        <f>VLOOKUP(J193,Prowadzacy!$F$2:$K$105,4,FALSE)</f>
        <v>Kott</v>
      </c>
      <c r="N193" s="57" t="str">
        <f>VLOOKUP(J193,Prowadzacy!$F$2:$M$105,8,FALSE)</f>
        <v xml:space="preserve">Marek | Kott | Dr inż. |  ( 05297 ) </v>
      </c>
      <c r="O193" s="57" t="str">
        <f>VLOOKUP(J193,Prowadzacy!$F$2:$K$105,5,FALSE)</f>
        <v>W05/K2</v>
      </c>
      <c r="P193" s="57" t="str">
        <f>VLOOKUP(J193,Prowadzacy!$F$2:$K$105,6,FALSE)</f>
        <v>ZSS</v>
      </c>
      <c r="Q193" s="42" t="s">
        <v>669</v>
      </c>
      <c r="R193" s="57" t="str">
        <f>VLOOKUP(Q193,Prowadzacy!$F$2:$K$105,2,FALSE)</f>
        <v>Robert</v>
      </c>
      <c r="S193" s="57" t="str">
        <f>VLOOKUP(Q193,Prowadzacy!$F$2:$K$105,3,FALSE)</f>
        <v>Stanisław</v>
      </c>
      <c r="T193" s="57" t="str">
        <f>VLOOKUP(Q193,Prowadzacy!$F$2:$K$105,4,FALSE)</f>
        <v>Łukomski</v>
      </c>
      <c r="U193" s="57" t="str">
        <f>VLOOKUP(Q193,Prowadzacy!$F$2:$M$105,8,FALSE)</f>
        <v xml:space="preserve">Robert | Łukomski | Dr inż. |  ( 05216 ) </v>
      </c>
      <c r="V193" s="42"/>
      <c r="W193" s="42" t="s">
        <v>226</v>
      </c>
      <c r="X193" s="42"/>
      <c r="Y193" s="42"/>
      <c r="Z193" s="58"/>
      <c r="AA193" s="57"/>
      <c r="AB193" s="57"/>
      <c r="AC193" s="57"/>
      <c r="AD193" s="57"/>
      <c r="AE193" s="57"/>
      <c r="AF193" s="57"/>
      <c r="AG193" s="57"/>
      <c r="AH193" s="57"/>
      <c r="AI193" s="57"/>
      <c r="AJ193" s="57"/>
      <c r="AK193" s="57"/>
      <c r="AL193" s="65"/>
    </row>
    <row r="194" spans="1:38" ht="53.25">
      <c r="A194" s="80">
        <v>189</v>
      </c>
      <c r="B194" s="57" t="str">
        <f>VLOOKUP(E194,studia!$F$1:$I$12,2,FALSE)</f>
        <v>Elektrotechnika</v>
      </c>
      <c r="C194" s="57" t="str">
        <f>VLOOKUP(E194,studia!$F$1:$I$12,3,FALSE)</f>
        <v>inż.</v>
      </c>
      <c r="D194" s="57" t="str">
        <f>VLOOKUP(E194,studia!$F$1:$I$12,4,FALSE)</f>
        <v>EEN</v>
      </c>
      <c r="E194" s="42" t="s">
        <v>382</v>
      </c>
      <c r="F194" s="92"/>
      <c r="G194" s="42" t="s">
        <v>904</v>
      </c>
      <c r="H194" s="67" t="s">
        <v>905</v>
      </c>
      <c r="I194" s="42" t="s">
        <v>906</v>
      </c>
      <c r="J194" s="42" t="s">
        <v>903</v>
      </c>
      <c r="K194" s="55" t="str">
        <f>VLOOKUP(J194,Prowadzacy!$F$2:$J$105,2,FALSE)</f>
        <v>Marek</v>
      </c>
      <c r="L194" s="55" t="str">
        <f>VLOOKUP(J194,Prowadzacy!$F$2:$K$105,3,FALSE)</f>
        <v>Aleksander</v>
      </c>
      <c r="M194" s="55" t="str">
        <f>VLOOKUP(J194,Prowadzacy!$F$2:$K$105,4,FALSE)</f>
        <v>Kott</v>
      </c>
      <c r="N194" s="57" t="str">
        <f>VLOOKUP(J194,Prowadzacy!$F$2:$M$105,8,FALSE)</f>
        <v xml:space="preserve">Marek | Kott | Dr inż. |  ( 05297 ) </v>
      </c>
      <c r="O194" s="57" t="str">
        <f>VLOOKUP(J194,Prowadzacy!$F$2:$K$105,5,FALSE)</f>
        <v>W05/K2</v>
      </c>
      <c r="P194" s="57" t="str">
        <f>VLOOKUP(J194,Prowadzacy!$F$2:$K$105,6,FALSE)</f>
        <v>ZSS</v>
      </c>
      <c r="Q194" s="42" t="s">
        <v>669</v>
      </c>
      <c r="R194" s="57" t="str">
        <f>VLOOKUP(Q194,Prowadzacy!$F$2:$K$105,2,FALSE)</f>
        <v>Robert</v>
      </c>
      <c r="S194" s="57" t="str">
        <f>VLOOKUP(Q194,Prowadzacy!$F$2:$K$105,3,FALSE)</f>
        <v>Stanisław</v>
      </c>
      <c r="T194" s="57" t="str">
        <f>VLOOKUP(Q194,Prowadzacy!$F$2:$K$105,4,FALSE)</f>
        <v>Łukomski</v>
      </c>
      <c r="U194" s="57" t="str">
        <f>VLOOKUP(Q194,Prowadzacy!$F$2:$M$105,8,FALSE)</f>
        <v xml:space="preserve">Robert | Łukomski | Dr inż. |  ( 05216 ) </v>
      </c>
      <c r="V194" s="42"/>
      <c r="W194" s="42" t="s">
        <v>226</v>
      </c>
      <c r="X194" s="42"/>
      <c r="Y194" s="42"/>
      <c r="Z194" s="58"/>
      <c r="AA194" s="57"/>
      <c r="AB194" s="57"/>
      <c r="AC194" s="57"/>
      <c r="AD194" s="57"/>
      <c r="AE194" s="57"/>
      <c r="AF194" s="57"/>
      <c r="AG194" s="57"/>
      <c r="AH194" s="57"/>
      <c r="AI194" s="57"/>
      <c r="AJ194" s="57"/>
      <c r="AK194" s="57"/>
      <c r="AL194" s="65"/>
    </row>
    <row r="195" spans="1:38" ht="53.25">
      <c r="A195" s="80">
        <v>190</v>
      </c>
      <c r="B195" s="57" t="str">
        <f>VLOOKUP(E195,studia!$F$1:$I$12,2,FALSE)</f>
        <v>Elektrotechnika</v>
      </c>
      <c r="C195" s="57" t="str">
        <f>VLOOKUP(E195,studia!$F$1:$I$12,3,FALSE)</f>
        <v>inż.</v>
      </c>
      <c r="D195" s="57" t="str">
        <f>VLOOKUP(E195,studia!$F$1:$I$12,4,FALSE)</f>
        <v>EEN</v>
      </c>
      <c r="E195" s="42" t="s">
        <v>382</v>
      </c>
      <c r="F195" s="92"/>
      <c r="G195" s="42" t="s">
        <v>907</v>
      </c>
      <c r="H195" s="67" t="s">
        <v>908</v>
      </c>
      <c r="I195" s="42" t="s">
        <v>909</v>
      </c>
      <c r="J195" s="42" t="s">
        <v>903</v>
      </c>
      <c r="K195" s="55" t="str">
        <f>VLOOKUP(J195,Prowadzacy!$F$2:$J$105,2,FALSE)</f>
        <v>Marek</v>
      </c>
      <c r="L195" s="55" t="str">
        <f>VLOOKUP(J195,Prowadzacy!$F$2:$K$105,3,FALSE)</f>
        <v>Aleksander</v>
      </c>
      <c r="M195" s="55" t="str">
        <f>VLOOKUP(J195,Prowadzacy!$F$2:$K$105,4,FALSE)</f>
        <v>Kott</v>
      </c>
      <c r="N195" s="57" t="str">
        <f>VLOOKUP(J195,Prowadzacy!$F$2:$M$105,8,FALSE)</f>
        <v xml:space="preserve">Marek | Kott | Dr inż. |  ( 05297 ) </v>
      </c>
      <c r="O195" s="57" t="str">
        <f>VLOOKUP(J195,Prowadzacy!$F$2:$K$105,5,FALSE)</f>
        <v>W05/K2</v>
      </c>
      <c r="P195" s="57" t="str">
        <f>VLOOKUP(J195,Prowadzacy!$F$2:$K$105,6,FALSE)</f>
        <v>ZSS</v>
      </c>
      <c r="Q195" s="42" t="s">
        <v>669</v>
      </c>
      <c r="R195" s="57" t="str">
        <f>VLOOKUP(Q195,Prowadzacy!$F$2:$K$105,2,FALSE)</f>
        <v>Robert</v>
      </c>
      <c r="S195" s="57" t="str">
        <f>VLOOKUP(Q195,Prowadzacy!$F$2:$K$105,3,FALSE)</f>
        <v>Stanisław</v>
      </c>
      <c r="T195" s="57" t="str">
        <f>VLOOKUP(Q195,Prowadzacy!$F$2:$K$105,4,FALSE)</f>
        <v>Łukomski</v>
      </c>
      <c r="U195" s="57" t="str">
        <f>VLOOKUP(Q195,Prowadzacy!$F$2:$M$105,8,FALSE)</f>
        <v xml:space="preserve">Robert | Łukomski | Dr inż. |  ( 05216 ) </v>
      </c>
      <c r="V195" s="42"/>
      <c r="W195" s="42" t="s">
        <v>226</v>
      </c>
      <c r="X195" s="42"/>
      <c r="Y195" s="42"/>
      <c r="Z195" s="58"/>
      <c r="AA195" s="57"/>
      <c r="AB195" s="57"/>
      <c r="AC195" s="57"/>
      <c r="AD195" s="57"/>
      <c r="AE195" s="57"/>
      <c r="AF195" s="57"/>
      <c r="AG195" s="57"/>
      <c r="AH195" s="57"/>
      <c r="AI195" s="57"/>
      <c r="AJ195" s="57"/>
      <c r="AK195" s="57"/>
      <c r="AL195" s="65"/>
    </row>
    <row r="196" spans="1:38" ht="66">
      <c r="A196" s="80">
        <v>191</v>
      </c>
      <c r="B196" s="57" t="str">
        <f>VLOOKUP(E196,studia!$F$1:$I$12,2,FALSE)</f>
        <v>Elektrotechnika</v>
      </c>
      <c r="C196" s="57" t="str">
        <f>VLOOKUP(E196,studia!$F$1:$I$12,3,FALSE)</f>
        <v>inż.</v>
      </c>
      <c r="D196" s="57" t="str">
        <f>VLOOKUP(E196,studia!$F$1:$I$12,4,FALSE)</f>
        <v>EEN</v>
      </c>
      <c r="E196" s="42" t="s">
        <v>382</v>
      </c>
      <c r="F196" s="92"/>
      <c r="G196" s="42" t="s">
        <v>910</v>
      </c>
      <c r="H196" s="67" t="s">
        <v>911</v>
      </c>
      <c r="I196" s="42" t="s">
        <v>912</v>
      </c>
      <c r="J196" s="42" t="s">
        <v>903</v>
      </c>
      <c r="K196" s="55" t="str">
        <f>VLOOKUP(J196,Prowadzacy!$F$2:$J$105,2,FALSE)</f>
        <v>Marek</v>
      </c>
      <c r="L196" s="55" t="str">
        <f>VLOOKUP(J196,Prowadzacy!$F$2:$K$105,3,FALSE)</f>
        <v>Aleksander</v>
      </c>
      <c r="M196" s="55" t="str">
        <f>VLOOKUP(J196,Prowadzacy!$F$2:$K$105,4,FALSE)</f>
        <v>Kott</v>
      </c>
      <c r="N196" s="57" t="str">
        <f>VLOOKUP(J196,Prowadzacy!$F$2:$M$105,8,FALSE)</f>
        <v xml:space="preserve">Marek | Kott | Dr inż. |  ( 05297 ) </v>
      </c>
      <c r="O196" s="57" t="str">
        <f>VLOOKUP(J196,Prowadzacy!$F$2:$K$105,5,FALSE)</f>
        <v>W05/K2</v>
      </c>
      <c r="P196" s="57" t="str">
        <f>VLOOKUP(J196,Prowadzacy!$F$2:$K$105,6,FALSE)</f>
        <v>ZSS</v>
      </c>
      <c r="Q196" s="42" t="s">
        <v>669</v>
      </c>
      <c r="R196" s="57" t="str">
        <f>VLOOKUP(Q196,Prowadzacy!$F$2:$K$105,2,FALSE)</f>
        <v>Robert</v>
      </c>
      <c r="S196" s="57" t="str">
        <f>VLOOKUP(Q196,Prowadzacy!$F$2:$K$105,3,FALSE)</f>
        <v>Stanisław</v>
      </c>
      <c r="T196" s="57" t="str">
        <f>VLOOKUP(Q196,Prowadzacy!$F$2:$K$105,4,FALSE)</f>
        <v>Łukomski</v>
      </c>
      <c r="U196" s="57" t="str">
        <f>VLOOKUP(Q196,Prowadzacy!$F$2:$M$105,8,FALSE)</f>
        <v xml:space="preserve">Robert | Łukomski | Dr inż. |  ( 05216 ) </v>
      </c>
      <c r="V196" s="42"/>
      <c r="W196" s="42" t="s">
        <v>226</v>
      </c>
      <c r="X196" s="42"/>
      <c r="Y196" s="42"/>
      <c r="Z196" s="58"/>
      <c r="AA196" s="57"/>
      <c r="AB196" s="57"/>
      <c r="AC196" s="57"/>
      <c r="AD196" s="57"/>
      <c r="AE196" s="57"/>
      <c r="AF196" s="57"/>
      <c r="AG196" s="57"/>
      <c r="AH196" s="57"/>
      <c r="AI196" s="57"/>
      <c r="AJ196" s="57"/>
      <c r="AK196" s="57"/>
      <c r="AL196" s="65"/>
    </row>
    <row r="197" spans="1:38" ht="40.5">
      <c r="A197" s="80">
        <v>192</v>
      </c>
      <c r="B197" s="57" t="str">
        <f>VLOOKUP(E197,studia!$F$1:$I$12,2,FALSE)</f>
        <v>Elektrotechnika</v>
      </c>
      <c r="C197" s="57" t="str">
        <f>VLOOKUP(E197,studia!$F$1:$I$12,3,FALSE)</f>
        <v>inż.</v>
      </c>
      <c r="D197" s="57" t="str">
        <f>VLOOKUP(E197,studia!$F$1:$I$12,4,FALSE)</f>
        <v>EEN</v>
      </c>
      <c r="E197" s="42" t="s">
        <v>382</v>
      </c>
      <c r="F197" s="92"/>
      <c r="G197" s="42" t="s">
        <v>913</v>
      </c>
      <c r="H197" s="67" t="s">
        <v>914</v>
      </c>
      <c r="I197" s="42" t="s">
        <v>915</v>
      </c>
      <c r="J197" s="42" t="s">
        <v>903</v>
      </c>
      <c r="K197" s="55" t="str">
        <f>VLOOKUP(J197,Prowadzacy!$F$2:$J$105,2,FALSE)</f>
        <v>Marek</v>
      </c>
      <c r="L197" s="55" t="str">
        <f>VLOOKUP(J197,Prowadzacy!$F$2:$K$105,3,FALSE)</f>
        <v>Aleksander</v>
      </c>
      <c r="M197" s="55" t="str">
        <f>VLOOKUP(J197,Prowadzacy!$F$2:$K$105,4,FALSE)</f>
        <v>Kott</v>
      </c>
      <c r="N197" s="57" t="str">
        <f>VLOOKUP(J197,Prowadzacy!$F$2:$M$105,8,FALSE)</f>
        <v xml:space="preserve">Marek | Kott | Dr inż. |  ( 05297 ) </v>
      </c>
      <c r="O197" s="57" t="str">
        <f>VLOOKUP(J197,Prowadzacy!$F$2:$K$105,5,FALSE)</f>
        <v>W05/K2</v>
      </c>
      <c r="P197" s="57" t="str">
        <f>VLOOKUP(J197,Prowadzacy!$F$2:$K$105,6,FALSE)</f>
        <v>ZSS</v>
      </c>
      <c r="Q197" s="42" t="s">
        <v>669</v>
      </c>
      <c r="R197" s="57" t="str">
        <f>VLOOKUP(Q197,Prowadzacy!$F$2:$K$105,2,FALSE)</f>
        <v>Robert</v>
      </c>
      <c r="S197" s="57" t="str">
        <f>VLOOKUP(Q197,Prowadzacy!$F$2:$K$105,3,FALSE)</f>
        <v>Stanisław</v>
      </c>
      <c r="T197" s="57" t="str">
        <f>VLOOKUP(Q197,Prowadzacy!$F$2:$K$105,4,FALSE)</f>
        <v>Łukomski</v>
      </c>
      <c r="U197" s="57" t="str">
        <f>VLOOKUP(Q197,Prowadzacy!$F$2:$M$105,8,FALSE)</f>
        <v xml:space="preserve">Robert | Łukomski | Dr inż. |  ( 05216 ) </v>
      </c>
      <c r="V197" s="42"/>
      <c r="W197" s="42" t="s">
        <v>226</v>
      </c>
      <c r="X197" s="42"/>
      <c r="Y197" s="42"/>
      <c r="Z197" s="58"/>
      <c r="AA197" s="57"/>
      <c r="AB197" s="57"/>
      <c r="AC197" s="57"/>
      <c r="AD197" s="57"/>
      <c r="AE197" s="57"/>
      <c r="AF197" s="57"/>
      <c r="AG197" s="57"/>
      <c r="AH197" s="57"/>
      <c r="AI197" s="57"/>
      <c r="AJ197" s="57"/>
      <c r="AK197" s="57"/>
      <c r="AL197" s="65"/>
    </row>
    <row r="198" spans="1:38" ht="117">
      <c r="A198" s="80">
        <v>193</v>
      </c>
      <c r="B198" s="57" t="str">
        <f>VLOOKUP(E198,studia!$F$1:$I$12,2,FALSE)</f>
        <v>Elektrotechnika</v>
      </c>
      <c r="C198" s="57" t="str">
        <f>VLOOKUP(E198,studia!$F$1:$I$12,3,FALSE)</f>
        <v>inż.</v>
      </c>
      <c r="D198" s="57" t="str">
        <f>VLOOKUP(E198,studia!$F$1:$I$12,4,FALSE)</f>
        <v>EEN</v>
      </c>
      <c r="E198" s="42" t="s">
        <v>382</v>
      </c>
      <c r="F198" s="92"/>
      <c r="G198" s="42" t="s">
        <v>916</v>
      </c>
      <c r="H198" s="67" t="s">
        <v>917</v>
      </c>
      <c r="I198" s="42" t="s">
        <v>918</v>
      </c>
      <c r="J198" s="42" t="s">
        <v>669</v>
      </c>
      <c r="K198" s="55" t="str">
        <f>VLOOKUP(J198,Prowadzacy!$F$2:$J$105,2,FALSE)</f>
        <v>Robert</v>
      </c>
      <c r="L198" s="55" t="str">
        <f>VLOOKUP(J198,Prowadzacy!$F$2:$K$105,3,FALSE)</f>
        <v>Stanisław</v>
      </c>
      <c r="M198" s="55" t="str">
        <f>VLOOKUP(J198,Prowadzacy!$F$2:$K$105,4,FALSE)</f>
        <v>Łukomski</v>
      </c>
      <c r="N198" s="57" t="str">
        <f>VLOOKUP(J198,Prowadzacy!$F$2:$M$105,8,FALSE)</f>
        <v xml:space="preserve">Robert | Łukomski | Dr inż. |  ( 05216 ) </v>
      </c>
      <c r="O198" s="57" t="str">
        <f>VLOOKUP(J198,Prowadzacy!$F$2:$K$105,5,FALSE)</f>
        <v>W05/K2</v>
      </c>
      <c r="P198" s="57" t="str">
        <f>VLOOKUP(J198,Prowadzacy!$F$2:$K$105,6,FALSE)</f>
        <v>ZSS</v>
      </c>
      <c r="Q198" s="42" t="s">
        <v>903</v>
      </c>
      <c r="R198" s="57" t="str">
        <f>VLOOKUP(Q198,Prowadzacy!$F$2:$K$105,2,FALSE)</f>
        <v>Marek</v>
      </c>
      <c r="S198" s="57" t="str">
        <f>VLOOKUP(Q198,Prowadzacy!$F$2:$K$105,3,FALSE)</f>
        <v>Aleksander</v>
      </c>
      <c r="T198" s="57" t="str">
        <f>VLOOKUP(Q198,Prowadzacy!$F$2:$K$105,4,FALSE)</f>
        <v>Kott</v>
      </c>
      <c r="U198" s="57" t="str">
        <f>VLOOKUP(Q198,Prowadzacy!$F$2:$M$105,8,FALSE)</f>
        <v xml:space="preserve">Marek | Kott | Dr inż. |  ( 05297 ) </v>
      </c>
      <c r="V198" s="42"/>
      <c r="W198" s="42" t="s">
        <v>226</v>
      </c>
      <c r="X198" s="42"/>
      <c r="Y198" s="42"/>
      <c r="Z198" s="58"/>
      <c r="AA198" s="57"/>
      <c r="AB198" s="57"/>
      <c r="AC198" s="57"/>
      <c r="AD198" s="57"/>
      <c r="AE198" s="57"/>
      <c r="AF198" s="57"/>
      <c r="AG198" s="57"/>
      <c r="AH198" s="57"/>
      <c r="AI198" s="57"/>
      <c r="AJ198" s="57"/>
      <c r="AK198" s="57"/>
      <c r="AL198" s="65"/>
    </row>
    <row r="199" spans="1:38" ht="91.5">
      <c r="A199" s="80">
        <v>194</v>
      </c>
      <c r="B199" s="57" t="str">
        <f>VLOOKUP(E199,studia!$F$1:$I$12,2,FALSE)</f>
        <v>Elektrotechnika</v>
      </c>
      <c r="C199" s="57" t="str">
        <f>VLOOKUP(E199,studia!$F$1:$I$12,3,FALSE)</f>
        <v>inż.</v>
      </c>
      <c r="D199" s="57" t="str">
        <f>VLOOKUP(E199,studia!$F$1:$I$12,4,FALSE)</f>
        <v>EEN</v>
      </c>
      <c r="E199" s="42" t="s">
        <v>382</v>
      </c>
      <c r="F199" s="92"/>
      <c r="G199" s="42" t="s">
        <v>919</v>
      </c>
      <c r="H199" s="67" t="s">
        <v>920</v>
      </c>
      <c r="I199" s="42" t="s">
        <v>921</v>
      </c>
      <c r="J199" s="42" t="s">
        <v>669</v>
      </c>
      <c r="K199" s="55" t="str">
        <f>VLOOKUP(J199,Prowadzacy!$F$2:$J$105,2,FALSE)</f>
        <v>Robert</v>
      </c>
      <c r="L199" s="55" t="str">
        <f>VLOOKUP(J199,Prowadzacy!$F$2:$K$105,3,FALSE)</f>
        <v>Stanisław</v>
      </c>
      <c r="M199" s="55" t="str">
        <f>VLOOKUP(J199,Prowadzacy!$F$2:$K$105,4,FALSE)</f>
        <v>Łukomski</v>
      </c>
      <c r="N199" s="57" t="str">
        <f>VLOOKUP(J199,Prowadzacy!$F$2:$M$105,8,FALSE)</f>
        <v xml:space="preserve">Robert | Łukomski | Dr inż. |  ( 05216 ) </v>
      </c>
      <c r="O199" s="57" t="str">
        <f>VLOOKUP(J199,Prowadzacy!$F$2:$K$105,5,FALSE)</f>
        <v>W05/K2</v>
      </c>
      <c r="P199" s="57" t="str">
        <f>VLOOKUP(J199,Prowadzacy!$F$2:$K$105,6,FALSE)</f>
        <v>ZSS</v>
      </c>
      <c r="Q199" s="42" t="s">
        <v>903</v>
      </c>
      <c r="R199" s="57" t="str">
        <f>VLOOKUP(Q199,Prowadzacy!$F$2:$K$105,2,FALSE)</f>
        <v>Marek</v>
      </c>
      <c r="S199" s="57" t="str">
        <f>VLOOKUP(Q199,Prowadzacy!$F$2:$K$105,3,FALSE)</f>
        <v>Aleksander</v>
      </c>
      <c r="T199" s="57" t="str">
        <f>VLOOKUP(Q199,Prowadzacy!$F$2:$K$105,4,FALSE)</f>
        <v>Kott</v>
      </c>
      <c r="U199" s="57" t="str">
        <f>VLOOKUP(Q199,Prowadzacy!$F$2:$M$105,8,FALSE)</f>
        <v xml:space="preserve">Marek | Kott | Dr inż. |  ( 05297 ) </v>
      </c>
      <c r="V199" s="42"/>
      <c r="W199" s="42" t="s">
        <v>226</v>
      </c>
      <c r="X199" s="42"/>
      <c r="Y199" s="42"/>
      <c r="Z199" s="58"/>
      <c r="AA199" s="57"/>
      <c r="AB199" s="57"/>
      <c r="AC199" s="57"/>
      <c r="AD199" s="57"/>
      <c r="AE199" s="57"/>
      <c r="AF199" s="57"/>
      <c r="AG199" s="57"/>
      <c r="AH199" s="57"/>
      <c r="AI199" s="57"/>
      <c r="AJ199" s="57"/>
      <c r="AK199" s="57"/>
      <c r="AL199" s="65"/>
    </row>
    <row r="200" spans="1:38" ht="91.5">
      <c r="A200" s="80">
        <v>195</v>
      </c>
      <c r="B200" s="57" t="str">
        <f>VLOOKUP(E200,studia!$F$1:$I$12,2,FALSE)</f>
        <v>Elektrotechnika</v>
      </c>
      <c r="C200" s="57" t="str">
        <f>VLOOKUP(E200,studia!$F$1:$I$12,3,FALSE)</f>
        <v>inż.</v>
      </c>
      <c r="D200" s="57" t="str">
        <f>VLOOKUP(E200,studia!$F$1:$I$12,4,FALSE)</f>
        <v>EEN</v>
      </c>
      <c r="E200" s="42" t="s">
        <v>382</v>
      </c>
      <c r="F200" s="92"/>
      <c r="G200" s="42" t="s">
        <v>922</v>
      </c>
      <c r="H200" s="67" t="s">
        <v>923</v>
      </c>
      <c r="I200" s="42" t="s">
        <v>924</v>
      </c>
      <c r="J200" s="42" t="s">
        <v>669</v>
      </c>
      <c r="K200" s="55" t="str">
        <f>VLOOKUP(J200,Prowadzacy!$F$2:$J$105,2,FALSE)</f>
        <v>Robert</v>
      </c>
      <c r="L200" s="55" t="str">
        <f>VLOOKUP(J200,Prowadzacy!$F$2:$K$105,3,FALSE)</f>
        <v>Stanisław</v>
      </c>
      <c r="M200" s="55" t="str">
        <f>VLOOKUP(J200,Prowadzacy!$F$2:$K$105,4,FALSE)</f>
        <v>Łukomski</v>
      </c>
      <c r="N200" s="57" t="str">
        <f>VLOOKUP(J200,Prowadzacy!$F$2:$M$105,8,FALSE)</f>
        <v xml:space="preserve">Robert | Łukomski | Dr inż. |  ( 05216 ) </v>
      </c>
      <c r="O200" s="57" t="str">
        <f>VLOOKUP(J200,Prowadzacy!$F$2:$K$105,5,FALSE)</f>
        <v>W05/K2</v>
      </c>
      <c r="P200" s="57" t="str">
        <f>VLOOKUP(J200,Prowadzacy!$F$2:$K$105,6,FALSE)</f>
        <v>ZSS</v>
      </c>
      <c r="Q200" s="42" t="s">
        <v>903</v>
      </c>
      <c r="R200" s="57" t="str">
        <f>VLOOKUP(Q200,Prowadzacy!$F$2:$K$105,2,FALSE)</f>
        <v>Marek</v>
      </c>
      <c r="S200" s="57" t="str">
        <f>VLOOKUP(Q200,Prowadzacy!$F$2:$K$105,3,FALSE)</f>
        <v>Aleksander</v>
      </c>
      <c r="T200" s="57" t="str">
        <f>VLOOKUP(Q200,Prowadzacy!$F$2:$K$105,4,FALSE)</f>
        <v>Kott</v>
      </c>
      <c r="U200" s="57" t="str">
        <f>VLOOKUP(Q200,Prowadzacy!$F$2:$M$105,8,FALSE)</f>
        <v xml:space="preserve">Marek | Kott | Dr inż. |  ( 05297 ) </v>
      </c>
      <c r="V200" s="42"/>
      <c r="W200" s="42" t="s">
        <v>226</v>
      </c>
      <c r="X200" s="42"/>
      <c r="Y200" s="42"/>
      <c r="Z200" s="58"/>
      <c r="AA200" s="57"/>
      <c r="AB200" s="57"/>
      <c r="AC200" s="57"/>
      <c r="AD200" s="57"/>
      <c r="AE200" s="57"/>
      <c r="AF200" s="57"/>
      <c r="AG200" s="57"/>
      <c r="AH200" s="57"/>
      <c r="AI200" s="57"/>
      <c r="AJ200" s="57"/>
      <c r="AK200" s="57"/>
      <c r="AL200" s="65"/>
    </row>
    <row r="201" spans="1:38" ht="117">
      <c r="A201" s="80">
        <v>196</v>
      </c>
      <c r="B201" s="57" t="str">
        <f>VLOOKUP(E201,studia!$F$1:$I$12,2,FALSE)</f>
        <v>Elektrotechnika</v>
      </c>
      <c r="C201" s="57" t="str">
        <f>VLOOKUP(E201,studia!$F$1:$I$12,3,FALSE)</f>
        <v>inż.</v>
      </c>
      <c r="D201" s="57" t="str">
        <f>VLOOKUP(E201,studia!$F$1:$I$12,4,FALSE)</f>
        <v>EEN</v>
      </c>
      <c r="E201" s="42" t="s">
        <v>382</v>
      </c>
      <c r="F201" s="92"/>
      <c r="G201" s="42" t="s">
        <v>925</v>
      </c>
      <c r="H201" s="67" t="s">
        <v>926</v>
      </c>
      <c r="I201" s="42" t="s">
        <v>927</v>
      </c>
      <c r="J201" s="42" t="s">
        <v>669</v>
      </c>
      <c r="K201" s="55" t="str">
        <f>VLOOKUP(J201,Prowadzacy!$F$2:$J$105,2,FALSE)</f>
        <v>Robert</v>
      </c>
      <c r="L201" s="55" t="str">
        <f>VLOOKUP(J201,Prowadzacy!$F$2:$K$105,3,FALSE)</f>
        <v>Stanisław</v>
      </c>
      <c r="M201" s="55" t="str">
        <f>VLOOKUP(J201,Prowadzacy!$F$2:$K$105,4,FALSE)</f>
        <v>Łukomski</v>
      </c>
      <c r="N201" s="57" t="str">
        <f>VLOOKUP(J201,Prowadzacy!$F$2:$M$105,8,FALSE)</f>
        <v xml:space="preserve">Robert | Łukomski | Dr inż. |  ( 05216 ) </v>
      </c>
      <c r="O201" s="57" t="str">
        <f>VLOOKUP(J201,Prowadzacy!$F$2:$K$105,5,FALSE)</f>
        <v>W05/K2</v>
      </c>
      <c r="P201" s="57" t="str">
        <f>VLOOKUP(J201,Prowadzacy!$F$2:$K$105,6,FALSE)</f>
        <v>ZSS</v>
      </c>
      <c r="Q201" s="42" t="s">
        <v>957</v>
      </c>
      <c r="R201" s="57" t="str">
        <f>VLOOKUP(Q201,Prowadzacy!$F$2:$K$105,2,FALSE)</f>
        <v>Tomasz</v>
      </c>
      <c r="S201" s="57" t="str">
        <f>VLOOKUP(Q201,Prowadzacy!$F$2:$K$105,3,FALSE)</f>
        <v>Kazimierz</v>
      </c>
      <c r="T201" s="57" t="str">
        <f>VLOOKUP(Q201,Prowadzacy!$F$2:$K$105,4,FALSE)</f>
        <v>Okoń</v>
      </c>
      <c r="U201" s="57" t="str">
        <f>VLOOKUP(Q201,Prowadzacy!$F$2:$M$105,8,FALSE)</f>
        <v xml:space="preserve">Tomasz | Okoń | Dr inż. |  ( 05401 ) </v>
      </c>
      <c r="V201" s="42"/>
      <c r="W201" s="42" t="s">
        <v>226</v>
      </c>
      <c r="X201" s="42"/>
      <c r="Y201" s="42"/>
      <c r="Z201" s="58"/>
      <c r="AA201" s="57"/>
      <c r="AB201" s="57"/>
      <c r="AC201" s="57"/>
      <c r="AD201" s="57"/>
      <c r="AE201" s="57"/>
      <c r="AF201" s="57"/>
      <c r="AG201" s="57"/>
      <c r="AH201" s="57"/>
      <c r="AI201" s="57"/>
      <c r="AJ201" s="57"/>
      <c r="AK201" s="57"/>
      <c r="AL201" s="65"/>
    </row>
    <row r="202" spans="1:38" ht="117">
      <c r="A202" s="80">
        <v>197</v>
      </c>
      <c r="B202" s="57" t="str">
        <f>VLOOKUP(E202,studia!$F$1:$I$12,2,FALSE)</f>
        <v>Elektrotechnika</v>
      </c>
      <c r="C202" s="57" t="str">
        <f>VLOOKUP(E202,studia!$F$1:$I$12,3,FALSE)</f>
        <v>inż.</v>
      </c>
      <c r="D202" s="57" t="str">
        <f>VLOOKUP(E202,studia!$F$1:$I$12,4,FALSE)</f>
        <v>EEN</v>
      </c>
      <c r="E202" s="42" t="s">
        <v>382</v>
      </c>
      <c r="F202" s="92"/>
      <c r="G202" s="73" t="s">
        <v>928</v>
      </c>
      <c r="H202" s="74" t="s">
        <v>929</v>
      </c>
      <c r="I202" s="73" t="s">
        <v>930</v>
      </c>
      <c r="J202" s="42" t="s">
        <v>669</v>
      </c>
      <c r="K202" s="55" t="str">
        <f>VLOOKUP(J202,Prowadzacy!$F$2:$J$105,2,FALSE)</f>
        <v>Robert</v>
      </c>
      <c r="L202" s="55" t="str">
        <f>VLOOKUP(J202,Prowadzacy!$F$2:$K$105,3,FALSE)</f>
        <v>Stanisław</v>
      </c>
      <c r="M202" s="55" t="str">
        <f>VLOOKUP(J202,Prowadzacy!$F$2:$K$105,4,FALSE)</f>
        <v>Łukomski</v>
      </c>
      <c r="N202" s="57" t="str">
        <f>VLOOKUP(J202,Prowadzacy!$F$2:$M$105,8,FALSE)</f>
        <v xml:space="preserve">Robert | Łukomski | Dr inż. |  ( 05216 ) </v>
      </c>
      <c r="O202" s="57" t="str">
        <f>VLOOKUP(J202,Prowadzacy!$F$2:$K$105,5,FALSE)</f>
        <v>W05/K2</v>
      </c>
      <c r="P202" s="57" t="str">
        <f>VLOOKUP(J202,Prowadzacy!$F$2:$K$105,6,FALSE)</f>
        <v>ZSS</v>
      </c>
      <c r="Q202" s="42" t="s">
        <v>903</v>
      </c>
      <c r="R202" s="57" t="str">
        <f>VLOOKUP(Q202,Prowadzacy!$F$2:$K$105,2,FALSE)</f>
        <v>Marek</v>
      </c>
      <c r="S202" s="57" t="str">
        <f>VLOOKUP(Q202,Prowadzacy!$F$2:$K$105,3,FALSE)</f>
        <v>Aleksander</v>
      </c>
      <c r="T202" s="57" t="str">
        <f>VLOOKUP(Q202,Prowadzacy!$F$2:$K$105,4,FALSE)</f>
        <v>Kott</v>
      </c>
      <c r="U202" s="57" t="str">
        <f>VLOOKUP(Q202,Prowadzacy!$F$2:$M$105,8,FALSE)</f>
        <v xml:space="preserve">Marek | Kott | Dr inż. |  ( 05297 ) </v>
      </c>
      <c r="V202" s="42"/>
      <c r="W202" s="42" t="s">
        <v>226</v>
      </c>
      <c r="X202" s="42"/>
      <c r="Y202" s="42"/>
      <c r="Z202" s="58"/>
      <c r="AA202" s="57"/>
      <c r="AB202" s="57"/>
      <c r="AC202" s="57"/>
      <c r="AD202" s="57"/>
      <c r="AE202" s="57"/>
      <c r="AF202" s="57"/>
      <c r="AG202" s="57"/>
      <c r="AH202" s="57"/>
      <c r="AI202" s="57"/>
      <c r="AJ202" s="57"/>
      <c r="AK202" s="57"/>
      <c r="AL202" s="65"/>
    </row>
    <row r="203" spans="1:38" ht="104.25">
      <c r="A203" s="80">
        <v>198</v>
      </c>
      <c r="B203" s="57" t="str">
        <f>VLOOKUP(E203,studia!$F$1:$I$12,2,FALSE)</f>
        <v>Elektrotechnika</v>
      </c>
      <c r="C203" s="57" t="str">
        <f>VLOOKUP(E203,studia!$F$1:$I$12,3,FALSE)</f>
        <v>inż.</v>
      </c>
      <c r="D203" s="57" t="str">
        <f>VLOOKUP(E203,studia!$F$1:$I$12,4,FALSE)</f>
        <v>EEN</v>
      </c>
      <c r="E203" s="42" t="s">
        <v>382</v>
      </c>
      <c r="F203" s="92"/>
      <c r="G203" s="42" t="s">
        <v>931</v>
      </c>
      <c r="H203" s="67" t="s">
        <v>932</v>
      </c>
      <c r="I203" s="42" t="s">
        <v>933</v>
      </c>
      <c r="J203" s="42" t="s">
        <v>669</v>
      </c>
      <c r="K203" s="55" t="str">
        <f>VLOOKUP(J203,Prowadzacy!$F$2:$J$105,2,FALSE)</f>
        <v>Robert</v>
      </c>
      <c r="L203" s="55" t="str">
        <f>VLOOKUP(J203,Prowadzacy!$F$2:$K$105,3,FALSE)</f>
        <v>Stanisław</v>
      </c>
      <c r="M203" s="55" t="str">
        <f>VLOOKUP(J203,Prowadzacy!$F$2:$K$105,4,FALSE)</f>
        <v>Łukomski</v>
      </c>
      <c r="N203" s="57" t="str">
        <f>VLOOKUP(J203,Prowadzacy!$F$2:$M$105,8,FALSE)</f>
        <v xml:space="preserve">Robert | Łukomski | Dr inż. |  ( 05216 ) </v>
      </c>
      <c r="O203" s="57" t="str">
        <f>VLOOKUP(J203,Prowadzacy!$F$2:$K$105,5,FALSE)</f>
        <v>W05/K2</v>
      </c>
      <c r="P203" s="57" t="str">
        <f>VLOOKUP(J203,Prowadzacy!$F$2:$K$105,6,FALSE)</f>
        <v>ZSS</v>
      </c>
      <c r="Q203" s="42" t="s">
        <v>903</v>
      </c>
      <c r="R203" s="57" t="str">
        <f>VLOOKUP(Q203,Prowadzacy!$F$2:$K$105,2,FALSE)</f>
        <v>Marek</v>
      </c>
      <c r="S203" s="57" t="str">
        <f>VLOOKUP(Q203,Prowadzacy!$F$2:$K$105,3,FALSE)</f>
        <v>Aleksander</v>
      </c>
      <c r="T203" s="57" t="str">
        <f>VLOOKUP(Q203,Prowadzacy!$F$2:$K$105,4,FALSE)</f>
        <v>Kott</v>
      </c>
      <c r="U203" s="57" t="str">
        <f>VLOOKUP(Q203,Prowadzacy!$F$2:$M$105,8,FALSE)</f>
        <v xml:space="preserve">Marek | Kott | Dr inż. |  ( 05297 ) </v>
      </c>
      <c r="V203" s="42"/>
      <c r="W203" s="42" t="s">
        <v>226</v>
      </c>
      <c r="X203" s="42"/>
      <c r="Y203" s="42"/>
      <c r="Z203" s="58"/>
      <c r="AA203" s="57"/>
      <c r="AB203" s="57"/>
      <c r="AC203" s="57"/>
      <c r="AD203" s="57"/>
      <c r="AE203" s="57"/>
      <c r="AF203" s="57"/>
      <c r="AG203" s="57"/>
      <c r="AH203" s="57"/>
      <c r="AI203" s="57"/>
      <c r="AJ203" s="57"/>
      <c r="AK203" s="57"/>
      <c r="AL203" s="65"/>
    </row>
    <row r="204" spans="1:38" ht="142.5">
      <c r="A204" s="80">
        <v>199</v>
      </c>
      <c r="B204" s="57" t="str">
        <f>VLOOKUP(E204,studia!$F$1:$I$12,2,FALSE)</f>
        <v>Elektrotechnika</v>
      </c>
      <c r="C204" s="57" t="str">
        <f>VLOOKUP(E204,studia!$F$1:$I$12,3,FALSE)</f>
        <v>inż.</v>
      </c>
      <c r="D204" s="57" t="str">
        <f>VLOOKUP(E204,studia!$F$1:$I$12,4,FALSE)</f>
        <v>EEN</v>
      </c>
      <c r="E204" s="42" t="s">
        <v>382</v>
      </c>
      <c r="F204" s="89" t="s">
        <v>2088</v>
      </c>
      <c r="G204" s="42" t="s">
        <v>938</v>
      </c>
      <c r="H204" s="67" t="s">
        <v>939</v>
      </c>
      <c r="I204" s="42" t="s">
        <v>940</v>
      </c>
      <c r="J204" s="42" t="s">
        <v>752</v>
      </c>
      <c r="K204" s="55" t="str">
        <f>VLOOKUP(J204,Prowadzacy!$F$2:$J$105,2,FALSE)</f>
        <v>Radosław</v>
      </c>
      <c r="L204" s="55">
        <f>VLOOKUP(J204,Prowadzacy!$F$2:$K$105,3,FALSE)</f>
        <v>0</v>
      </c>
      <c r="M204" s="55" t="str">
        <f>VLOOKUP(J204,Prowadzacy!$F$2:$K$105,4,FALSE)</f>
        <v>Nalepa</v>
      </c>
      <c r="N204" s="57" t="str">
        <f>VLOOKUP(J204,Prowadzacy!$F$2:$M$105,8,FALSE)</f>
        <v xml:space="preserve">Radosław | Nalepa | Dr inż. |  ( 05386 ) </v>
      </c>
      <c r="O204" s="57" t="str">
        <f>VLOOKUP(J204,Prowadzacy!$F$2:$K$105,5,FALSE)</f>
        <v>W05/K2</v>
      </c>
      <c r="P204" s="57" t="str">
        <f>VLOOKUP(J204,Prowadzacy!$F$2:$K$105,6,FALSE)</f>
        <v>ZSS</v>
      </c>
      <c r="Q204" s="42" t="s">
        <v>669</v>
      </c>
      <c r="R204" s="57" t="str">
        <f>VLOOKUP(Q204,Prowadzacy!$F$2:$K$105,2,FALSE)</f>
        <v>Robert</v>
      </c>
      <c r="S204" s="57" t="str">
        <f>VLOOKUP(Q204,Prowadzacy!$F$2:$K$105,3,FALSE)</f>
        <v>Stanisław</v>
      </c>
      <c r="T204" s="57" t="str">
        <f>VLOOKUP(Q204,Prowadzacy!$F$2:$K$105,4,FALSE)</f>
        <v>Łukomski</v>
      </c>
      <c r="U204" s="57" t="str">
        <f>VLOOKUP(Q204,Prowadzacy!$F$2:$M$105,8,FALSE)</f>
        <v xml:space="preserve">Robert | Łukomski | Dr inż. |  ( 05216 ) </v>
      </c>
      <c r="V204" s="42"/>
      <c r="W204" s="42" t="s">
        <v>226</v>
      </c>
      <c r="X204" s="42"/>
      <c r="Y204" s="42"/>
      <c r="Z204" s="58"/>
      <c r="AA204" s="57"/>
      <c r="AB204" s="57"/>
      <c r="AC204" s="57"/>
      <c r="AD204" s="57"/>
      <c r="AE204" s="57"/>
      <c r="AF204" s="57"/>
      <c r="AG204" s="57"/>
      <c r="AH204" s="57"/>
      <c r="AI204" s="57"/>
      <c r="AJ204" s="57"/>
      <c r="AK204" s="57"/>
      <c r="AL204" s="65"/>
    </row>
    <row r="205" spans="1:38" ht="180.75">
      <c r="A205" s="80">
        <v>200</v>
      </c>
      <c r="B205" s="57" t="str">
        <f>VLOOKUP(E205,studia!$F$1:$I$12,2,FALSE)</f>
        <v>Elektrotechnika</v>
      </c>
      <c r="C205" s="57" t="str">
        <f>VLOOKUP(E205,studia!$F$1:$I$12,3,FALSE)</f>
        <v>inż.</v>
      </c>
      <c r="D205" s="57" t="str">
        <f>VLOOKUP(E205,studia!$F$1:$I$12,4,FALSE)</f>
        <v>EEN</v>
      </c>
      <c r="E205" s="42" t="s">
        <v>382</v>
      </c>
      <c r="F205" s="92"/>
      <c r="G205" s="42" t="s">
        <v>941</v>
      </c>
      <c r="H205" s="67" t="s">
        <v>942</v>
      </c>
      <c r="I205" s="42" t="s">
        <v>943</v>
      </c>
      <c r="J205" s="42" t="s">
        <v>752</v>
      </c>
      <c r="K205" s="55" t="str">
        <f>VLOOKUP(J205,Prowadzacy!$F$2:$J$105,2,FALSE)</f>
        <v>Radosław</v>
      </c>
      <c r="L205" s="55">
        <f>VLOOKUP(J205,Prowadzacy!$F$2:$K$105,3,FALSE)</f>
        <v>0</v>
      </c>
      <c r="M205" s="55" t="str">
        <f>VLOOKUP(J205,Prowadzacy!$F$2:$K$105,4,FALSE)</f>
        <v>Nalepa</v>
      </c>
      <c r="N205" s="57" t="str">
        <f>VLOOKUP(J205,Prowadzacy!$F$2:$M$105,8,FALSE)</f>
        <v xml:space="preserve">Radosław | Nalepa | Dr inż. |  ( 05386 ) </v>
      </c>
      <c r="O205" s="57" t="str">
        <f>VLOOKUP(J205,Prowadzacy!$F$2:$K$105,5,FALSE)</f>
        <v>W05/K2</v>
      </c>
      <c r="P205" s="57" t="str">
        <f>VLOOKUP(J205,Prowadzacy!$F$2:$K$105,6,FALSE)</f>
        <v>ZSS</v>
      </c>
      <c r="Q205" s="42" t="s">
        <v>669</v>
      </c>
      <c r="R205" s="57" t="str">
        <f>VLOOKUP(Q205,Prowadzacy!$F$2:$K$105,2,FALSE)</f>
        <v>Robert</v>
      </c>
      <c r="S205" s="57" t="str">
        <f>VLOOKUP(Q205,Prowadzacy!$F$2:$K$105,3,FALSE)</f>
        <v>Stanisław</v>
      </c>
      <c r="T205" s="57" t="str">
        <f>VLOOKUP(Q205,Prowadzacy!$F$2:$K$105,4,FALSE)</f>
        <v>Łukomski</v>
      </c>
      <c r="U205" s="57" t="str">
        <f>VLOOKUP(Q205,Prowadzacy!$F$2:$M$105,8,FALSE)</f>
        <v xml:space="preserve">Robert | Łukomski | Dr inż. |  ( 05216 ) </v>
      </c>
      <c r="V205" s="42"/>
      <c r="W205" s="42" t="s">
        <v>226</v>
      </c>
      <c r="X205" s="42"/>
      <c r="Y205" s="42"/>
      <c r="Z205" s="58"/>
      <c r="AA205" s="57"/>
      <c r="AB205" s="57"/>
      <c r="AC205" s="57"/>
      <c r="AD205" s="57"/>
      <c r="AE205" s="57"/>
      <c r="AF205" s="57"/>
      <c r="AG205" s="57"/>
      <c r="AH205" s="57"/>
      <c r="AI205" s="57"/>
      <c r="AJ205" s="57"/>
      <c r="AK205" s="57"/>
      <c r="AL205" s="65"/>
    </row>
    <row r="206" spans="1:38" ht="78.75">
      <c r="A206" s="80">
        <v>201</v>
      </c>
      <c r="B206" s="57" t="str">
        <f>VLOOKUP(E206,studia!$F$1:$I$12,2,FALSE)</f>
        <v>Elektrotechnika</v>
      </c>
      <c r="C206" s="57" t="str">
        <f>VLOOKUP(E206,studia!$F$1:$I$12,3,FALSE)</f>
        <v>inż.</v>
      </c>
      <c r="D206" s="57" t="str">
        <f>VLOOKUP(E206,studia!$F$1:$I$12,4,FALSE)</f>
        <v>EEN</v>
      </c>
      <c r="E206" s="42" t="s">
        <v>382</v>
      </c>
      <c r="F206" s="92"/>
      <c r="G206" s="42" t="s">
        <v>954</v>
      </c>
      <c r="H206" s="67" t="s">
        <v>955</v>
      </c>
      <c r="I206" s="42" t="s">
        <v>956</v>
      </c>
      <c r="J206" s="42" t="s">
        <v>957</v>
      </c>
      <c r="K206" s="55" t="str">
        <f>VLOOKUP(J206,Prowadzacy!$F$2:$J$105,2,FALSE)</f>
        <v>Tomasz</v>
      </c>
      <c r="L206" s="55" t="str">
        <f>VLOOKUP(J206,Prowadzacy!$F$2:$K$105,3,FALSE)</f>
        <v>Kazimierz</v>
      </c>
      <c r="M206" s="55" t="str">
        <f>VLOOKUP(J206,Prowadzacy!$F$2:$K$105,4,FALSE)</f>
        <v>Okoń</v>
      </c>
      <c r="N206" s="57" t="str">
        <f>VLOOKUP(J206,Prowadzacy!$F$2:$M$105,8,FALSE)</f>
        <v xml:space="preserve">Tomasz | Okoń | Dr inż. |  ( 05401 ) </v>
      </c>
      <c r="O206" s="57" t="str">
        <f>VLOOKUP(J206,Prowadzacy!$F$2:$K$105,5,FALSE)</f>
        <v>W05/K2</v>
      </c>
      <c r="P206" s="57" t="str">
        <f>VLOOKUP(J206,Prowadzacy!$F$2:$K$105,6,FALSE)</f>
        <v>ZSS</v>
      </c>
      <c r="Q206" s="42" t="s">
        <v>669</v>
      </c>
      <c r="R206" s="57" t="str">
        <f>VLOOKUP(Q206,Prowadzacy!$F$2:$K$105,2,FALSE)</f>
        <v>Robert</v>
      </c>
      <c r="S206" s="57" t="str">
        <f>VLOOKUP(Q206,Prowadzacy!$F$2:$K$105,3,FALSE)</f>
        <v>Stanisław</v>
      </c>
      <c r="T206" s="57" t="str">
        <f>VLOOKUP(Q206,Prowadzacy!$F$2:$K$105,4,FALSE)</f>
        <v>Łukomski</v>
      </c>
      <c r="U206" s="57" t="str">
        <f>VLOOKUP(Q206,Prowadzacy!$F$2:$M$105,8,FALSE)</f>
        <v xml:space="preserve">Robert | Łukomski | Dr inż. |  ( 05216 ) </v>
      </c>
      <c r="V206" s="42"/>
      <c r="W206" s="42" t="s">
        <v>226</v>
      </c>
      <c r="X206" s="42"/>
      <c r="Y206" s="42"/>
      <c r="Z206" s="58"/>
      <c r="AA206" s="57"/>
      <c r="AB206" s="57"/>
      <c r="AC206" s="57"/>
      <c r="AD206" s="57"/>
      <c r="AE206" s="57"/>
      <c r="AF206" s="57"/>
      <c r="AG206" s="57"/>
      <c r="AH206" s="57"/>
      <c r="AI206" s="57"/>
      <c r="AJ206" s="57"/>
      <c r="AK206" s="57"/>
      <c r="AL206" s="65"/>
    </row>
    <row r="207" spans="1:38" ht="53.25">
      <c r="A207" s="80">
        <v>202</v>
      </c>
      <c r="B207" s="57" t="str">
        <f>VLOOKUP(E207,studia!$F$1:$I$12,2,FALSE)</f>
        <v>Elektrotechnika</v>
      </c>
      <c r="C207" s="57" t="str">
        <f>VLOOKUP(E207,studia!$F$1:$I$12,3,FALSE)</f>
        <v>inż.</v>
      </c>
      <c r="D207" s="57" t="str">
        <f>VLOOKUP(E207,studia!$F$1:$I$12,4,FALSE)</f>
        <v>EEN</v>
      </c>
      <c r="E207" s="42" t="s">
        <v>382</v>
      </c>
      <c r="F207" s="92"/>
      <c r="G207" s="79" t="s">
        <v>958</v>
      </c>
      <c r="H207" s="67" t="s">
        <v>959</v>
      </c>
      <c r="I207" s="42" t="s">
        <v>960</v>
      </c>
      <c r="J207" s="42" t="s">
        <v>957</v>
      </c>
      <c r="K207" s="55" t="str">
        <f>VLOOKUP(J207,Prowadzacy!$F$2:$J$105,2,FALSE)</f>
        <v>Tomasz</v>
      </c>
      <c r="L207" s="55" t="str">
        <f>VLOOKUP(J207,Prowadzacy!$F$2:$K$105,3,FALSE)</f>
        <v>Kazimierz</v>
      </c>
      <c r="M207" s="55" t="str">
        <f>VLOOKUP(J207,Prowadzacy!$F$2:$K$105,4,FALSE)</f>
        <v>Okoń</v>
      </c>
      <c r="N207" s="57" t="str">
        <f>VLOOKUP(J207,Prowadzacy!$F$2:$M$105,8,FALSE)</f>
        <v xml:space="preserve">Tomasz | Okoń | Dr inż. |  ( 05401 ) </v>
      </c>
      <c r="O207" s="57" t="str">
        <f>VLOOKUP(J207,Prowadzacy!$F$2:$K$105,5,FALSE)</f>
        <v>W05/K2</v>
      </c>
      <c r="P207" s="57" t="str">
        <f>VLOOKUP(J207,Prowadzacy!$F$2:$K$105,6,FALSE)</f>
        <v>ZSS</v>
      </c>
      <c r="Q207" s="42" t="s">
        <v>669</v>
      </c>
      <c r="R207" s="57" t="str">
        <f>VLOOKUP(Q207,Prowadzacy!$F$2:$K$105,2,FALSE)</f>
        <v>Robert</v>
      </c>
      <c r="S207" s="57" t="str">
        <f>VLOOKUP(Q207,Prowadzacy!$F$2:$K$105,3,FALSE)</f>
        <v>Stanisław</v>
      </c>
      <c r="T207" s="57" t="str">
        <f>VLOOKUP(Q207,Prowadzacy!$F$2:$K$105,4,FALSE)</f>
        <v>Łukomski</v>
      </c>
      <c r="U207" s="57" t="str">
        <f>VLOOKUP(Q207,Prowadzacy!$F$2:$M$105,8,FALSE)</f>
        <v xml:space="preserve">Robert | Łukomski | Dr inż. |  ( 05216 ) </v>
      </c>
      <c r="V207" s="42"/>
      <c r="W207" s="42" t="s">
        <v>226</v>
      </c>
      <c r="X207" s="42"/>
      <c r="Y207" s="42"/>
      <c r="Z207" s="58"/>
      <c r="AA207" s="57"/>
      <c r="AB207" s="57"/>
      <c r="AC207" s="57"/>
      <c r="AD207" s="57"/>
      <c r="AE207" s="57"/>
      <c r="AF207" s="57"/>
      <c r="AG207" s="57"/>
      <c r="AH207" s="57"/>
      <c r="AI207" s="57"/>
      <c r="AJ207" s="57"/>
      <c r="AK207" s="57"/>
      <c r="AL207" s="65"/>
    </row>
    <row r="208" spans="1:38" ht="66">
      <c r="A208" s="80">
        <v>203</v>
      </c>
      <c r="B208" s="57" t="str">
        <f>VLOOKUP(E208,studia!$F$1:$I$12,2,FALSE)</f>
        <v>Elektrotechnika</v>
      </c>
      <c r="C208" s="57" t="str">
        <f>VLOOKUP(E208,studia!$F$1:$I$12,3,FALSE)</f>
        <v>inż.</v>
      </c>
      <c r="D208" s="57" t="str">
        <f>VLOOKUP(E208,studia!$F$1:$I$12,4,FALSE)</f>
        <v>EEN</v>
      </c>
      <c r="E208" s="42" t="s">
        <v>382</v>
      </c>
      <c r="F208" s="92"/>
      <c r="G208" s="42" t="s">
        <v>961</v>
      </c>
      <c r="H208" s="67" t="s">
        <v>962</v>
      </c>
      <c r="I208" s="42" t="s">
        <v>963</v>
      </c>
      <c r="J208" s="42" t="s">
        <v>724</v>
      </c>
      <c r="K208" s="55" t="str">
        <f>VLOOKUP(J208,Prowadzacy!$F$2:$J$105,2,FALSE)</f>
        <v>Kazimierz</v>
      </c>
      <c r="L208" s="55" t="str">
        <f>VLOOKUP(J208,Prowadzacy!$F$2:$K$105,3,FALSE)</f>
        <v>Teodor</v>
      </c>
      <c r="M208" s="55" t="str">
        <f>VLOOKUP(J208,Prowadzacy!$F$2:$K$105,4,FALSE)</f>
        <v>Wilkosz</v>
      </c>
      <c r="N208" s="57" t="str">
        <f>VLOOKUP(J208,Prowadzacy!$F$2:$M$105,8,FALSE)</f>
        <v xml:space="preserve">Kazimierz | Wilkosz | Prof. dr hab. inż. |  ( 05255 ) </v>
      </c>
      <c r="O208" s="57" t="str">
        <f>VLOOKUP(J208,Prowadzacy!$F$2:$K$105,5,FALSE)</f>
        <v>W05/K2</v>
      </c>
      <c r="P208" s="57" t="str">
        <f>VLOOKUP(J208,Prowadzacy!$F$2:$K$105,6,FALSE)</f>
        <v>ZSS</v>
      </c>
      <c r="Q208" s="42" t="s">
        <v>669</v>
      </c>
      <c r="R208" s="57" t="str">
        <f>VLOOKUP(Q208,Prowadzacy!$F$2:$K$105,2,FALSE)</f>
        <v>Robert</v>
      </c>
      <c r="S208" s="57" t="str">
        <f>VLOOKUP(Q208,Prowadzacy!$F$2:$K$105,3,FALSE)</f>
        <v>Stanisław</v>
      </c>
      <c r="T208" s="57" t="str">
        <f>VLOOKUP(Q208,Prowadzacy!$F$2:$K$105,4,FALSE)</f>
        <v>Łukomski</v>
      </c>
      <c r="U208" s="57" t="str">
        <f>VLOOKUP(Q208,Prowadzacy!$F$2:$M$105,8,FALSE)</f>
        <v xml:space="preserve">Robert | Łukomski | Dr inż. |  ( 05216 ) </v>
      </c>
      <c r="V208" s="42"/>
      <c r="W208" s="42" t="s">
        <v>226</v>
      </c>
      <c r="X208" s="42"/>
      <c r="Y208" s="42"/>
      <c r="Z208" s="58"/>
      <c r="AA208" s="57"/>
      <c r="AB208" s="57"/>
      <c r="AC208" s="57"/>
      <c r="AD208" s="57"/>
      <c r="AE208" s="57"/>
      <c r="AF208" s="57"/>
      <c r="AG208" s="57"/>
      <c r="AH208" s="57"/>
      <c r="AI208" s="57"/>
      <c r="AJ208" s="57"/>
      <c r="AK208" s="57"/>
      <c r="AL208" s="65"/>
    </row>
    <row r="209" spans="1:38" ht="78.75">
      <c r="A209" s="80">
        <v>204</v>
      </c>
      <c r="B209" s="57" t="str">
        <f>VLOOKUP(E209,studia!$F$1:$I$12,2,FALSE)</f>
        <v>Elektrotechnika</v>
      </c>
      <c r="C209" s="57" t="str">
        <f>VLOOKUP(E209,studia!$F$1:$I$12,3,FALSE)</f>
        <v>inż.</v>
      </c>
      <c r="D209" s="57" t="str">
        <f>VLOOKUP(E209,studia!$F$1:$I$12,4,FALSE)</f>
        <v>EEN</v>
      </c>
      <c r="E209" s="42" t="s">
        <v>382</v>
      </c>
      <c r="F209" s="92"/>
      <c r="G209" s="42" t="s">
        <v>964</v>
      </c>
      <c r="H209" s="67" t="s">
        <v>965</v>
      </c>
      <c r="I209" s="42" t="s">
        <v>966</v>
      </c>
      <c r="J209" s="42" t="s">
        <v>724</v>
      </c>
      <c r="K209" s="55" t="str">
        <f>VLOOKUP(J209,Prowadzacy!$F$2:$J$105,2,FALSE)</f>
        <v>Kazimierz</v>
      </c>
      <c r="L209" s="55" t="str">
        <f>VLOOKUP(J209,Prowadzacy!$F$2:$K$105,3,FALSE)</f>
        <v>Teodor</v>
      </c>
      <c r="M209" s="55" t="str">
        <f>VLOOKUP(J209,Prowadzacy!$F$2:$K$105,4,FALSE)</f>
        <v>Wilkosz</v>
      </c>
      <c r="N209" s="57" t="str">
        <f>VLOOKUP(J209,Prowadzacy!$F$2:$M$105,8,FALSE)</f>
        <v xml:space="preserve">Kazimierz | Wilkosz | Prof. dr hab. inż. |  ( 05255 ) </v>
      </c>
      <c r="O209" s="57" t="str">
        <f>VLOOKUP(J209,Prowadzacy!$F$2:$K$105,5,FALSE)</f>
        <v>W05/K2</v>
      </c>
      <c r="P209" s="57" t="str">
        <f>VLOOKUP(J209,Prowadzacy!$F$2:$K$105,6,FALSE)</f>
        <v>ZSS</v>
      </c>
      <c r="Q209" s="42" t="s">
        <v>957</v>
      </c>
      <c r="R209" s="57" t="str">
        <f>VLOOKUP(Q209,Prowadzacy!$F$2:$K$105,2,FALSE)</f>
        <v>Tomasz</v>
      </c>
      <c r="S209" s="57" t="str">
        <f>VLOOKUP(Q209,Prowadzacy!$F$2:$K$105,3,FALSE)</f>
        <v>Kazimierz</v>
      </c>
      <c r="T209" s="57" t="str">
        <f>VLOOKUP(Q209,Prowadzacy!$F$2:$K$105,4,FALSE)</f>
        <v>Okoń</v>
      </c>
      <c r="U209" s="57" t="str">
        <f>VLOOKUP(Q209,Prowadzacy!$F$2:$M$105,8,FALSE)</f>
        <v xml:space="preserve">Tomasz | Okoń | Dr inż. |  ( 05401 ) </v>
      </c>
      <c r="V209" s="42"/>
      <c r="W209" s="42" t="s">
        <v>226</v>
      </c>
      <c r="X209" s="42"/>
      <c r="Y209" s="42"/>
      <c r="Z209" s="58"/>
      <c r="AA209" s="57"/>
      <c r="AB209" s="57"/>
      <c r="AC209" s="57"/>
      <c r="AD209" s="57"/>
      <c r="AE209" s="57"/>
      <c r="AF209" s="57"/>
      <c r="AG209" s="57"/>
      <c r="AH209" s="57"/>
      <c r="AI209" s="57"/>
      <c r="AJ209" s="57"/>
      <c r="AK209" s="57"/>
      <c r="AL209" s="65"/>
    </row>
    <row r="210" spans="1:38" ht="78.75">
      <c r="A210" s="80">
        <v>205</v>
      </c>
      <c r="B210" s="57" t="str">
        <f>VLOOKUP(E210,studia!$F$1:$I$12,2,FALSE)</f>
        <v>Elektrotechnika</v>
      </c>
      <c r="C210" s="57" t="str">
        <f>VLOOKUP(E210,studia!$F$1:$I$12,3,FALSE)</f>
        <v>inż.</v>
      </c>
      <c r="D210" s="57" t="str">
        <f>VLOOKUP(E210,studia!$F$1:$I$12,4,FALSE)</f>
        <v>EEN</v>
      </c>
      <c r="E210" s="42" t="s">
        <v>382</v>
      </c>
      <c r="F210" s="92"/>
      <c r="G210" s="42" t="s">
        <v>967</v>
      </c>
      <c r="H210" s="67" t="s">
        <v>968</v>
      </c>
      <c r="I210" s="42" t="s">
        <v>969</v>
      </c>
      <c r="J210" s="42" t="s">
        <v>724</v>
      </c>
      <c r="K210" s="55" t="str">
        <f>VLOOKUP(J210,Prowadzacy!$F$2:$J$105,2,FALSE)</f>
        <v>Kazimierz</v>
      </c>
      <c r="L210" s="55" t="str">
        <f>VLOOKUP(J210,Prowadzacy!$F$2:$K$105,3,FALSE)</f>
        <v>Teodor</v>
      </c>
      <c r="M210" s="55" t="str">
        <f>VLOOKUP(J210,Prowadzacy!$F$2:$K$105,4,FALSE)</f>
        <v>Wilkosz</v>
      </c>
      <c r="N210" s="57" t="str">
        <f>VLOOKUP(J210,Prowadzacy!$F$2:$M$105,8,FALSE)</f>
        <v xml:space="preserve">Kazimierz | Wilkosz | Prof. dr hab. inż. |  ( 05255 ) </v>
      </c>
      <c r="O210" s="57" t="str">
        <f>VLOOKUP(J210,Prowadzacy!$F$2:$K$105,5,FALSE)</f>
        <v>W05/K2</v>
      </c>
      <c r="P210" s="57" t="str">
        <f>VLOOKUP(J210,Prowadzacy!$F$2:$K$105,6,FALSE)</f>
        <v>ZSS</v>
      </c>
      <c r="Q210" s="42" t="s">
        <v>957</v>
      </c>
      <c r="R210" s="57" t="str">
        <f>VLOOKUP(Q210,Prowadzacy!$F$2:$K$105,2,FALSE)</f>
        <v>Tomasz</v>
      </c>
      <c r="S210" s="57" t="str">
        <f>VLOOKUP(Q210,Prowadzacy!$F$2:$K$105,3,FALSE)</f>
        <v>Kazimierz</v>
      </c>
      <c r="T210" s="57" t="str">
        <f>VLOOKUP(Q210,Prowadzacy!$F$2:$K$105,4,FALSE)</f>
        <v>Okoń</v>
      </c>
      <c r="U210" s="57" t="str">
        <f>VLOOKUP(Q210,Prowadzacy!$F$2:$M$105,8,FALSE)</f>
        <v xml:space="preserve">Tomasz | Okoń | Dr inż. |  ( 05401 ) </v>
      </c>
      <c r="V210" s="42"/>
      <c r="W210" s="42" t="s">
        <v>226</v>
      </c>
      <c r="X210" s="42"/>
      <c r="Y210" s="42"/>
      <c r="Z210" s="58"/>
      <c r="AA210" s="57"/>
      <c r="AB210" s="57"/>
      <c r="AC210" s="57"/>
      <c r="AD210" s="57"/>
      <c r="AE210" s="57"/>
      <c r="AF210" s="57"/>
      <c r="AG210" s="57"/>
      <c r="AH210" s="57"/>
      <c r="AI210" s="57"/>
      <c r="AJ210" s="57"/>
      <c r="AK210" s="57"/>
      <c r="AL210" s="65"/>
    </row>
    <row r="211" spans="1:38" ht="91.5">
      <c r="A211" s="80">
        <v>206</v>
      </c>
      <c r="B211" s="57" t="str">
        <f>VLOOKUP(E211,studia!$F$1:$I$12,2,FALSE)</f>
        <v>Elektrotechnika</v>
      </c>
      <c r="C211" s="57" t="str">
        <f>VLOOKUP(E211,studia!$F$1:$I$12,3,FALSE)</f>
        <v>inż.</v>
      </c>
      <c r="D211" s="57" t="str">
        <f>VLOOKUP(E211,studia!$F$1:$I$12,4,FALSE)</f>
        <v>EEN</v>
      </c>
      <c r="E211" s="67" t="s">
        <v>382</v>
      </c>
      <c r="F211" s="91"/>
      <c r="G211" s="67" t="s">
        <v>769</v>
      </c>
      <c r="H211" s="67" t="s">
        <v>770</v>
      </c>
      <c r="I211" s="67" t="s">
        <v>771</v>
      </c>
      <c r="J211" s="67" t="s">
        <v>772</v>
      </c>
      <c r="K211" s="55" t="str">
        <f>VLOOKUP(J211,Prowadzacy!$F$2:$J$105,2,FALSE)</f>
        <v>Marta</v>
      </c>
      <c r="L211" s="55" t="str">
        <f>VLOOKUP(J211,Prowadzacy!$F$2:$K$105,3,FALSE)</f>
        <v>Monika</v>
      </c>
      <c r="M211" s="55" t="str">
        <f>VLOOKUP(J211,Prowadzacy!$F$2:$K$105,4,FALSE)</f>
        <v>Bątkiewicz-Pantuła</v>
      </c>
      <c r="N211" s="57" t="str">
        <f>VLOOKUP(J211,Prowadzacy!$F$2:$M$105,8,FALSE)</f>
        <v xml:space="preserve">Marta | Bątkiewicz-Pantuła | Dr inż. |  ( 05298 ) </v>
      </c>
      <c r="O211" s="57" t="str">
        <f>VLOOKUP(J211,Prowadzacy!$F$2:$K$105,5,FALSE)</f>
        <v>W05/K2</v>
      </c>
      <c r="P211" s="57" t="str">
        <f>VLOOKUP(J211,Prowadzacy!$F$2:$K$105,6,FALSE)</f>
        <v>ZUE</v>
      </c>
      <c r="Q211" s="67" t="s">
        <v>779</v>
      </c>
      <c r="R211" s="57" t="str">
        <f>VLOOKUP(Q211,Prowadzacy!$F$2:$K$105,2,FALSE)</f>
        <v>Małgorzata</v>
      </c>
      <c r="S211" s="57" t="str">
        <f>VLOOKUP(Q211,Prowadzacy!$F$2:$K$105,3,FALSE)</f>
        <v>Anna</v>
      </c>
      <c r="T211" s="57" t="str">
        <f>VLOOKUP(Q211,Prowadzacy!$F$2:$K$105,4,FALSE)</f>
        <v>Bielówka</v>
      </c>
      <c r="U211" s="57" t="str">
        <f>VLOOKUP(Q211,Prowadzacy!$F$2:$M$105,8,FALSE)</f>
        <v xml:space="preserve">Małgorzata | Bielówka | Dr inż. |  ( 05286 ) </v>
      </c>
      <c r="V211" s="67"/>
      <c r="W211" s="67" t="s">
        <v>226</v>
      </c>
      <c r="X211" s="67"/>
      <c r="Y211" s="67"/>
      <c r="Z211" s="58"/>
      <c r="AA211" s="57"/>
      <c r="AB211" s="57"/>
      <c r="AC211" s="57"/>
      <c r="AD211" s="57"/>
      <c r="AE211" s="57"/>
      <c r="AF211" s="57"/>
      <c r="AG211" s="57"/>
      <c r="AH211" s="57"/>
      <c r="AI211" s="57"/>
      <c r="AJ211" s="57"/>
      <c r="AK211" s="57"/>
      <c r="AL211" s="65"/>
    </row>
    <row r="212" spans="1:38" ht="91.5">
      <c r="A212" s="80">
        <v>207</v>
      </c>
      <c r="B212" s="57" t="str">
        <f>VLOOKUP(E212,studia!$F$1:$I$12,2,FALSE)</f>
        <v>Elektrotechnika</v>
      </c>
      <c r="C212" s="57" t="str">
        <f>VLOOKUP(E212,studia!$F$1:$I$12,3,FALSE)</f>
        <v>inż.</v>
      </c>
      <c r="D212" s="57" t="str">
        <f>VLOOKUP(E212,studia!$F$1:$I$12,4,FALSE)</f>
        <v>EEN</v>
      </c>
      <c r="E212" s="67" t="s">
        <v>382</v>
      </c>
      <c r="F212" s="91"/>
      <c r="G212" s="67" t="s">
        <v>773</v>
      </c>
      <c r="H212" s="67" t="s">
        <v>774</v>
      </c>
      <c r="I212" s="67" t="s">
        <v>775</v>
      </c>
      <c r="J212" s="67" t="s">
        <v>772</v>
      </c>
      <c r="K212" s="55" t="str">
        <f>VLOOKUP(J212,Prowadzacy!$F$2:$J$105,2,FALSE)</f>
        <v>Marta</v>
      </c>
      <c r="L212" s="55" t="str">
        <f>VLOOKUP(J212,Prowadzacy!$F$2:$K$105,3,FALSE)</f>
        <v>Monika</v>
      </c>
      <c r="M212" s="55" t="str">
        <f>VLOOKUP(J212,Prowadzacy!$F$2:$K$105,4,FALSE)</f>
        <v>Bątkiewicz-Pantuła</v>
      </c>
      <c r="N212" s="57" t="str">
        <f>VLOOKUP(J212,Prowadzacy!$F$2:$M$105,8,FALSE)</f>
        <v xml:space="preserve">Marta | Bątkiewicz-Pantuła | Dr inż. |  ( 05298 ) </v>
      </c>
      <c r="O212" s="57" t="str">
        <f>VLOOKUP(J212,Prowadzacy!$F$2:$K$105,5,FALSE)</f>
        <v>W05/K2</v>
      </c>
      <c r="P212" s="57" t="str">
        <f>VLOOKUP(J212,Prowadzacy!$F$2:$K$105,6,FALSE)</f>
        <v>ZUE</v>
      </c>
      <c r="Q212" s="67" t="s">
        <v>831</v>
      </c>
      <c r="R212" s="57" t="str">
        <f>VLOOKUP(Q212,Prowadzacy!$F$2:$K$105,2,FALSE)</f>
        <v>Kazimierz</v>
      </c>
      <c r="S212" s="57">
        <f>VLOOKUP(Q212,Prowadzacy!$F$2:$K$105,3,FALSE)</f>
        <v>0</v>
      </c>
      <c r="T212" s="57" t="str">
        <f>VLOOKUP(Q212,Prowadzacy!$F$2:$K$105,4,FALSE)</f>
        <v>Herlender</v>
      </c>
      <c r="U212" s="57" t="str">
        <f>VLOOKUP(Q212,Prowadzacy!$F$2:$M$105,8,FALSE)</f>
        <v xml:space="preserve">Kazimierz | Herlender | Dr inż. |  ( 05211 ) </v>
      </c>
      <c r="V212" s="67"/>
      <c r="W212" s="67" t="s">
        <v>226</v>
      </c>
      <c r="X212" s="67"/>
      <c r="Y212" s="67"/>
      <c r="Z212" s="58"/>
      <c r="AA212" s="57"/>
      <c r="AB212" s="57"/>
      <c r="AC212" s="57"/>
      <c r="AD212" s="57"/>
      <c r="AE212" s="57"/>
      <c r="AF212" s="57"/>
      <c r="AG212" s="57"/>
      <c r="AH212" s="57"/>
      <c r="AI212" s="57"/>
      <c r="AJ212" s="57"/>
      <c r="AK212" s="57"/>
      <c r="AL212" s="65"/>
    </row>
    <row r="213" spans="1:38" ht="168">
      <c r="A213" s="80">
        <v>208</v>
      </c>
      <c r="B213" s="57" t="str">
        <f>VLOOKUP(E213,studia!$F$1:$I$12,2,FALSE)</f>
        <v>Elektrotechnika</v>
      </c>
      <c r="C213" s="57" t="str">
        <f>VLOOKUP(E213,studia!$F$1:$I$12,3,FALSE)</f>
        <v>inż.</v>
      </c>
      <c r="D213" s="57" t="str">
        <f>VLOOKUP(E213,studia!$F$1:$I$12,4,FALSE)</f>
        <v>EEN</v>
      </c>
      <c r="E213" s="67" t="s">
        <v>382</v>
      </c>
      <c r="F213" s="91"/>
      <c r="G213" s="67" t="s">
        <v>776</v>
      </c>
      <c r="H213" s="67" t="s">
        <v>777</v>
      </c>
      <c r="I213" s="67" t="s">
        <v>778</v>
      </c>
      <c r="J213" s="67" t="s">
        <v>779</v>
      </c>
      <c r="K213" s="55" t="str">
        <f>VLOOKUP(J213,Prowadzacy!$F$2:$J$105,2,FALSE)</f>
        <v>Małgorzata</v>
      </c>
      <c r="L213" s="55" t="str">
        <f>VLOOKUP(J213,Prowadzacy!$F$2:$K$105,3,FALSE)</f>
        <v>Anna</v>
      </c>
      <c r="M213" s="55" t="str">
        <f>VLOOKUP(J213,Prowadzacy!$F$2:$K$105,4,FALSE)</f>
        <v>Bielówka</v>
      </c>
      <c r="N213" s="57" t="str">
        <f>VLOOKUP(J213,Prowadzacy!$F$2:$M$105,8,FALSE)</f>
        <v xml:space="preserve">Małgorzata | Bielówka | Dr inż. |  ( 05286 ) </v>
      </c>
      <c r="O213" s="57" t="str">
        <f>VLOOKUP(J213,Prowadzacy!$F$2:$K$105,5,FALSE)</f>
        <v>W05/K2</v>
      </c>
      <c r="P213" s="57" t="str">
        <f>VLOOKUP(J213,Prowadzacy!$F$2:$K$105,6,FALSE)</f>
        <v>ZUE</v>
      </c>
      <c r="Q213" s="67" t="s">
        <v>772</v>
      </c>
      <c r="R213" s="57" t="str">
        <f>VLOOKUP(Q213,Prowadzacy!$F$2:$K$105,2,FALSE)</f>
        <v>Marta</v>
      </c>
      <c r="S213" s="57" t="str">
        <f>VLOOKUP(Q213,Prowadzacy!$F$2:$K$105,3,FALSE)</f>
        <v>Monika</v>
      </c>
      <c r="T213" s="57" t="str">
        <f>VLOOKUP(Q213,Prowadzacy!$F$2:$K$105,4,FALSE)</f>
        <v>Bątkiewicz-Pantuła</v>
      </c>
      <c r="U213" s="57" t="str">
        <f>VLOOKUP(Q213,Prowadzacy!$F$2:$M$105,8,FALSE)</f>
        <v xml:space="preserve">Marta | Bątkiewicz-Pantuła | Dr inż. |  ( 05298 ) </v>
      </c>
      <c r="V213" s="67"/>
      <c r="W213" s="67" t="s">
        <v>226</v>
      </c>
      <c r="X213" s="67"/>
      <c r="Y213" s="67"/>
      <c r="Z213" s="58"/>
      <c r="AA213" s="57"/>
      <c r="AB213" s="57"/>
      <c r="AC213" s="57"/>
      <c r="AD213" s="57"/>
      <c r="AE213" s="57"/>
      <c r="AF213" s="57"/>
      <c r="AG213" s="57"/>
      <c r="AH213" s="57"/>
      <c r="AI213" s="57"/>
      <c r="AJ213" s="57"/>
      <c r="AK213" s="57"/>
      <c r="AL213" s="65"/>
    </row>
    <row r="214" spans="1:38" ht="168">
      <c r="A214" s="80">
        <v>209</v>
      </c>
      <c r="B214" s="57" t="str">
        <f>VLOOKUP(E214,studia!$F$1:$I$12,2,FALSE)</f>
        <v>Elektrotechnika</v>
      </c>
      <c r="C214" s="57" t="str">
        <f>VLOOKUP(E214,studia!$F$1:$I$12,3,FALSE)</f>
        <v>inż.</v>
      </c>
      <c r="D214" s="57" t="str">
        <f>VLOOKUP(E214,studia!$F$1:$I$12,4,FALSE)</f>
        <v>EEN</v>
      </c>
      <c r="E214" s="67" t="s">
        <v>382</v>
      </c>
      <c r="F214" s="91"/>
      <c r="G214" s="67" t="s">
        <v>780</v>
      </c>
      <c r="H214" s="67" t="s">
        <v>781</v>
      </c>
      <c r="I214" s="67" t="s">
        <v>782</v>
      </c>
      <c r="J214" s="67" t="s">
        <v>779</v>
      </c>
      <c r="K214" s="55" t="str">
        <f>VLOOKUP(J214,Prowadzacy!$F$2:$J$105,2,FALSE)</f>
        <v>Małgorzata</v>
      </c>
      <c r="L214" s="55" t="str">
        <f>VLOOKUP(J214,Prowadzacy!$F$2:$K$105,3,FALSE)</f>
        <v>Anna</v>
      </c>
      <c r="M214" s="55" t="str">
        <f>VLOOKUP(J214,Prowadzacy!$F$2:$K$105,4,FALSE)</f>
        <v>Bielówka</v>
      </c>
      <c r="N214" s="57" t="str">
        <f>VLOOKUP(J214,Prowadzacy!$F$2:$M$105,8,FALSE)</f>
        <v xml:space="preserve">Małgorzata | Bielówka | Dr inż. |  ( 05286 ) </v>
      </c>
      <c r="O214" s="57" t="str">
        <f>VLOOKUP(J214,Prowadzacy!$F$2:$K$105,5,FALSE)</f>
        <v>W05/K2</v>
      </c>
      <c r="P214" s="57" t="str">
        <f>VLOOKUP(J214,Prowadzacy!$F$2:$K$105,6,FALSE)</f>
        <v>ZUE</v>
      </c>
      <c r="Q214" s="67" t="s">
        <v>772</v>
      </c>
      <c r="R214" s="57" t="str">
        <f>VLOOKUP(Q214,Prowadzacy!$F$2:$K$105,2,FALSE)</f>
        <v>Marta</v>
      </c>
      <c r="S214" s="57" t="str">
        <f>VLOOKUP(Q214,Prowadzacy!$F$2:$K$105,3,FALSE)</f>
        <v>Monika</v>
      </c>
      <c r="T214" s="57" t="str">
        <f>VLOOKUP(Q214,Prowadzacy!$F$2:$K$105,4,FALSE)</f>
        <v>Bątkiewicz-Pantuła</v>
      </c>
      <c r="U214" s="57" t="str">
        <f>VLOOKUP(Q214,Prowadzacy!$F$2:$M$105,8,FALSE)</f>
        <v xml:space="preserve">Marta | Bątkiewicz-Pantuła | Dr inż. |  ( 05298 ) </v>
      </c>
      <c r="V214" s="67"/>
      <c r="W214" s="67" t="s">
        <v>226</v>
      </c>
      <c r="X214" s="67"/>
      <c r="Y214" s="67"/>
      <c r="Z214" s="58"/>
      <c r="AA214" s="57"/>
      <c r="AB214" s="57"/>
      <c r="AC214" s="57"/>
      <c r="AD214" s="57"/>
      <c r="AE214" s="57"/>
      <c r="AF214" s="57"/>
      <c r="AG214" s="57"/>
      <c r="AH214" s="57"/>
      <c r="AI214" s="57"/>
      <c r="AJ214" s="57"/>
      <c r="AK214" s="57"/>
      <c r="AL214" s="65"/>
    </row>
    <row r="215" spans="1:38" ht="155.25">
      <c r="A215" s="80">
        <v>210</v>
      </c>
      <c r="B215" s="57" t="str">
        <f>VLOOKUP(E215,studia!$F$1:$I$12,2,FALSE)</f>
        <v>Elektrotechnika</v>
      </c>
      <c r="C215" s="57" t="str">
        <f>VLOOKUP(E215,studia!$F$1:$I$12,3,FALSE)</f>
        <v>inż.</v>
      </c>
      <c r="D215" s="57" t="str">
        <f>VLOOKUP(E215,studia!$F$1:$I$12,4,FALSE)</f>
        <v>EEN</v>
      </c>
      <c r="E215" s="67" t="s">
        <v>382</v>
      </c>
      <c r="F215" s="91"/>
      <c r="G215" s="67" t="s">
        <v>783</v>
      </c>
      <c r="H215" s="67" t="s">
        <v>784</v>
      </c>
      <c r="I215" s="67" t="s">
        <v>785</v>
      </c>
      <c r="J215" s="67" t="s">
        <v>779</v>
      </c>
      <c r="K215" s="55" t="str">
        <f>VLOOKUP(J215,Prowadzacy!$F$2:$J$105,2,FALSE)</f>
        <v>Małgorzata</v>
      </c>
      <c r="L215" s="55" t="str">
        <f>VLOOKUP(J215,Prowadzacy!$F$2:$K$105,3,FALSE)</f>
        <v>Anna</v>
      </c>
      <c r="M215" s="55" t="str">
        <f>VLOOKUP(J215,Prowadzacy!$F$2:$K$105,4,FALSE)</f>
        <v>Bielówka</v>
      </c>
      <c r="N215" s="57" t="str">
        <f>VLOOKUP(J215,Prowadzacy!$F$2:$M$105,8,FALSE)</f>
        <v xml:space="preserve">Małgorzata | Bielówka | Dr inż. |  ( 05286 ) </v>
      </c>
      <c r="O215" s="57" t="str">
        <f>VLOOKUP(J215,Prowadzacy!$F$2:$K$105,5,FALSE)</f>
        <v>W05/K2</v>
      </c>
      <c r="P215" s="57" t="str">
        <f>VLOOKUP(J215,Prowadzacy!$F$2:$K$105,6,FALSE)</f>
        <v>ZUE</v>
      </c>
      <c r="Q215" s="67" t="s">
        <v>863</v>
      </c>
      <c r="R215" s="57" t="str">
        <f>VLOOKUP(Q215,Prowadzacy!$F$2:$K$105,2,FALSE)</f>
        <v>Mirosław</v>
      </c>
      <c r="S215" s="57" t="str">
        <f>VLOOKUP(Q215,Prowadzacy!$F$2:$K$105,3,FALSE)</f>
        <v>Marian</v>
      </c>
      <c r="T215" s="57" t="str">
        <f>VLOOKUP(Q215,Prowadzacy!$F$2:$K$105,4,FALSE)</f>
        <v>Kobusiński</v>
      </c>
      <c r="U215" s="57" t="str">
        <f>VLOOKUP(Q215,Prowadzacy!$F$2:$M$105,8,FALSE)</f>
        <v xml:space="preserve">Mirosław | Kobusiński | Mgr inż. |  ( 05218 ) </v>
      </c>
      <c r="V215" s="67"/>
      <c r="W215" s="67" t="s">
        <v>226</v>
      </c>
      <c r="X215" s="67"/>
      <c r="Y215" s="67"/>
      <c r="Z215" s="58"/>
      <c r="AA215" s="57"/>
      <c r="AB215" s="57"/>
      <c r="AC215" s="57"/>
      <c r="AD215" s="57"/>
      <c r="AE215" s="57"/>
      <c r="AF215" s="57"/>
      <c r="AG215" s="57"/>
      <c r="AH215" s="57"/>
      <c r="AI215" s="57"/>
      <c r="AJ215" s="57"/>
      <c r="AK215" s="57"/>
      <c r="AL215" s="65"/>
    </row>
    <row r="216" spans="1:38" ht="129.75">
      <c r="A216" s="80">
        <v>211</v>
      </c>
      <c r="B216" s="57" t="str">
        <f>VLOOKUP(E216,studia!$F$1:$I$12,2,FALSE)</f>
        <v>Elektrotechnika</v>
      </c>
      <c r="C216" s="57" t="str">
        <f>VLOOKUP(E216,studia!$F$1:$I$12,3,FALSE)</f>
        <v>inż.</v>
      </c>
      <c r="D216" s="57" t="str">
        <f>VLOOKUP(E216,studia!$F$1:$I$12,4,FALSE)</f>
        <v>EEN</v>
      </c>
      <c r="E216" s="67" t="s">
        <v>382</v>
      </c>
      <c r="F216" s="91"/>
      <c r="G216" s="75" t="s">
        <v>786</v>
      </c>
      <c r="H216" s="74" t="s">
        <v>787</v>
      </c>
      <c r="I216" s="75" t="s">
        <v>788</v>
      </c>
      <c r="J216" s="67" t="s">
        <v>779</v>
      </c>
      <c r="K216" s="55" t="str">
        <f>VLOOKUP(J216,Prowadzacy!$F$2:$J$105,2,FALSE)</f>
        <v>Małgorzata</v>
      </c>
      <c r="L216" s="55" t="str">
        <f>VLOOKUP(J216,Prowadzacy!$F$2:$K$105,3,FALSE)</f>
        <v>Anna</v>
      </c>
      <c r="M216" s="55" t="str">
        <f>VLOOKUP(J216,Prowadzacy!$F$2:$K$105,4,FALSE)</f>
        <v>Bielówka</v>
      </c>
      <c r="N216" s="57" t="str">
        <f>VLOOKUP(J216,Prowadzacy!$F$2:$M$105,8,FALSE)</f>
        <v xml:space="preserve">Małgorzata | Bielówka | Dr inż. |  ( 05286 ) </v>
      </c>
      <c r="O216" s="57" t="str">
        <f>VLOOKUP(J216,Prowadzacy!$F$2:$K$105,5,FALSE)</f>
        <v>W05/K2</v>
      </c>
      <c r="P216" s="57" t="str">
        <f>VLOOKUP(J216,Prowadzacy!$F$2:$K$105,6,FALSE)</f>
        <v>ZUE</v>
      </c>
      <c r="Q216" s="67" t="s">
        <v>831</v>
      </c>
      <c r="R216" s="57" t="str">
        <f>VLOOKUP(Q216,Prowadzacy!$F$2:$K$105,2,FALSE)</f>
        <v>Kazimierz</v>
      </c>
      <c r="S216" s="57">
        <f>VLOOKUP(Q216,Prowadzacy!$F$2:$K$105,3,FALSE)</f>
        <v>0</v>
      </c>
      <c r="T216" s="57" t="str">
        <f>VLOOKUP(Q216,Prowadzacy!$F$2:$K$105,4,FALSE)</f>
        <v>Herlender</v>
      </c>
      <c r="U216" s="57" t="str">
        <f>VLOOKUP(Q216,Prowadzacy!$F$2:$M$105,8,FALSE)</f>
        <v xml:space="preserve">Kazimierz | Herlender | Dr inż. |  ( 05211 ) </v>
      </c>
      <c r="V216" s="67"/>
      <c r="W216" s="67" t="s">
        <v>226</v>
      </c>
      <c r="X216" s="67"/>
      <c r="Y216" s="67"/>
      <c r="Z216" s="58"/>
      <c r="AA216" s="57"/>
      <c r="AB216" s="57"/>
      <c r="AC216" s="57"/>
      <c r="AD216" s="57"/>
      <c r="AE216" s="57"/>
      <c r="AF216" s="57"/>
      <c r="AG216" s="57"/>
      <c r="AH216" s="57"/>
      <c r="AI216" s="57"/>
      <c r="AJ216" s="57"/>
      <c r="AK216" s="57"/>
      <c r="AL216" s="65"/>
    </row>
    <row r="217" spans="1:38" ht="104.25">
      <c r="A217" s="80">
        <v>212</v>
      </c>
      <c r="B217" s="57" t="str">
        <f>VLOOKUP(E217,studia!$F$1:$I$12,2,FALSE)</f>
        <v>Elektrotechnika</v>
      </c>
      <c r="C217" s="57" t="str">
        <f>VLOOKUP(E217,studia!$F$1:$I$12,3,FALSE)</f>
        <v>inż.</v>
      </c>
      <c r="D217" s="57" t="str">
        <f>VLOOKUP(E217,studia!$F$1:$I$12,4,FALSE)</f>
        <v>EEN</v>
      </c>
      <c r="E217" s="67" t="s">
        <v>382</v>
      </c>
      <c r="F217" s="91"/>
      <c r="G217" s="67" t="s">
        <v>789</v>
      </c>
      <c r="H217" s="67" t="s">
        <v>790</v>
      </c>
      <c r="I217" s="67" t="s">
        <v>791</v>
      </c>
      <c r="J217" s="67" t="s">
        <v>779</v>
      </c>
      <c r="K217" s="55" t="str">
        <f>VLOOKUP(J217,Prowadzacy!$F$2:$J$105,2,FALSE)</f>
        <v>Małgorzata</v>
      </c>
      <c r="L217" s="55" t="str">
        <f>VLOOKUP(J217,Prowadzacy!$F$2:$K$105,3,FALSE)</f>
        <v>Anna</v>
      </c>
      <c r="M217" s="55" t="str">
        <f>VLOOKUP(J217,Prowadzacy!$F$2:$K$105,4,FALSE)</f>
        <v>Bielówka</v>
      </c>
      <c r="N217" s="57" t="str">
        <f>VLOOKUP(J217,Prowadzacy!$F$2:$M$105,8,FALSE)</f>
        <v xml:space="preserve">Małgorzata | Bielówka | Dr inż. |  ( 05286 ) </v>
      </c>
      <c r="O217" s="57" t="str">
        <f>VLOOKUP(J217,Prowadzacy!$F$2:$K$105,5,FALSE)</f>
        <v>W05/K2</v>
      </c>
      <c r="P217" s="57" t="str">
        <f>VLOOKUP(J217,Prowadzacy!$F$2:$K$105,6,FALSE)</f>
        <v>ZUE</v>
      </c>
      <c r="Q217" s="67" t="s">
        <v>831</v>
      </c>
      <c r="R217" s="57" t="str">
        <f>VLOOKUP(Q217,Prowadzacy!$F$2:$K$105,2,FALSE)</f>
        <v>Kazimierz</v>
      </c>
      <c r="S217" s="57">
        <f>VLOOKUP(Q217,Prowadzacy!$F$2:$K$105,3,FALSE)</f>
        <v>0</v>
      </c>
      <c r="T217" s="57" t="str">
        <f>VLOOKUP(Q217,Prowadzacy!$F$2:$K$105,4,FALSE)</f>
        <v>Herlender</v>
      </c>
      <c r="U217" s="57" t="str">
        <f>VLOOKUP(Q217,Prowadzacy!$F$2:$M$105,8,FALSE)</f>
        <v xml:space="preserve">Kazimierz | Herlender | Dr inż. |  ( 05211 ) </v>
      </c>
      <c r="V217" s="67"/>
      <c r="W217" s="67" t="s">
        <v>226</v>
      </c>
      <c r="X217" s="67"/>
      <c r="Y217" s="67"/>
      <c r="Z217" s="58"/>
      <c r="AA217" s="57"/>
      <c r="AB217" s="57"/>
      <c r="AC217" s="57"/>
      <c r="AD217" s="57"/>
      <c r="AE217" s="57"/>
      <c r="AF217" s="57"/>
      <c r="AG217" s="57"/>
      <c r="AH217" s="57"/>
      <c r="AI217" s="57"/>
      <c r="AJ217" s="57"/>
      <c r="AK217" s="57"/>
      <c r="AL217" s="65"/>
    </row>
    <row r="218" spans="1:38" ht="168">
      <c r="A218" s="80">
        <v>213</v>
      </c>
      <c r="B218" s="57" t="str">
        <f>VLOOKUP(E218,studia!$F$1:$I$12,2,FALSE)</f>
        <v>Elektrotechnika</v>
      </c>
      <c r="C218" s="57" t="str">
        <f>VLOOKUP(E218,studia!$F$1:$I$12,3,FALSE)</f>
        <v>inż.</v>
      </c>
      <c r="D218" s="57" t="str">
        <f>VLOOKUP(E218,studia!$F$1:$I$12,4,FALSE)</f>
        <v>EEN</v>
      </c>
      <c r="E218" s="67" t="s">
        <v>382</v>
      </c>
      <c r="F218" s="91"/>
      <c r="G218" s="75" t="s">
        <v>792</v>
      </c>
      <c r="H218" s="74" t="s">
        <v>793</v>
      </c>
      <c r="I218" s="75" t="s">
        <v>794</v>
      </c>
      <c r="J218" s="67" t="s">
        <v>779</v>
      </c>
      <c r="K218" s="55" t="str">
        <f>VLOOKUP(J218,Prowadzacy!$F$2:$J$105,2,FALSE)</f>
        <v>Małgorzata</v>
      </c>
      <c r="L218" s="55" t="str">
        <f>VLOOKUP(J218,Prowadzacy!$F$2:$K$105,3,FALSE)</f>
        <v>Anna</v>
      </c>
      <c r="M218" s="55" t="str">
        <f>VLOOKUP(J218,Prowadzacy!$F$2:$K$105,4,FALSE)</f>
        <v>Bielówka</v>
      </c>
      <c r="N218" s="57" t="str">
        <f>VLOOKUP(J218,Prowadzacy!$F$2:$M$105,8,FALSE)</f>
        <v xml:space="preserve">Małgorzata | Bielówka | Dr inż. |  ( 05286 ) </v>
      </c>
      <c r="O218" s="57" t="str">
        <f>VLOOKUP(J218,Prowadzacy!$F$2:$K$105,5,FALSE)</f>
        <v>W05/K2</v>
      </c>
      <c r="P218" s="57" t="str">
        <f>VLOOKUP(J218,Prowadzacy!$F$2:$K$105,6,FALSE)</f>
        <v>ZUE</v>
      </c>
      <c r="Q218" s="67" t="s">
        <v>772</v>
      </c>
      <c r="R218" s="57" t="str">
        <f>VLOOKUP(Q218,Prowadzacy!$F$2:$K$105,2,FALSE)</f>
        <v>Marta</v>
      </c>
      <c r="S218" s="57" t="str">
        <f>VLOOKUP(Q218,Prowadzacy!$F$2:$K$105,3,FALSE)</f>
        <v>Monika</v>
      </c>
      <c r="T218" s="57" t="str">
        <f>VLOOKUP(Q218,Prowadzacy!$F$2:$K$105,4,FALSE)</f>
        <v>Bątkiewicz-Pantuła</v>
      </c>
      <c r="U218" s="57" t="str">
        <f>VLOOKUP(Q218,Prowadzacy!$F$2:$M$105,8,FALSE)</f>
        <v xml:space="preserve">Marta | Bątkiewicz-Pantuła | Dr inż. |  ( 05298 ) </v>
      </c>
      <c r="V218" s="67"/>
      <c r="W218" s="67" t="s">
        <v>226</v>
      </c>
      <c r="X218" s="67"/>
      <c r="Y218" s="67"/>
      <c r="Z218" s="58"/>
      <c r="AA218" s="57"/>
      <c r="AB218" s="57"/>
      <c r="AC218" s="57"/>
      <c r="AD218" s="57"/>
      <c r="AE218" s="57"/>
      <c r="AF218" s="57"/>
      <c r="AG218" s="57"/>
      <c r="AH218" s="57"/>
      <c r="AI218" s="57"/>
      <c r="AJ218" s="57"/>
      <c r="AK218" s="57"/>
      <c r="AL218" s="65"/>
    </row>
    <row r="219" spans="1:38" ht="142.5">
      <c r="A219" s="80">
        <v>214</v>
      </c>
      <c r="B219" s="57" t="str">
        <f>VLOOKUP(E219,studia!$F$1:$I$12,2,FALSE)</f>
        <v>Elektrotechnika</v>
      </c>
      <c r="C219" s="57" t="str">
        <f>VLOOKUP(E219,studia!$F$1:$I$12,3,FALSE)</f>
        <v>inż.</v>
      </c>
      <c r="D219" s="57" t="str">
        <f>VLOOKUP(E219,studia!$F$1:$I$12,4,FALSE)</f>
        <v>EEN</v>
      </c>
      <c r="E219" s="67" t="s">
        <v>382</v>
      </c>
      <c r="F219" s="91"/>
      <c r="G219" s="67" t="s">
        <v>812</v>
      </c>
      <c r="H219" s="67" t="s">
        <v>813</v>
      </c>
      <c r="I219" s="67" t="s">
        <v>814</v>
      </c>
      <c r="J219" s="67" t="s">
        <v>815</v>
      </c>
      <c r="K219" s="55" t="str">
        <f>VLOOKUP(J219,Prowadzacy!$F$2:$J$105,2,FALSE)</f>
        <v>Waldemar</v>
      </c>
      <c r="L219" s="55" t="str">
        <f>VLOOKUP(J219,Prowadzacy!$F$2:$K$105,3,FALSE)</f>
        <v>Paweł</v>
      </c>
      <c r="M219" s="55" t="str">
        <f>VLOOKUP(J219,Prowadzacy!$F$2:$K$105,4,FALSE)</f>
        <v>Dołęga</v>
      </c>
      <c r="N219" s="57" t="str">
        <f>VLOOKUP(J219,Prowadzacy!$F$2:$M$105,8,FALSE)</f>
        <v xml:space="preserve">Waldemar | Dołęga | Dr hab. inż. |  ( 05265 ) </v>
      </c>
      <c r="O219" s="57" t="str">
        <f>VLOOKUP(J219,Prowadzacy!$F$2:$K$105,5,FALSE)</f>
        <v>W05/K2</v>
      </c>
      <c r="P219" s="57" t="str">
        <f>VLOOKUP(J219,Prowadzacy!$F$2:$K$105,6,FALSE)</f>
        <v>ZUE</v>
      </c>
      <c r="Q219" s="67" t="s">
        <v>831</v>
      </c>
      <c r="R219" s="57" t="str">
        <f>VLOOKUP(Q219,Prowadzacy!$F$2:$K$105,2,FALSE)</f>
        <v>Kazimierz</v>
      </c>
      <c r="S219" s="57">
        <f>VLOOKUP(Q219,Prowadzacy!$F$2:$K$105,3,FALSE)</f>
        <v>0</v>
      </c>
      <c r="T219" s="57" t="str">
        <f>VLOOKUP(Q219,Prowadzacy!$F$2:$K$105,4,FALSE)</f>
        <v>Herlender</v>
      </c>
      <c r="U219" s="57" t="str">
        <f>VLOOKUP(Q219,Prowadzacy!$F$2:$M$105,8,FALSE)</f>
        <v xml:space="preserve">Kazimierz | Herlender | Dr inż. |  ( 05211 ) </v>
      </c>
      <c r="V219" s="67"/>
      <c r="W219" s="67" t="s">
        <v>226</v>
      </c>
      <c r="X219" s="67"/>
      <c r="Y219" s="67"/>
      <c r="Z219" s="58"/>
      <c r="AA219" s="57"/>
      <c r="AB219" s="57"/>
      <c r="AC219" s="57"/>
      <c r="AD219" s="57"/>
      <c r="AE219" s="57"/>
      <c r="AF219" s="57"/>
      <c r="AG219" s="57"/>
      <c r="AH219" s="57"/>
      <c r="AI219" s="57"/>
      <c r="AJ219" s="57"/>
      <c r="AK219" s="57"/>
      <c r="AL219" s="65"/>
    </row>
    <row r="220" spans="1:38" ht="129.75">
      <c r="A220" s="80">
        <v>215</v>
      </c>
      <c r="B220" s="57" t="str">
        <f>VLOOKUP(E220,studia!$F$1:$I$12,2,FALSE)</f>
        <v>Elektrotechnika</v>
      </c>
      <c r="C220" s="57" t="str">
        <f>VLOOKUP(E220,studia!$F$1:$I$12,3,FALSE)</f>
        <v>inż.</v>
      </c>
      <c r="D220" s="57" t="str">
        <f>VLOOKUP(E220,studia!$F$1:$I$12,4,FALSE)</f>
        <v>EEN</v>
      </c>
      <c r="E220" s="67" t="s">
        <v>382</v>
      </c>
      <c r="F220" s="91"/>
      <c r="G220" s="67" t="s">
        <v>816</v>
      </c>
      <c r="H220" s="67" t="s">
        <v>817</v>
      </c>
      <c r="I220" s="67" t="s">
        <v>818</v>
      </c>
      <c r="J220" s="67" t="s">
        <v>815</v>
      </c>
      <c r="K220" s="55" t="str">
        <f>VLOOKUP(J220,Prowadzacy!$F$2:$J$105,2,FALSE)</f>
        <v>Waldemar</v>
      </c>
      <c r="L220" s="55" t="str">
        <f>VLOOKUP(J220,Prowadzacy!$F$2:$K$105,3,FALSE)</f>
        <v>Paweł</v>
      </c>
      <c r="M220" s="55" t="str">
        <f>VLOOKUP(J220,Prowadzacy!$F$2:$K$105,4,FALSE)</f>
        <v>Dołęga</v>
      </c>
      <c r="N220" s="57" t="str">
        <f>VLOOKUP(J220,Prowadzacy!$F$2:$M$105,8,FALSE)</f>
        <v xml:space="preserve">Waldemar | Dołęga | Dr hab. inż. |  ( 05265 ) </v>
      </c>
      <c r="O220" s="57" t="str">
        <f>VLOOKUP(J220,Prowadzacy!$F$2:$K$105,5,FALSE)</f>
        <v>W05/K2</v>
      </c>
      <c r="P220" s="57" t="str">
        <f>VLOOKUP(J220,Prowadzacy!$F$2:$K$105,6,FALSE)</f>
        <v>ZUE</v>
      </c>
      <c r="Q220" s="67" t="s">
        <v>831</v>
      </c>
      <c r="R220" s="57" t="str">
        <f>VLOOKUP(Q220,Prowadzacy!$F$2:$K$105,2,FALSE)</f>
        <v>Kazimierz</v>
      </c>
      <c r="S220" s="57">
        <f>VLOOKUP(Q220,Prowadzacy!$F$2:$K$105,3,FALSE)</f>
        <v>0</v>
      </c>
      <c r="T220" s="57" t="str">
        <f>VLOOKUP(Q220,Prowadzacy!$F$2:$K$105,4,FALSE)</f>
        <v>Herlender</v>
      </c>
      <c r="U220" s="57" t="str">
        <f>VLOOKUP(Q220,Prowadzacy!$F$2:$M$105,8,FALSE)</f>
        <v xml:space="preserve">Kazimierz | Herlender | Dr inż. |  ( 05211 ) </v>
      </c>
      <c r="V220" s="67"/>
      <c r="W220" s="67" t="s">
        <v>226</v>
      </c>
      <c r="X220" s="67"/>
      <c r="Y220" s="67"/>
      <c r="Z220" s="58"/>
      <c r="AA220" s="57"/>
      <c r="AB220" s="57"/>
      <c r="AC220" s="57"/>
      <c r="AD220" s="57"/>
      <c r="AE220" s="57"/>
      <c r="AF220" s="57"/>
      <c r="AG220" s="57"/>
      <c r="AH220" s="57"/>
      <c r="AI220" s="57"/>
      <c r="AJ220" s="57"/>
      <c r="AK220" s="57"/>
      <c r="AL220" s="65"/>
    </row>
    <row r="221" spans="1:38" ht="129.75">
      <c r="A221" s="80">
        <v>216</v>
      </c>
      <c r="B221" s="57" t="str">
        <f>VLOOKUP(E221,studia!$F$1:$I$12,2,FALSE)</f>
        <v>Elektrotechnika</v>
      </c>
      <c r="C221" s="57" t="str">
        <f>VLOOKUP(E221,studia!$F$1:$I$12,3,FALSE)</f>
        <v>inż.</v>
      </c>
      <c r="D221" s="57" t="str">
        <f>VLOOKUP(E221,studia!$F$1:$I$12,4,FALSE)</f>
        <v>EEN</v>
      </c>
      <c r="E221" s="67" t="s">
        <v>382</v>
      </c>
      <c r="F221" s="91"/>
      <c r="G221" s="67" t="s">
        <v>819</v>
      </c>
      <c r="H221" s="67" t="s">
        <v>820</v>
      </c>
      <c r="I221" s="67" t="s">
        <v>821</v>
      </c>
      <c r="J221" s="67" t="s">
        <v>815</v>
      </c>
      <c r="K221" s="55" t="str">
        <f>VLOOKUP(J221,Prowadzacy!$F$2:$J$105,2,FALSE)</f>
        <v>Waldemar</v>
      </c>
      <c r="L221" s="55" t="str">
        <f>VLOOKUP(J221,Prowadzacy!$F$2:$K$105,3,FALSE)</f>
        <v>Paweł</v>
      </c>
      <c r="M221" s="55" t="str">
        <f>VLOOKUP(J221,Prowadzacy!$F$2:$K$105,4,FALSE)</f>
        <v>Dołęga</v>
      </c>
      <c r="N221" s="57" t="str">
        <f>VLOOKUP(J221,Prowadzacy!$F$2:$M$105,8,FALSE)</f>
        <v xml:space="preserve">Waldemar | Dołęga | Dr hab. inż. |  ( 05265 ) </v>
      </c>
      <c r="O221" s="57" t="str">
        <f>VLOOKUP(J221,Prowadzacy!$F$2:$K$105,5,FALSE)</f>
        <v>W05/K2</v>
      </c>
      <c r="P221" s="57" t="str">
        <f>VLOOKUP(J221,Prowadzacy!$F$2:$K$105,6,FALSE)</f>
        <v>ZUE</v>
      </c>
      <c r="Q221" s="67" t="s">
        <v>831</v>
      </c>
      <c r="R221" s="57" t="str">
        <f>VLOOKUP(Q221,Prowadzacy!$F$2:$K$105,2,FALSE)</f>
        <v>Kazimierz</v>
      </c>
      <c r="S221" s="57">
        <f>VLOOKUP(Q221,Prowadzacy!$F$2:$K$105,3,FALSE)</f>
        <v>0</v>
      </c>
      <c r="T221" s="57" t="str">
        <f>VLOOKUP(Q221,Prowadzacy!$F$2:$K$105,4,FALSE)</f>
        <v>Herlender</v>
      </c>
      <c r="U221" s="57" t="str">
        <f>VLOOKUP(Q221,Prowadzacy!$F$2:$M$105,8,FALSE)</f>
        <v xml:space="preserve">Kazimierz | Herlender | Dr inż. |  ( 05211 ) </v>
      </c>
      <c r="V221" s="67"/>
      <c r="W221" s="67" t="s">
        <v>226</v>
      </c>
      <c r="X221" s="67"/>
      <c r="Y221" s="67"/>
      <c r="Z221" s="58"/>
      <c r="AA221" s="57"/>
      <c r="AB221" s="57"/>
      <c r="AC221" s="57"/>
      <c r="AD221" s="57"/>
      <c r="AE221" s="57"/>
      <c r="AF221" s="57"/>
      <c r="AG221" s="57"/>
      <c r="AH221" s="57"/>
      <c r="AI221" s="57"/>
      <c r="AJ221" s="57"/>
      <c r="AK221" s="57"/>
      <c r="AL221" s="65"/>
    </row>
    <row r="222" spans="1:38" ht="117">
      <c r="A222" s="80">
        <v>217</v>
      </c>
      <c r="B222" s="57" t="str">
        <f>VLOOKUP(E222,studia!$F$1:$I$12,2,FALSE)</f>
        <v>Elektrotechnika</v>
      </c>
      <c r="C222" s="57" t="str">
        <f>VLOOKUP(E222,studia!$F$1:$I$12,3,FALSE)</f>
        <v>inż.</v>
      </c>
      <c r="D222" s="57" t="str">
        <f>VLOOKUP(E222,studia!$F$1:$I$12,4,FALSE)</f>
        <v>EEN</v>
      </c>
      <c r="E222" s="67" t="s">
        <v>382</v>
      </c>
      <c r="F222" s="91"/>
      <c r="G222" s="67" t="s">
        <v>822</v>
      </c>
      <c r="H222" s="67" t="s">
        <v>823</v>
      </c>
      <c r="I222" s="67" t="s">
        <v>824</v>
      </c>
      <c r="J222" s="67" t="s">
        <v>815</v>
      </c>
      <c r="K222" s="55" t="str">
        <f>VLOOKUP(J222,Prowadzacy!$F$2:$J$105,2,FALSE)</f>
        <v>Waldemar</v>
      </c>
      <c r="L222" s="55" t="str">
        <f>VLOOKUP(J222,Prowadzacy!$F$2:$K$105,3,FALSE)</f>
        <v>Paweł</v>
      </c>
      <c r="M222" s="55" t="str">
        <f>VLOOKUP(J222,Prowadzacy!$F$2:$K$105,4,FALSE)</f>
        <v>Dołęga</v>
      </c>
      <c r="N222" s="57" t="str">
        <f>VLOOKUP(J222,Prowadzacy!$F$2:$M$105,8,FALSE)</f>
        <v xml:space="preserve">Waldemar | Dołęga | Dr hab. inż. |  ( 05265 ) </v>
      </c>
      <c r="O222" s="57" t="str">
        <f>VLOOKUP(J222,Prowadzacy!$F$2:$K$105,5,FALSE)</f>
        <v>W05/K2</v>
      </c>
      <c r="P222" s="57" t="str">
        <f>VLOOKUP(J222,Prowadzacy!$F$2:$K$105,6,FALSE)</f>
        <v>ZUE</v>
      </c>
      <c r="Q222" s="67" t="s">
        <v>831</v>
      </c>
      <c r="R222" s="57" t="str">
        <f>VLOOKUP(Q222,Prowadzacy!$F$2:$K$105,2,FALSE)</f>
        <v>Kazimierz</v>
      </c>
      <c r="S222" s="57">
        <f>VLOOKUP(Q222,Prowadzacy!$F$2:$K$105,3,FALSE)</f>
        <v>0</v>
      </c>
      <c r="T222" s="57" t="str">
        <f>VLOOKUP(Q222,Prowadzacy!$F$2:$K$105,4,FALSE)</f>
        <v>Herlender</v>
      </c>
      <c r="U222" s="57" t="str">
        <f>VLOOKUP(Q222,Prowadzacy!$F$2:$M$105,8,FALSE)</f>
        <v xml:space="preserve">Kazimierz | Herlender | Dr inż. |  ( 05211 ) </v>
      </c>
      <c r="V222" s="67"/>
      <c r="W222" s="67" t="s">
        <v>226</v>
      </c>
      <c r="X222" s="67"/>
      <c r="Y222" s="67"/>
      <c r="Z222" s="58"/>
      <c r="AA222" s="57"/>
      <c r="AB222" s="57"/>
      <c r="AC222" s="57"/>
      <c r="AD222" s="57"/>
      <c r="AE222" s="57"/>
      <c r="AF222" s="57"/>
      <c r="AG222" s="57"/>
      <c r="AH222" s="57"/>
      <c r="AI222" s="57"/>
      <c r="AJ222" s="57"/>
      <c r="AK222" s="57"/>
      <c r="AL222" s="65"/>
    </row>
    <row r="223" spans="1:38" ht="129.75">
      <c r="A223" s="80">
        <v>218</v>
      </c>
      <c r="B223" s="57" t="str">
        <f>VLOOKUP(E223,studia!$F$1:$I$12,2,FALSE)</f>
        <v>Elektrotechnika</v>
      </c>
      <c r="C223" s="57" t="str">
        <f>VLOOKUP(E223,studia!$F$1:$I$12,3,FALSE)</f>
        <v>inż.</v>
      </c>
      <c r="D223" s="57" t="str">
        <f>VLOOKUP(E223,studia!$F$1:$I$12,4,FALSE)</f>
        <v>EEN</v>
      </c>
      <c r="E223" s="67" t="s">
        <v>382</v>
      </c>
      <c r="F223" s="91"/>
      <c r="G223" s="67" t="s">
        <v>825</v>
      </c>
      <c r="H223" s="67" t="s">
        <v>826</v>
      </c>
      <c r="I223" s="67" t="s">
        <v>827</v>
      </c>
      <c r="J223" s="67" t="s">
        <v>815</v>
      </c>
      <c r="K223" s="55" t="str">
        <f>VLOOKUP(J223,Prowadzacy!$F$2:$J$105,2,FALSE)</f>
        <v>Waldemar</v>
      </c>
      <c r="L223" s="55" t="str">
        <f>VLOOKUP(J223,Prowadzacy!$F$2:$K$105,3,FALSE)</f>
        <v>Paweł</v>
      </c>
      <c r="M223" s="55" t="str">
        <f>VLOOKUP(J223,Prowadzacy!$F$2:$K$105,4,FALSE)</f>
        <v>Dołęga</v>
      </c>
      <c r="N223" s="57" t="str">
        <f>VLOOKUP(J223,Prowadzacy!$F$2:$M$105,8,FALSE)</f>
        <v xml:space="preserve">Waldemar | Dołęga | Dr hab. inż. |  ( 05265 ) </v>
      </c>
      <c r="O223" s="57" t="str">
        <f>VLOOKUP(J223,Prowadzacy!$F$2:$K$105,5,FALSE)</f>
        <v>W05/K2</v>
      </c>
      <c r="P223" s="57" t="str">
        <f>VLOOKUP(J223,Prowadzacy!$F$2:$K$105,6,FALSE)</f>
        <v>ZUE</v>
      </c>
      <c r="Q223" s="67" t="s">
        <v>831</v>
      </c>
      <c r="R223" s="57" t="str">
        <f>VLOOKUP(Q223,Prowadzacy!$F$2:$K$105,2,FALSE)</f>
        <v>Kazimierz</v>
      </c>
      <c r="S223" s="57">
        <f>VLOOKUP(Q223,Prowadzacy!$F$2:$K$105,3,FALSE)</f>
        <v>0</v>
      </c>
      <c r="T223" s="57" t="str">
        <f>VLOOKUP(Q223,Prowadzacy!$F$2:$K$105,4,FALSE)</f>
        <v>Herlender</v>
      </c>
      <c r="U223" s="57" t="str">
        <f>VLOOKUP(Q223,Prowadzacy!$F$2:$M$105,8,FALSE)</f>
        <v xml:space="preserve">Kazimierz | Herlender | Dr inż. |  ( 05211 ) </v>
      </c>
      <c r="V223" s="67"/>
      <c r="W223" s="67" t="s">
        <v>226</v>
      </c>
      <c r="X223" s="67"/>
      <c r="Y223" s="67"/>
      <c r="Z223" s="58"/>
      <c r="AA223" s="57"/>
      <c r="AB223" s="57"/>
      <c r="AC223" s="57"/>
      <c r="AD223" s="57"/>
      <c r="AE223" s="57"/>
      <c r="AF223" s="57"/>
      <c r="AG223" s="57"/>
      <c r="AH223" s="57"/>
      <c r="AI223" s="57"/>
      <c r="AJ223" s="57"/>
      <c r="AK223" s="57"/>
      <c r="AL223" s="65"/>
    </row>
    <row r="224" spans="1:38" ht="91.5">
      <c r="A224" s="80">
        <v>219</v>
      </c>
      <c r="B224" s="57" t="str">
        <f>VLOOKUP(E224,studia!$F$1:$I$12,2,FALSE)</f>
        <v>Elektrotechnika</v>
      </c>
      <c r="C224" s="57" t="str">
        <f>VLOOKUP(E224,studia!$F$1:$I$12,3,FALSE)</f>
        <v>inż.</v>
      </c>
      <c r="D224" s="57" t="str">
        <f>VLOOKUP(E224,studia!$F$1:$I$12,4,FALSE)</f>
        <v>EEN</v>
      </c>
      <c r="E224" s="42" t="s">
        <v>382</v>
      </c>
      <c r="F224" s="89" t="s">
        <v>2088</v>
      </c>
      <c r="G224" s="42" t="s">
        <v>828</v>
      </c>
      <c r="H224" s="67" t="s">
        <v>829</v>
      </c>
      <c r="I224" s="42" t="s">
        <v>830</v>
      </c>
      <c r="J224" s="42" t="s">
        <v>831</v>
      </c>
      <c r="K224" s="55" t="str">
        <f>VLOOKUP(J224,Prowadzacy!$F$2:$J$105,2,FALSE)</f>
        <v>Kazimierz</v>
      </c>
      <c r="L224" s="55">
        <f>VLOOKUP(J224,Prowadzacy!$F$2:$K$105,3,FALSE)</f>
        <v>0</v>
      </c>
      <c r="M224" s="55" t="str">
        <f>VLOOKUP(J224,Prowadzacy!$F$2:$K$105,4,FALSE)</f>
        <v>Herlender</v>
      </c>
      <c r="N224" s="57" t="str">
        <f>VLOOKUP(J224,Prowadzacy!$F$2:$M$105,8,FALSE)</f>
        <v xml:space="preserve">Kazimierz | Herlender | Dr inż. |  ( 05211 ) </v>
      </c>
      <c r="O224" s="57" t="str">
        <f>VLOOKUP(J224,Prowadzacy!$F$2:$K$105,5,FALSE)</f>
        <v>W05/K2</v>
      </c>
      <c r="P224" s="57" t="str">
        <f>VLOOKUP(J224,Prowadzacy!$F$2:$K$105,6,FALSE)</f>
        <v>ZUE</v>
      </c>
      <c r="Q224" s="42" t="s">
        <v>772</v>
      </c>
      <c r="R224" s="57" t="str">
        <f>VLOOKUP(Q224,Prowadzacy!$F$2:$K$105,2,FALSE)</f>
        <v>Marta</v>
      </c>
      <c r="S224" s="57" t="str">
        <f>VLOOKUP(Q224,Prowadzacy!$F$2:$K$105,3,FALSE)</f>
        <v>Monika</v>
      </c>
      <c r="T224" s="57" t="str">
        <f>VLOOKUP(Q224,Prowadzacy!$F$2:$K$105,4,FALSE)</f>
        <v>Bątkiewicz-Pantuła</v>
      </c>
      <c r="U224" s="57" t="str">
        <f>VLOOKUP(Q224,Prowadzacy!$F$2:$M$105,8,FALSE)</f>
        <v xml:space="preserve">Marta | Bątkiewicz-Pantuła | Dr inż. |  ( 05298 ) </v>
      </c>
      <c r="V224" s="42"/>
      <c r="W224" s="42" t="s">
        <v>226</v>
      </c>
      <c r="X224" s="42"/>
      <c r="Y224" s="42"/>
      <c r="Z224" s="58"/>
      <c r="AA224" s="57"/>
      <c r="AB224" s="57"/>
      <c r="AC224" s="57"/>
      <c r="AD224" s="57"/>
      <c r="AE224" s="57"/>
      <c r="AF224" s="57"/>
      <c r="AG224" s="57"/>
      <c r="AH224" s="57"/>
      <c r="AI224" s="57"/>
      <c r="AJ224" s="57"/>
      <c r="AK224" s="57"/>
      <c r="AL224" s="65"/>
    </row>
    <row r="225" spans="1:38" ht="78.75">
      <c r="A225" s="80">
        <v>220</v>
      </c>
      <c r="B225" s="57" t="str">
        <f>VLOOKUP(E225,studia!$F$1:$I$12,2,FALSE)</f>
        <v>Elektrotechnika</v>
      </c>
      <c r="C225" s="57" t="str">
        <f>VLOOKUP(E225,studia!$F$1:$I$12,3,FALSE)</f>
        <v>inż.</v>
      </c>
      <c r="D225" s="57" t="str">
        <f>VLOOKUP(E225,studia!$F$1:$I$12,4,FALSE)</f>
        <v>EEN</v>
      </c>
      <c r="E225" s="42" t="s">
        <v>382</v>
      </c>
      <c r="F225" s="89" t="s">
        <v>2088</v>
      </c>
      <c r="G225" s="42" t="s">
        <v>832</v>
      </c>
      <c r="H225" s="67" t="s">
        <v>833</v>
      </c>
      <c r="I225" s="42" t="s">
        <v>834</v>
      </c>
      <c r="J225" s="42" t="s">
        <v>831</v>
      </c>
      <c r="K225" s="55" t="str">
        <f>VLOOKUP(J225,Prowadzacy!$F$2:$J$105,2,FALSE)</f>
        <v>Kazimierz</v>
      </c>
      <c r="L225" s="55">
        <f>VLOOKUP(J225,Prowadzacy!$F$2:$K$105,3,FALSE)</f>
        <v>0</v>
      </c>
      <c r="M225" s="55" t="str">
        <f>VLOOKUP(J225,Prowadzacy!$F$2:$K$105,4,FALSE)</f>
        <v>Herlender</v>
      </c>
      <c r="N225" s="57" t="str">
        <f>VLOOKUP(J225,Prowadzacy!$F$2:$M$105,8,FALSE)</f>
        <v xml:space="preserve">Kazimierz | Herlender | Dr inż. |  ( 05211 ) </v>
      </c>
      <c r="O225" s="57" t="str">
        <f>VLOOKUP(J225,Prowadzacy!$F$2:$K$105,5,FALSE)</f>
        <v>W05/K2</v>
      </c>
      <c r="P225" s="57" t="str">
        <f>VLOOKUP(J225,Prowadzacy!$F$2:$K$105,6,FALSE)</f>
        <v>ZUE</v>
      </c>
      <c r="Q225" s="42" t="s">
        <v>815</v>
      </c>
      <c r="R225" s="57" t="str">
        <f>VLOOKUP(Q225,Prowadzacy!$F$2:$K$105,2,FALSE)</f>
        <v>Waldemar</v>
      </c>
      <c r="S225" s="57" t="str">
        <f>VLOOKUP(Q225,Prowadzacy!$F$2:$K$105,3,FALSE)</f>
        <v>Paweł</v>
      </c>
      <c r="T225" s="57" t="str">
        <f>VLOOKUP(Q225,Prowadzacy!$F$2:$K$105,4,FALSE)</f>
        <v>Dołęga</v>
      </c>
      <c r="U225" s="57" t="str">
        <f>VLOOKUP(Q225,Prowadzacy!$F$2:$M$105,8,FALSE)</f>
        <v xml:space="preserve">Waldemar | Dołęga | Dr hab. inż. |  ( 05265 ) </v>
      </c>
      <c r="V225" s="42"/>
      <c r="W225" s="42" t="s">
        <v>226</v>
      </c>
      <c r="X225" s="42"/>
      <c r="Y225" s="42"/>
      <c r="Z225" s="58"/>
      <c r="AA225" s="57"/>
      <c r="AB225" s="57"/>
      <c r="AC225" s="57"/>
      <c r="AD225" s="57"/>
      <c r="AE225" s="57"/>
      <c r="AF225" s="57"/>
      <c r="AG225" s="57"/>
      <c r="AH225" s="57"/>
      <c r="AI225" s="57"/>
      <c r="AJ225" s="57"/>
      <c r="AK225" s="57"/>
      <c r="AL225" s="65"/>
    </row>
    <row r="226" spans="1:38" ht="90" customHeight="1">
      <c r="A226" s="80">
        <v>221</v>
      </c>
      <c r="B226" s="57" t="str">
        <f>VLOOKUP(E226,studia!$F$1:$I$12,2,FALSE)</f>
        <v>Elektrotechnika</v>
      </c>
      <c r="C226" s="57" t="str">
        <f>VLOOKUP(E226,studia!$F$1:$I$12,3,FALSE)</f>
        <v>inż.</v>
      </c>
      <c r="D226" s="57" t="str">
        <f>VLOOKUP(E226,studia!$F$1:$I$12,4,FALSE)</f>
        <v>EEN</v>
      </c>
      <c r="E226" s="42" t="s">
        <v>382</v>
      </c>
      <c r="F226" s="89" t="s">
        <v>2088</v>
      </c>
      <c r="G226" s="42" t="s">
        <v>835</v>
      </c>
      <c r="H226" s="67" t="s">
        <v>836</v>
      </c>
      <c r="I226" s="42" t="s">
        <v>837</v>
      </c>
      <c r="J226" s="42" t="s">
        <v>831</v>
      </c>
      <c r="K226" s="55" t="str">
        <f>VLOOKUP(J226,Prowadzacy!$F$2:$J$105,2,FALSE)</f>
        <v>Kazimierz</v>
      </c>
      <c r="L226" s="55">
        <f>VLOOKUP(J226,Prowadzacy!$F$2:$K$105,3,FALSE)</f>
        <v>0</v>
      </c>
      <c r="M226" s="55" t="str">
        <f>VLOOKUP(J226,Prowadzacy!$F$2:$K$105,4,FALSE)</f>
        <v>Herlender</v>
      </c>
      <c r="N226" s="57" t="str">
        <f>VLOOKUP(J226,Prowadzacy!$F$2:$M$105,8,FALSE)</f>
        <v xml:space="preserve">Kazimierz | Herlender | Dr inż. |  ( 05211 ) </v>
      </c>
      <c r="O226" s="57" t="str">
        <f>VLOOKUP(J226,Prowadzacy!$F$2:$K$105,5,FALSE)</f>
        <v>W05/K2</v>
      </c>
      <c r="P226" s="57" t="str">
        <f>VLOOKUP(J226,Prowadzacy!$F$2:$K$105,6,FALSE)</f>
        <v>ZUE</v>
      </c>
      <c r="Q226" s="42" t="s">
        <v>863</v>
      </c>
      <c r="R226" s="57" t="str">
        <f>VLOOKUP(Q226,Prowadzacy!$F$2:$K$105,2,FALSE)</f>
        <v>Mirosław</v>
      </c>
      <c r="S226" s="57" t="str">
        <f>VLOOKUP(Q226,Prowadzacy!$F$2:$K$105,3,FALSE)</f>
        <v>Marian</v>
      </c>
      <c r="T226" s="57" t="str">
        <f>VLOOKUP(Q226,Prowadzacy!$F$2:$K$105,4,FALSE)</f>
        <v>Kobusiński</v>
      </c>
      <c r="U226" s="57" t="str">
        <f>VLOOKUP(Q226,Prowadzacy!$F$2:$M$105,8,FALSE)</f>
        <v xml:space="preserve">Mirosław | Kobusiński | Mgr inż. |  ( 05218 ) </v>
      </c>
      <c r="V226" s="42"/>
      <c r="W226" s="42" t="s">
        <v>226</v>
      </c>
      <c r="X226" s="42"/>
      <c r="Y226" s="42"/>
      <c r="Z226" s="58"/>
      <c r="AA226" s="57"/>
      <c r="AB226" s="57"/>
      <c r="AC226" s="57"/>
      <c r="AD226" s="57"/>
      <c r="AE226" s="57"/>
      <c r="AF226" s="57"/>
      <c r="AG226" s="57"/>
      <c r="AH226" s="57"/>
      <c r="AI226" s="57"/>
      <c r="AJ226" s="57"/>
      <c r="AK226" s="57"/>
      <c r="AL226" s="65"/>
    </row>
    <row r="227" spans="1:38" ht="78.75">
      <c r="A227" s="80">
        <v>222</v>
      </c>
      <c r="B227" s="57" t="str">
        <f>VLOOKUP(E227,studia!$F$1:$I$12,2,FALSE)</f>
        <v>Elektrotechnika</v>
      </c>
      <c r="C227" s="57" t="str">
        <f>VLOOKUP(E227,studia!$F$1:$I$12,3,FALSE)</f>
        <v>inż.</v>
      </c>
      <c r="D227" s="57" t="str">
        <f>VLOOKUP(E227,studia!$F$1:$I$12,4,FALSE)</f>
        <v>EEN</v>
      </c>
      <c r="E227" s="42" t="s">
        <v>382</v>
      </c>
      <c r="F227" s="89" t="s">
        <v>2088</v>
      </c>
      <c r="G227" s="42" t="s">
        <v>838</v>
      </c>
      <c r="H227" s="67" t="s">
        <v>839</v>
      </c>
      <c r="I227" s="42" t="s">
        <v>840</v>
      </c>
      <c r="J227" s="42" t="s">
        <v>831</v>
      </c>
      <c r="K227" s="55" t="str">
        <f>VLOOKUP(J227,Prowadzacy!$F$2:$J$105,2,FALSE)</f>
        <v>Kazimierz</v>
      </c>
      <c r="L227" s="55">
        <f>VLOOKUP(J227,Prowadzacy!$F$2:$K$105,3,FALSE)</f>
        <v>0</v>
      </c>
      <c r="M227" s="55" t="str">
        <f>VLOOKUP(J227,Prowadzacy!$F$2:$K$105,4,FALSE)</f>
        <v>Herlender</v>
      </c>
      <c r="N227" s="57" t="str">
        <f>VLOOKUP(J227,Prowadzacy!$F$2:$M$105,8,FALSE)</f>
        <v xml:space="preserve">Kazimierz | Herlender | Dr inż. |  ( 05211 ) </v>
      </c>
      <c r="O227" s="57" t="str">
        <f>VLOOKUP(J227,Prowadzacy!$F$2:$K$105,5,FALSE)</f>
        <v>W05/K2</v>
      </c>
      <c r="P227" s="57" t="str">
        <f>VLOOKUP(J227,Prowadzacy!$F$2:$K$105,6,FALSE)</f>
        <v>ZUE</v>
      </c>
      <c r="Q227" s="42" t="s">
        <v>815</v>
      </c>
      <c r="R227" s="57" t="str">
        <f>VLOOKUP(Q227,Prowadzacy!$F$2:$K$105,2,FALSE)</f>
        <v>Waldemar</v>
      </c>
      <c r="S227" s="57" t="str">
        <f>VLOOKUP(Q227,Prowadzacy!$F$2:$K$105,3,FALSE)</f>
        <v>Paweł</v>
      </c>
      <c r="T227" s="57" t="str">
        <f>VLOOKUP(Q227,Prowadzacy!$F$2:$K$105,4,FALSE)</f>
        <v>Dołęga</v>
      </c>
      <c r="U227" s="57" t="str">
        <f>VLOOKUP(Q227,Prowadzacy!$F$2:$M$105,8,FALSE)</f>
        <v xml:space="preserve">Waldemar | Dołęga | Dr hab. inż. |  ( 05265 ) </v>
      </c>
      <c r="V227" s="42"/>
      <c r="W227" s="42" t="s">
        <v>226</v>
      </c>
      <c r="X227" s="42"/>
      <c r="Y227" s="42"/>
      <c r="Z227" s="58"/>
      <c r="AA227" s="57"/>
      <c r="AB227" s="57"/>
      <c r="AC227" s="57"/>
      <c r="AD227" s="57"/>
      <c r="AE227" s="57"/>
      <c r="AF227" s="57"/>
      <c r="AG227" s="57"/>
      <c r="AH227" s="57"/>
      <c r="AI227" s="57"/>
      <c r="AJ227" s="57"/>
      <c r="AK227" s="57"/>
      <c r="AL227" s="65"/>
    </row>
    <row r="228" spans="1:38" ht="104.25">
      <c r="A228" s="80">
        <v>223</v>
      </c>
      <c r="B228" s="57" t="str">
        <f>VLOOKUP(E228,studia!$F$1:$I$12,2,FALSE)</f>
        <v>Elektrotechnika</v>
      </c>
      <c r="C228" s="57" t="str">
        <f>VLOOKUP(E228,studia!$F$1:$I$12,3,FALSE)</f>
        <v>inż.</v>
      </c>
      <c r="D228" s="57" t="str">
        <f>VLOOKUP(E228,studia!$F$1:$I$12,4,FALSE)</f>
        <v>EEN</v>
      </c>
      <c r="E228" s="42" t="s">
        <v>382</v>
      </c>
      <c r="F228" s="89" t="s">
        <v>2088</v>
      </c>
      <c r="G228" s="42" t="s">
        <v>841</v>
      </c>
      <c r="H228" s="67" t="s">
        <v>842</v>
      </c>
      <c r="I228" s="42" t="s">
        <v>843</v>
      </c>
      <c r="J228" s="42" t="s">
        <v>831</v>
      </c>
      <c r="K228" s="55" t="str">
        <f>VLOOKUP(J228,Prowadzacy!$F$2:$J$105,2,FALSE)</f>
        <v>Kazimierz</v>
      </c>
      <c r="L228" s="55">
        <f>VLOOKUP(J228,Prowadzacy!$F$2:$K$105,3,FALSE)</f>
        <v>0</v>
      </c>
      <c r="M228" s="55" t="str">
        <f>VLOOKUP(J228,Prowadzacy!$F$2:$K$105,4,FALSE)</f>
        <v>Herlender</v>
      </c>
      <c r="N228" s="57" t="str">
        <f>VLOOKUP(J228,Prowadzacy!$F$2:$M$105,8,FALSE)</f>
        <v xml:space="preserve">Kazimierz | Herlender | Dr inż. |  ( 05211 ) </v>
      </c>
      <c r="O228" s="57" t="str">
        <f>VLOOKUP(J228,Prowadzacy!$F$2:$K$105,5,FALSE)</f>
        <v>W05/K2</v>
      </c>
      <c r="P228" s="57" t="str">
        <f>VLOOKUP(J228,Prowadzacy!$F$2:$K$105,6,FALSE)</f>
        <v>ZUE</v>
      </c>
      <c r="Q228" s="42" t="s">
        <v>863</v>
      </c>
      <c r="R228" s="57" t="str">
        <f>VLOOKUP(Q228,Prowadzacy!$F$2:$K$105,2,FALSE)</f>
        <v>Mirosław</v>
      </c>
      <c r="S228" s="57" t="str">
        <f>VLOOKUP(Q228,Prowadzacy!$F$2:$K$105,3,FALSE)</f>
        <v>Marian</v>
      </c>
      <c r="T228" s="57" t="str">
        <f>VLOOKUP(Q228,Prowadzacy!$F$2:$K$105,4,FALSE)</f>
        <v>Kobusiński</v>
      </c>
      <c r="U228" s="57" t="str">
        <f>VLOOKUP(Q228,Prowadzacy!$F$2:$M$105,8,FALSE)</f>
        <v xml:space="preserve">Mirosław | Kobusiński | Mgr inż. |  ( 05218 ) </v>
      </c>
      <c r="V228" s="42"/>
      <c r="W228" s="42" t="s">
        <v>226</v>
      </c>
      <c r="X228" s="42"/>
      <c r="Y228" s="42"/>
      <c r="Z228" s="58"/>
      <c r="AA228" s="57"/>
      <c r="AB228" s="57"/>
      <c r="AC228" s="57"/>
      <c r="AD228" s="57"/>
      <c r="AE228" s="57"/>
      <c r="AF228" s="57"/>
      <c r="AG228" s="57"/>
      <c r="AH228" s="57"/>
      <c r="AI228" s="57"/>
      <c r="AJ228" s="57"/>
      <c r="AK228" s="57"/>
      <c r="AL228" s="65"/>
    </row>
    <row r="229" spans="1:38" ht="91.5">
      <c r="A229" s="80">
        <v>224</v>
      </c>
      <c r="B229" s="57" t="str">
        <f>VLOOKUP(E229,studia!$F$1:$I$12,2,FALSE)</f>
        <v>Elektrotechnika</v>
      </c>
      <c r="C229" s="57" t="str">
        <f>VLOOKUP(E229,studia!$F$1:$I$12,3,FALSE)</f>
        <v>inż.</v>
      </c>
      <c r="D229" s="57" t="str">
        <f>VLOOKUP(E229,studia!$F$1:$I$12,4,FALSE)</f>
        <v>EEN</v>
      </c>
      <c r="E229" s="42" t="s">
        <v>382</v>
      </c>
      <c r="F229" s="89" t="s">
        <v>2088</v>
      </c>
      <c r="G229" s="42" t="s">
        <v>844</v>
      </c>
      <c r="H229" s="67" t="s">
        <v>845</v>
      </c>
      <c r="I229" s="42" t="s">
        <v>846</v>
      </c>
      <c r="J229" s="42" t="s">
        <v>831</v>
      </c>
      <c r="K229" s="55" t="str">
        <f>VLOOKUP(J229,Prowadzacy!$F$2:$J$105,2,FALSE)</f>
        <v>Kazimierz</v>
      </c>
      <c r="L229" s="55">
        <f>VLOOKUP(J229,Prowadzacy!$F$2:$K$105,3,FALSE)</f>
        <v>0</v>
      </c>
      <c r="M229" s="55" t="str">
        <f>VLOOKUP(J229,Prowadzacy!$F$2:$K$105,4,FALSE)</f>
        <v>Herlender</v>
      </c>
      <c r="N229" s="57" t="str">
        <f>VLOOKUP(J229,Prowadzacy!$F$2:$M$105,8,FALSE)</f>
        <v xml:space="preserve">Kazimierz | Herlender | Dr inż. |  ( 05211 ) </v>
      </c>
      <c r="O229" s="57" t="str">
        <f>VLOOKUP(J229,Prowadzacy!$F$2:$K$105,5,FALSE)</f>
        <v>W05/K2</v>
      </c>
      <c r="P229" s="57" t="str">
        <f>VLOOKUP(J229,Prowadzacy!$F$2:$K$105,6,FALSE)</f>
        <v>ZUE</v>
      </c>
      <c r="Q229" s="42" t="s">
        <v>815</v>
      </c>
      <c r="R229" s="57" t="str">
        <f>VLOOKUP(Q229,Prowadzacy!$F$2:$K$105,2,FALSE)</f>
        <v>Waldemar</v>
      </c>
      <c r="S229" s="57" t="str">
        <f>VLOOKUP(Q229,Prowadzacy!$F$2:$K$105,3,FALSE)</f>
        <v>Paweł</v>
      </c>
      <c r="T229" s="57" t="str">
        <f>VLOOKUP(Q229,Prowadzacy!$F$2:$K$105,4,FALSE)</f>
        <v>Dołęga</v>
      </c>
      <c r="U229" s="57" t="str">
        <f>VLOOKUP(Q229,Prowadzacy!$F$2:$M$105,8,FALSE)</f>
        <v xml:space="preserve">Waldemar | Dołęga | Dr hab. inż. |  ( 05265 ) </v>
      </c>
      <c r="V229" s="42"/>
      <c r="W229" s="42" t="s">
        <v>226</v>
      </c>
      <c r="X229" s="42"/>
      <c r="Y229" s="42"/>
      <c r="Z229" s="58"/>
      <c r="AA229" s="57"/>
      <c r="AB229" s="57"/>
      <c r="AC229" s="57"/>
      <c r="AD229" s="57"/>
      <c r="AE229" s="57"/>
      <c r="AF229" s="57"/>
      <c r="AG229" s="57"/>
      <c r="AH229" s="57"/>
      <c r="AI229" s="57"/>
      <c r="AJ229" s="57"/>
      <c r="AK229" s="57"/>
      <c r="AL229" s="65"/>
    </row>
    <row r="230" spans="1:38" ht="104.25">
      <c r="A230" s="80">
        <v>225</v>
      </c>
      <c r="B230" s="57" t="str">
        <f>VLOOKUP(E230,studia!$F$1:$I$12,2,FALSE)</f>
        <v>Elektrotechnika</v>
      </c>
      <c r="C230" s="57" t="str">
        <f>VLOOKUP(E230,studia!$F$1:$I$12,3,FALSE)</f>
        <v>inż.</v>
      </c>
      <c r="D230" s="57" t="str">
        <f>VLOOKUP(E230,studia!$F$1:$I$12,4,FALSE)</f>
        <v>EEN</v>
      </c>
      <c r="E230" s="42" t="s">
        <v>382</v>
      </c>
      <c r="F230" s="89" t="s">
        <v>2088</v>
      </c>
      <c r="G230" s="42" t="s">
        <v>847</v>
      </c>
      <c r="H230" s="67" t="s">
        <v>848</v>
      </c>
      <c r="I230" s="42" t="s">
        <v>849</v>
      </c>
      <c r="J230" s="42" t="s">
        <v>831</v>
      </c>
      <c r="K230" s="55" t="str">
        <f>VLOOKUP(J230,Prowadzacy!$F$2:$J$105,2,FALSE)</f>
        <v>Kazimierz</v>
      </c>
      <c r="L230" s="55">
        <f>VLOOKUP(J230,Prowadzacy!$F$2:$K$105,3,FALSE)</f>
        <v>0</v>
      </c>
      <c r="M230" s="55" t="str">
        <f>VLOOKUP(J230,Prowadzacy!$F$2:$K$105,4,FALSE)</f>
        <v>Herlender</v>
      </c>
      <c r="N230" s="57" t="str">
        <f>VLOOKUP(J230,Prowadzacy!$F$2:$M$105,8,FALSE)</f>
        <v xml:space="preserve">Kazimierz | Herlender | Dr inż. |  ( 05211 ) </v>
      </c>
      <c r="O230" s="57" t="str">
        <f>VLOOKUP(J230,Prowadzacy!$F$2:$K$105,5,FALSE)</f>
        <v>W05/K2</v>
      </c>
      <c r="P230" s="57" t="str">
        <f>VLOOKUP(J230,Prowadzacy!$F$2:$K$105,6,FALSE)</f>
        <v>ZUE</v>
      </c>
      <c r="Q230" s="42" t="s">
        <v>779</v>
      </c>
      <c r="R230" s="57" t="str">
        <f>VLOOKUP(Q230,Prowadzacy!$F$2:$K$105,2,FALSE)</f>
        <v>Małgorzata</v>
      </c>
      <c r="S230" s="57" t="str">
        <f>VLOOKUP(Q230,Prowadzacy!$F$2:$K$105,3,FALSE)</f>
        <v>Anna</v>
      </c>
      <c r="T230" s="57" t="str">
        <f>VLOOKUP(Q230,Prowadzacy!$F$2:$K$105,4,FALSE)</f>
        <v>Bielówka</v>
      </c>
      <c r="U230" s="57" t="str">
        <f>VLOOKUP(Q230,Prowadzacy!$F$2:$M$105,8,FALSE)</f>
        <v xml:space="preserve">Małgorzata | Bielówka | Dr inż. |  ( 05286 ) </v>
      </c>
      <c r="V230" s="42"/>
      <c r="W230" s="42" t="s">
        <v>226</v>
      </c>
      <c r="X230" s="42"/>
      <c r="Y230" s="42"/>
      <c r="Z230" s="58"/>
      <c r="AA230" s="57"/>
      <c r="AB230" s="57"/>
      <c r="AC230" s="57"/>
      <c r="AD230" s="57"/>
      <c r="AE230" s="57"/>
      <c r="AF230" s="57"/>
      <c r="AG230" s="57"/>
      <c r="AH230" s="57"/>
      <c r="AI230" s="57"/>
      <c r="AJ230" s="57"/>
      <c r="AK230" s="57"/>
      <c r="AL230" s="65"/>
    </row>
    <row r="231" spans="1:38" ht="140.25" customHeight="1">
      <c r="A231" s="80">
        <v>226</v>
      </c>
      <c r="B231" s="57" t="str">
        <f>VLOOKUP(E231,studia!$F$1:$I$12,2,FALSE)</f>
        <v>Elektrotechnika</v>
      </c>
      <c r="C231" s="57" t="str">
        <f>VLOOKUP(E231,studia!$F$1:$I$12,3,FALSE)</f>
        <v>inż.</v>
      </c>
      <c r="D231" s="57" t="str">
        <f>VLOOKUP(E231,studia!$F$1:$I$12,4,FALSE)</f>
        <v>EEN</v>
      </c>
      <c r="E231" s="42" t="s">
        <v>382</v>
      </c>
      <c r="F231" s="89" t="s">
        <v>2088</v>
      </c>
      <c r="G231" s="42" t="s">
        <v>860</v>
      </c>
      <c r="H231" s="76" t="s">
        <v>861</v>
      </c>
      <c r="I231" s="42" t="s">
        <v>862</v>
      </c>
      <c r="J231" s="42" t="s">
        <v>863</v>
      </c>
      <c r="K231" s="55" t="str">
        <f>VLOOKUP(J231,Prowadzacy!$F$2:$J$105,2,FALSE)</f>
        <v>Mirosław</v>
      </c>
      <c r="L231" s="55" t="str">
        <f>VLOOKUP(J231,Prowadzacy!$F$2:$K$105,3,FALSE)</f>
        <v>Marian</v>
      </c>
      <c r="M231" s="55" t="str">
        <f>VLOOKUP(J231,Prowadzacy!$F$2:$K$105,4,FALSE)</f>
        <v>Kobusiński</v>
      </c>
      <c r="N231" s="57" t="str">
        <f>VLOOKUP(J231,Prowadzacy!$F$2:$M$105,8,FALSE)</f>
        <v xml:space="preserve">Mirosław | Kobusiński | Mgr inż. |  ( 05218 ) </v>
      </c>
      <c r="O231" s="57" t="str">
        <f>VLOOKUP(J231,Prowadzacy!$F$2:$K$105,5,FALSE)</f>
        <v>W05/K2</v>
      </c>
      <c r="P231" s="57" t="str">
        <f>VLOOKUP(J231,Prowadzacy!$F$2:$K$105,6,FALSE)</f>
        <v>ZUE</v>
      </c>
      <c r="Q231" s="42" t="s">
        <v>815</v>
      </c>
      <c r="R231" s="57" t="str">
        <f>VLOOKUP(Q231,Prowadzacy!$F$2:$K$105,2,FALSE)</f>
        <v>Waldemar</v>
      </c>
      <c r="S231" s="57" t="str">
        <f>VLOOKUP(Q231,Prowadzacy!$F$2:$K$105,3,FALSE)</f>
        <v>Paweł</v>
      </c>
      <c r="T231" s="57" t="str">
        <f>VLOOKUP(Q231,Prowadzacy!$F$2:$K$105,4,FALSE)</f>
        <v>Dołęga</v>
      </c>
      <c r="U231" s="57" t="str">
        <f>VLOOKUP(Q231,Prowadzacy!$F$2:$M$105,8,FALSE)</f>
        <v xml:space="preserve">Waldemar | Dołęga | Dr hab. inż. |  ( 05265 ) </v>
      </c>
      <c r="V231" s="42"/>
      <c r="W231" s="42" t="s">
        <v>226</v>
      </c>
      <c r="X231" s="42"/>
      <c r="Y231" s="42"/>
      <c r="Z231" s="58"/>
      <c r="AA231" s="57"/>
      <c r="AB231" s="57"/>
      <c r="AC231" s="57"/>
      <c r="AD231" s="57"/>
      <c r="AE231" s="57"/>
      <c r="AF231" s="57"/>
      <c r="AG231" s="57"/>
      <c r="AH231" s="57"/>
      <c r="AI231" s="57"/>
      <c r="AJ231" s="57"/>
      <c r="AK231" s="57"/>
      <c r="AL231" s="65"/>
    </row>
    <row r="232" spans="1:38" ht="114.75">
      <c r="A232" s="80">
        <v>227</v>
      </c>
      <c r="B232" s="57" t="str">
        <f>VLOOKUP(E232,studia!$F$1:$I$12,2,FALSE)</f>
        <v>Elektrotechnika</v>
      </c>
      <c r="C232" s="57" t="str">
        <f>VLOOKUP(E232,studia!$F$1:$I$12,3,FALSE)</f>
        <v>inż.</v>
      </c>
      <c r="D232" s="57" t="str">
        <f>VLOOKUP(E232,studia!$F$1:$I$12,4,FALSE)</f>
        <v>EEN</v>
      </c>
      <c r="E232" s="42" t="s">
        <v>382</v>
      </c>
      <c r="F232" s="89" t="s">
        <v>2088</v>
      </c>
      <c r="G232" s="42" t="s">
        <v>864</v>
      </c>
      <c r="H232" s="67" t="s">
        <v>865</v>
      </c>
      <c r="I232" s="77" t="s">
        <v>866</v>
      </c>
      <c r="J232" s="42" t="s">
        <v>863</v>
      </c>
      <c r="K232" s="55" t="str">
        <f>VLOOKUP(J232,Prowadzacy!$F$2:$J$105,2,FALSE)</f>
        <v>Mirosław</v>
      </c>
      <c r="L232" s="55" t="str">
        <f>VLOOKUP(J232,Prowadzacy!$F$2:$K$105,3,FALSE)</f>
        <v>Marian</v>
      </c>
      <c r="M232" s="55" t="str">
        <f>VLOOKUP(J232,Prowadzacy!$F$2:$K$105,4,FALSE)</f>
        <v>Kobusiński</v>
      </c>
      <c r="N232" s="57" t="str">
        <f>VLOOKUP(J232,Prowadzacy!$F$2:$M$105,8,FALSE)</f>
        <v xml:space="preserve">Mirosław | Kobusiński | Mgr inż. |  ( 05218 ) </v>
      </c>
      <c r="O232" s="57" t="str">
        <f>VLOOKUP(J232,Prowadzacy!$F$2:$K$105,5,FALSE)</f>
        <v>W05/K2</v>
      </c>
      <c r="P232" s="57" t="str">
        <f>VLOOKUP(J232,Prowadzacy!$F$2:$K$105,6,FALSE)</f>
        <v>ZUE</v>
      </c>
      <c r="Q232" s="42" t="s">
        <v>831</v>
      </c>
      <c r="R232" s="57" t="str">
        <f>VLOOKUP(Q232,Prowadzacy!$F$2:$K$105,2,FALSE)</f>
        <v>Kazimierz</v>
      </c>
      <c r="S232" s="57">
        <f>VLOOKUP(Q232,Prowadzacy!$F$2:$K$105,3,FALSE)</f>
        <v>0</v>
      </c>
      <c r="T232" s="57" t="str">
        <f>VLOOKUP(Q232,Prowadzacy!$F$2:$K$105,4,FALSE)</f>
        <v>Herlender</v>
      </c>
      <c r="U232" s="57" t="str">
        <f>VLOOKUP(Q232,Prowadzacy!$F$2:$M$105,8,FALSE)</f>
        <v xml:space="preserve">Kazimierz | Herlender | Dr inż. |  ( 05211 ) </v>
      </c>
      <c r="V232" s="42"/>
      <c r="W232" s="42" t="s">
        <v>226</v>
      </c>
      <c r="X232" s="42"/>
      <c r="Y232" s="42"/>
      <c r="Z232" s="58"/>
      <c r="AA232" s="57"/>
      <c r="AB232" s="57"/>
      <c r="AC232" s="57"/>
      <c r="AD232" s="57"/>
      <c r="AE232" s="57"/>
      <c r="AF232" s="57"/>
      <c r="AG232" s="57"/>
      <c r="AH232" s="57"/>
      <c r="AI232" s="57"/>
      <c r="AJ232" s="57"/>
      <c r="AK232" s="57"/>
      <c r="AL232" s="65"/>
    </row>
    <row r="233" spans="1:38" ht="104.25">
      <c r="A233" s="80">
        <v>228</v>
      </c>
      <c r="B233" s="57" t="str">
        <f>VLOOKUP(E233,studia!$F$1:$I$12,2,FALSE)</f>
        <v>Elektrotechnika</v>
      </c>
      <c r="C233" s="57" t="str">
        <f>VLOOKUP(E233,studia!$F$1:$I$12,3,FALSE)</f>
        <v>inż.</v>
      </c>
      <c r="D233" s="57" t="str">
        <f>VLOOKUP(E233,studia!$F$1:$I$12,4,FALSE)</f>
        <v>EEN</v>
      </c>
      <c r="E233" s="42" t="s">
        <v>382</v>
      </c>
      <c r="F233" s="89" t="s">
        <v>2088</v>
      </c>
      <c r="G233" s="42" t="s">
        <v>867</v>
      </c>
      <c r="H233" s="67" t="s">
        <v>868</v>
      </c>
      <c r="I233" s="42" t="s">
        <v>869</v>
      </c>
      <c r="J233" s="42" t="s">
        <v>863</v>
      </c>
      <c r="K233" s="55" t="str">
        <f>VLOOKUP(J233,Prowadzacy!$F$2:$J$105,2,FALSE)</f>
        <v>Mirosław</v>
      </c>
      <c r="L233" s="55" t="str">
        <f>VLOOKUP(J233,Prowadzacy!$F$2:$K$105,3,FALSE)</f>
        <v>Marian</v>
      </c>
      <c r="M233" s="55" t="str">
        <f>VLOOKUP(J233,Prowadzacy!$F$2:$K$105,4,FALSE)</f>
        <v>Kobusiński</v>
      </c>
      <c r="N233" s="57" t="str">
        <f>VLOOKUP(J233,Prowadzacy!$F$2:$M$105,8,FALSE)</f>
        <v xml:space="preserve">Mirosław | Kobusiński | Mgr inż. |  ( 05218 ) </v>
      </c>
      <c r="O233" s="57" t="str">
        <f>VLOOKUP(J233,Prowadzacy!$F$2:$K$105,5,FALSE)</f>
        <v>W05/K2</v>
      </c>
      <c r="P233" s="57" t="str">
        <f>VLOOKUP(J233,Prowadzacy!$F$2:$K$105,6,FALSE)</f>
        <v>ZUE</v>
      </c>
      <c r="Q233" s="42" t="s">
        <v>772</v>
      </c>
      <c r="R233" s="57" t="str">
        <f>VLOOKUP(Q233,Prowadzacy!$F$2:$K$105,2,FALSE)</f>
        <v>Marta</v>
      </c>
      <c r="S233" s="57" t="str">
        <f>VLOOKUP(Q233,Prowadzacy!$F$2:$K$105,3,FALSE)</f>
        <v>Monika</v>
      </c>
      <c r="T233" s="57" t="str">
        <f>VLOOKUP(Q233,Prowadzacy!$F$2:$K$105,4,FALSE)</f>
        <v>Bątkiewicz-Pantuła</v>
      </c>
      <c r="U233" s="57" t="str">
        <f>VLOOKUP(Q233,Prowadzacy!$F$2:$M$105,8,FALSE)</f>
        <v xml:space="preserve">Marta | Bątkiewicz-Pantuła | Dr inż. |  ( 05298 ) </v>
      </c>
      <c r="V233" s="42"/>
      <c r="W233" s="42" t="s">
        <v>226</v>
      </c>
      <c r="X233" s="42"/>
      <c r="Y233" s="42"/>
      <c r="Z233" s="58"/>
      <c r="AA233" s="57"/>
      <c r="AB233" s="57"/>
      <c r="AC233" s="57"/>
      <c r="AD233" s="57"/>
      <c r="AE233" s="57"/>
      <c r="AF233" s="57"/>
      <c r="AG233" s="57"/>
      <c r="AH233" s="57"/>
      <c r="AI233" s="57"/>
      <c r="AJ233" s="57"/>
      <c r="AK233" s="57"/>
      <c r="AL233" s="65"/>
    </row>
    <row r="234" spans="1:38" ht="91.5">
      <c r="A234" s="80">
        <v>229</v>
      </c>
      <c r="B234" s="57" t="str">
        <f>VLOOKUP(E234,studia!$F$1:$I$12,2,FALSE)</f>
        <v>Elektrotechnika</v>
      </c>
      <c r="C234" s="57" t="str">
        <f>VLOOKUP(E234,studia!$F$1:$I$12,3,FALSE)</f>
        <v>inż.</v>
      </c>
      <c r="D234" s="57" t="str">
        <f>VLOOKUP(E234,studia!$F$1:$I$12,4,FALSE)</f>
        <v>EEN</v>
      </c>
      <c r="E234" s="42" t="s">
        <v>382</v>
      </c>
      <c r="F234" s="89" t="s">
        <v>2088</v>
      </c>
      <c r="G234" s="42" t="s">
        <v>870</v>
      </c>
      <c r="H234" s="67" t="s">
        <v>871</v>
      </c>
      <c r="I234" s="42" t="s">
        <v>872</v>
      </c>
      <c r="J234" s="42" t="s">
        <v>863</v>
      </c>
      <c r="K234" s="55" t="str">
        <f>VLOOKUP(J234,Prowadzacy!$F$2:$J$105,2,FALSE)</f>
        <v>Mirosław</v>
      </c>
      <c r="L234" s="55" t="str">
        <f>VLOOKUP(J234,Prowadzacy!$F$2:$K$105,3,FALSE)</f>
        <v>Marian</v>
      </c>
      <c r="M234" s="55" t="str">
        <f>VLOOKUP(J234,Prowadzacy!$F$2:$K$105,4,FALSE)</f>
        <v>Kobusiński</v>
      </c>
      <c r="N234" s="57" t="str">
        <f>VLOOKUP(J234,Prowadzacy!$F$2:$M$105,8,FALSE)</f>
        <v xml:space="preserve">Mirosław | Kobusiński | Mgr inż. |  ( 05218 ) </v>
      </c>
      <c r="O234" s="57" t="str">
        <f>VLOOKUP(J234,Prowadzacy!$F$2:$K$105,5,FALSE)</f>
        <v>W05/K2</v>
      </c>
      <c r="P234" s="57" t="str">
        <f>VLOOKUP(J234,Prowadzacy!$F$2:$K$105,6,FALSE)</f>
        <v>ZUE</v>
      </c>
      <c r="Q234" s="42" t="s">
        <v>831</v>
      </c>
      <c r="R234" s="57" t="str">
        <f>VLOOKUP(Q234,Prowadzacy!$F$2:$K$105,2,FALSE)</f>
        <v>Kazimierz</v>
      </c>
      <c r="S234" s="57">
        <f>VLOOKUP(Q234,Prowadzacy!$F$2:$K$105,3,FALSE)</f>
        <v>0</v>
      </c>
      <c r="T234" s="57" t="str">
        <f>VLOOKUP(Q234,Prowadzacy!$F$2:$K$105,4,FALSE)</f>
        <v>Herlender</v>
      </c>
      <c r="U234" s="57" t="str">
        <f>VLOOKUP(Q234,Prowadzacy!$F$2:$M$105,8,FALSE)</f>
        <v xml:space="preserve">Kazimierz | Herlender | Dr inż. |  ( 05211 ) </v>
      </c>
      <c r="V234" s="42"/>
      <c r="W234" s="42" t="s">
        <v>226</v>
      </c>
      <c r="X234" s="42"/>
      <c r="Y234" s="42"/>
      <c r="Z234" s="58"/>
      <c r="AA234" s="57"/>
      <c r="AB234" s="57"/>
      <c r="AC234" s="57"/>
      <c r="AD234" s="57"/>
      <c r="AE234" s="57"/>
      <c r="AF234" s="57"/>
      <c r="AG234" s="57"/>
      <c r="AH234" s="57"/>
      <c r="AI234" s="57"/>
      <c r="AJ234" s="57"/>
      <c r="AK234" s="57"/>
      <c r="AL234" s="65"/>
    </row>
    <row r="235" spans="1:38" ht="117">
      <c r="A235" s="80">
        <v>230</v>
      </c>
      <c r="B235" s="57" t="str">
        <f>VLOOKUP(E235,studia!$F$1:$I$12,2,FALSE)</f>
        <v>Elektrotechnika</v>
      </c>
      <c r="C235" s="57" t="str">
        <f>VLOOKUP(E235,studia!$F$1:$I$12,3,FALSE)</f>
        <v>inż.</v>
      </c>
      <c r="D235" s="57" t="str">
        <f>VLOOKUP(E235,studia!$F$1:$I$12,4,FALSE)</f>
        <v>EEN</v>
      </c>
      <c r="E235" s="42" t="s">
        <v>382</v>
      </c>
      <c r="F235" s="89" t="s">
        <v>2088</v>
      </c>
      <c r="G235" s="42" t="s">
        <v>873</v>
      </c>
      <c r="H235" s="67" t="s">
        <v>874</v>
      </c>
      <c r="I235" s="42" t="s">
        <v>875</v>
      </c>
      <c r="J235" s="42" t="s">
        <v>863</v>
      </c>
      <c r="K235" s="55" t="str">
        <f>VLOOKUP(J235,Prowadzacy!$F$2:$J$105,2,FALSE)</f>
        <v>Mirosław</v>
      </c>
      <c r="L235" s="55" t="str">
        <f>VLOOKUP(J235,Prowadzacy!$F$2:$K$105,3,FALSE)</f>
        <v>Marian</v>
      </c>
      <c r="M235" s="55" t="str">
        <f>VLOOKUP(J235,Prowadzacy!$F$2:$K$105,4,FALSE)</f>
        <v>Kobusiński</v>
      </c>
      <c r="N235" s="57" t="str">
        <f>VLOOKUP(J235,Prowadzacy!$F$2:$M$105,8,FALSE)</f>
        <v xml:space="preserve">Mirosław | Kobusiński | Mgr inż. |  ( 05218 ) </v>
      </c>
      <c r="O235" s="57" t="str">
        <f>VLOOKUP(J235,Prowadzacy!$F$2:$K$105,5,FALSE)</f>
        <v>W05/K2</v>
      </c>
      <c r="P235" s="57" t="str">
        <f>VLOOKUP(J235,Prowadzacy!$F$2:$K$105,6,FALSE)</f>
        <v>ZUE</v>
      </c>
      <c r="Q235" s="42" t="s">
        <v>815</v>
      </c>
      <c r="R235" s="57" t="str">
        <f>VLOOKUP(Q235,Prowadzacy!$F$2:$K$105,2,FALSE)</f>
        <v>Waldemar</v>
      </c>
      <c r="S235" s="57" t="str">
        <f>VLOOKUP(Q235,Prowadzacy!$F$2:$K$105,3,FALSE)</f>
        <v>Paweł</v>
      </c>
      <c r="T235" s="57" t="str">
        <f>VLOOKUP(Q235,Prowadzacy!$F$2:$K$105,4,FALSE)</f>
        <v>Dołęga</v>
      </c>
      <c r="U235" s="57" t="str">
        <f>VLOOKUP(Q235,Prowadzacy!$F$2:$M$105,8,FALSE)</f>
        <v xml:space="preserve">Waldemar | Dołęga | Dr hab. inż. |  ( 05265 ) </v>
      </c>
      <c r="V235" s="42"/>
      <c r="W235" s="42" t="s">
        <v>226</v>
      </c>
      <c r="X235" s="42"/>
      <c r="Y235" s="42"/>
      <c r="Z235" s="58"/>
      <c r="AA235" s="57"/>
      <c r="AB235" s="57"/>
      <c r="AC235" s="57"/>
      <c r="AD235" s="57"/>
      <c r="AE235" s="57"/>
      <c r="AF235" s="57"/>
      <c r="AG235" s="57"/>
      <c r="AH235" s="57"/>
      <c r="AI235" s="57"/>
      <c r="AJ235" s="57"/>
      <c r="AK235" s="57"/>
      <c r="AL235" s="65"/>
    </row>
    <row r="236" spans="1:38" ht="142.5">
      <c r="A236" s="80">
        <v>231</v>
      </c>
      <c r="B236" s="57" t="str">
        <f>VLOOKUP(E236,studia!$F$1:$I$12,2,FALSE)</f>
        <v>Elektrotechnika</v>
      </c>
      <c r="C236" s="57" t="str">
        <f>VLOOKUP(E236,studia!$F$1:$I$12,3,FALSE)</f>
        <v>inż.</v>
      </c>
      <c r="D236" s="57" t="str">
        <f>VLOOKUP(E236,studia!$F$1:$I$12,4,FALSE)</f>
        <v>EEN</v>
      </c>
      <c r="E236" s="42" t="s">
        <v>382</v>
      </c>
      <c r="F236" s="89" t="s">
        <v>2088</v>
      </c>
      <c r="G236" s="42" t="s">
        <v>876</v>
      </c>
      <c r="H236" s="67" t="s">
        <v>877</v>
      </c>
      <c r="I236" s="42" t="s">
        <v>878</v>
      </c>
      <c r="J236" s="42" t="s">
        <v>863</v>
      </c>
      <c r="K236" s="55" t="str">
        <f>VLOOKUP(J236,Prowadzacy!$F$2:$J$105,2,FALSE)</f>
        <v>Mirosław</v>
      </c>
      <c r="L236" s="55" t="str">
        <f>VLOOKUP(J236,Prowadzacy!$F$2:$K$105,3,FALSE)</f>
        <v>Marian</v>
      </c>
      <c r="M236" s="55" t="str">
        <f>VLOOKUP(J236,Prowadzacy!$F$2:$K$105,4,FALSE)</f>
        <v>Kobusiński</v>
      </c>
      <c r="N236" s="57" t="str">
        <f>VLOOKUP(J236,Prowadzacy!$F$2:$M$105,8,FALSE)</f>
        <v xml:space="preserve">Mirosław | Kobusiński | Mgr inż. |  ( 05218 ) </v>
      </c>
      <c r="O236" s="57" t="str">
        <f>VLOOKUP(J236,Prowadzacy!$F$2:$K$105,5,FALSE)</f>
        <v>W05/K2</v>
      </c>
      <c r="P236" s="57" t="str">
        <f>VLOOKUP(J236,Prowadzacy!$F$2:$K$105,6,FALSE)</f>
        <v>ZUE</v>
      </c>
      <c r="Q236" s="42" t="s">
        <v>772</v>
      </c>
      <c r="R236" s="57" t="str">
        <f>VLOOKUP(Q236,Prowadzacy!$F$2:$K$105,2,FALSE)</f>
        <v>Marta</v>
      </c>
      <c r="S236" s="57" t="str">
        <f>VLOOKUP(Q236,Prowadzacy!$F$2:$K$105,3,FALSE)</f>
        <v>Monika</v>
      </c>
      <c r="T236" s="57" t="str">
        <f>VLOOKUP(Q236,Prowadzacy!$F$2:$K$105,4,FALSE)</f>
        <v>Bątkiewicz-Pantuła</v>
      </c>
      <c r="U236" s="57" t="str">
        <f>VLOOKUP(Q236,Prowadzacy!$F$2:$M$105,8,FALSE)</f>
        <v xml:space="preserve">Marta | Bątkiewicz-Pantuła | Dr inż. |  ( 05298 ) </v>
      </c>
      <c r="V236" s="42"/>
      <c r="W236" s="42" t="s">
        <v>226</v>
      </c>
      <c r="X236" s="42"/>
      <c r="Y236" s="42"/>
      <c r="Z236" s="58"/>
      <c r="AA236" s="57"/>
      <c r="AB236" s="57"/>
      <c r="AC236" s="57"/>
      <c r="AD236" s="57"/>
      <c r="AE236" s="57"/>
      <c r="AF236" s="57"/>
      <c r="AG236" s="57"/>
      <c r="AH236" s="57"/>
      <c r="AI236" s="57"/>
      <c r="AJ236" s="57"/>
      <c r="AK236" s="57"/>
      <c r="AL236" s="65"/>
    </row>
    <row r="237" spans="1:38" ht="155.25">
      <c r="A237" s="80">
        <v>232</v>
      </c>
      <c r="B237" s="57" t="str">
        <f>VLOOKUP(E237,studia!$F$1:$I$12,2,FALSE)</f>
        <v>Elektrotechnika</v>
      </c>
      <c r="C237" s="57" t="str">
        <f>VLOOKUP(E237,studia!$F$1:$I$12,3,FALSE)</f>
        <v>inż.</v>
      </c>
      <c r="D237" s="57" t="str">
        <f>VLOOKUP(E237,studia!$F$1:$I$12,4,FALSE)</f>
        <v>EEN</v>
      </c>
      <c r="E237" s="42" t="s">
        <v>382</v>
      </c>
      <c r="F237" s="89" t="s">
        <v>2088</v>
      </c>
      <c r="G237" s="42" t="s">
        <v>879</v>
      </c>
      <c r="H237" s="67" t="s">
        <v>880</v>
      </c>
      <c r="I237" s="42" t="s">
        <v>881</v>
      </c>
      <c r="J237" s="42" t="s">
        <v>863</v>
      </c>
      <c r="K237" s="55" t="str">
        <f>VLOOKUP(J237,Prowadzacy!$F$2:$J$105,2,FALSE)</f>
        <v>Mirosław</v>
      </c>
      <c r="L237" s="55" t="str">
        <f>VLOOKUP(J237,Prowadzacy!$F$2:$K$105,3,FALSE)</f>
        <v>Marian</v>
      </c>
      <c r="M237" s="55" t="str">
        <f>VLOOKUP(J237,Prowadzacy!$F$2:$K$105,4,FALSE)</f>
        <v>Kobusiński</v>
      </c>
      <c r="N237" s="57" t="str">
        <f>VLOOKUP(J237,Prowadzacy!$F$2:$M$105,8,FALSE)</f>
        <v xml:space="preserve">Mirosław | Kobusiński | Mgr inż. |  ( 05218 ) </v>
      </c>
      <c r="O237" s="57" t="str">
        <f>VLOOKUP(J237,Prowadzacy!$F$2:$K$105,5,FALSE)</f>
        <v>W05/K2</v>
      </c>
      <c r="P237" s="57" t="str">
        <f>VLOOKUP(J237,Prowadzacy!$F$2:$K$105,6,FALSE)</f>
        <v>ZUE</v>
      </c>
      <c r="Q237" s="42" t="s">
        <v>853</v>
      </c>
      <c r="R237" s="57" t="str">
        <f>VLOOKUP(Q237,Prowadzacy!$F$2:$K$105,2,FALSE)</f>
        <v>Marek</v>
      </c>
      <c r="S237" s="57" t="str">
        <f>VLOOKUP(Q237,Prowadzacy!$F$2:$K$105,3,FALSE)</f>
        <v>Andrzej</v>
      </c>
      <c r="T237" s="57" t="str">
        <f>VLOOKUP(Q237,Prowadzacy!$F$2:$K$105,4,FALSE)</f>
        <v>Jaworski</v>
      </c>
      <c r="U237" s="57" t="str">
        <f>VLOOKUP(Q237,Prowadzacy!$F$2:$M$105,8,FALSE)</f>
        <v xml:space="preserve">Marek | Jaworski | Dr inż. |  ( 05237 ) </v>
      </c>
      <c r="V237" s="42"/>
      <c r="W237" s="42" t="s">
        <v>226</v>
      </c>
      <c r="X237" s="42"/>
      <c r="Y237" s="42"/>
      <c r="Z237" s="58"/>
      <c r="AA237" s="57"/>
      <c r="AB237" s="57"/>
      <c r="AC237" s="57"/>
      <c r="AD237" s="57"/>
      <c r="AE237" s="57"/>
      <c r="AF237" s="57"/>
      <c r="AG237" s="57"/>
      <c r="AH237" s="57"/>
      <c r="AI237" s="57"/>
      <c r="AJ237" s="57"/>
      <c r="AK237" s="57"/>
      <c r="AL237" s="65"/>
    </row>
    <row r="238" spans="1:38" ht="142.5">
      <c r="A238" s="80">
        <v>233</v>
      </c>
      <c r="B238" s="57" t="str">
        <f>VLOOKUP(E238,studia!$F$1:$I$12,2,FALSE)</f>
        <v>Elektrotechnika</v>
      </c>
      <c r="C238" s="57" t="str">
        <f>VLOOKUP(E238,studia!$F$1:$I$12,3,FALSE)</f>
        <v>inż.</v>
      </c>
      <c r="D238" s="57" t="str">
        <f>VLOOKUP(E238,studia!$F$1:$I$12,4,FALSE)</f>
        <v>EEN</v>
      </c>
      <c r="E238" s="42" t="s">
        <v>382</v>
      </c>
      <c r="F238" s="89" t="s">
        <v>2088</v>
      </c>
      <c r="G238" s="42" t="s">
        <v>882</v>
      </c>
      <c r="H238" s="67" t="s">
        <v>883</v>
      </c>
      <c r="I238" s="42" t="s">
        <v>884</v>
      </c>
      <c r="J238" s="42" t="s">
        <v>863</v>
      </c>
      <c r="K238" s="55" t="str">
        <f>VLOOKUP(J238,Prowadzacy!$F$2:$J$105,2,FALSE)</f>
        <v>Mirosław</v>
      </c>
      <c r="L238" s="55" t="str">
        <f>VLOOKUP(J238,Prowadzacy!$F$2:$K$105,3,FALSE)</f>
        <v>Marian</v>
      </c>
      <c r="M238" s="55" t="str">
        <f>VLOOKUP(J238,Prowadzacy!$F$2:$K$105,4,FALSE)</f>
        <v>Kobusiński</v>
      </c>
      <c r="N238" s="57" t="str">
        <f>VLOOKUP(J238,Prowadzacy!$F$2:$M$105,8,FALSE)</f>
        <v xml:space="preserve">Mirosław | Kobusiński | Mgr inż. |  ( 05218 ) </v>
      </c>
      <c r="O238" s="57" t="str">
        <f>VLOOKUP(J238,Prowadzacy!$F$2:$K$105,5,FALSE)</f>
        <v>W05/K2</v>
      </c>
      <c r="P238" s="57" t="str">
        <f>VLOOKUP(J238,Prowadzacy!$F$2:$K$105,6,FALSE)</f>
        <v>ZUE</v>
      </c>
      <c r="Q238" s="42" t="s">
        <v>831</v>
      </c>
      <c r="R238" s="57" t="str">
        <f>VLOOKUP(Q238,Prowadzacy!$F$2:$K$105,2,FALSE)</f>
        <v>Kazimierz</v>
      </c>
      <c r="S238" s="57">
        <f>VLOOKUP(Q238,Prowadzacy!$F$2:$K$105,3,FALSE)</f>
        <v>0</v>
      </c>
      <c r="T238" s="57" t="str">
        <f>VLOOKUP(Q238,Prowadzacy!$F$2:$K$105,4,FALSE)</f>
        <v>Herlender</v>
      </c>
      <c r="U238" s="57" t="str">
        <f>VLOOKUP(Q238,Prowadzacy!$F$2:$M$105,8,FALSE)</f>
        <v xml:space="preserve">Kazimierz | Herlender | Dr inż. |  ( 05211 ) </v>
      </c>
      <c r="V238" s="42"/>
      <c r="W238" s="42" t="s">
        <v>226</v>
      </c>
      <c r="X238" s="42"/>
      <c r="Y238" s="42"/>
      <c r="Z238" s="58"/>
      <c r="AA238" s="57"/>
      <c r="AB238" s="57"/>
      <c r="AC238" s="57"/>
      <c r="AD238" s="57"/>
      <c r="AE238" s="57"/>
      <c r="AF238" s="57"/>
      <c r="AG238" s="57"/>
      <c r="AH238" s="57"/>
      <c r="AI238" s="57"/>
      <c r="AJ238" s="57"/>
      <c r="AK238" s="57"/>
      <c r="AL238" s="65"/>
    </row>
    <row r="239" spans="1:38" ht="168">
      <c r="A239" s="80">
        <v>234</v>
      </c>
      <c r="B239" s="57" t="str">
        <f>VLOOKUP(E239,studia!$F$1:$I$12,2,FALSE)</f>
        <v>Elektrotechnika</v>
      </c>
      <c r="C239" s="57" t="str">
        <f>VLOOKUP(E239,studia!$F$1:$I$12,3,FALSE)</f>
        <v>inż.</v>
      </c>
      <c r="D239" s="57" t="str">
        <f>VLOOKUP(E239,studia!$F$1:$I$12,4,FALSE)</f>
        <v>EEN</v>
      </c>
      <c r="E239" s="42" t="s">
        <v>382</v>
      </c>
      <c r="F239" s="92"/>
      <c r="G239" s="42" t="s">
        <v>885</v>
      </c>
      <c r="H239" s="67" t="s">
        <v>886</v>
      </c>
      <c r="I239" s="42" t="s">
        <v>887</v>
      </c>
      <c r="J239" s="42" t="s">
        <v>863</v>
      </c>
      <c r="K239" s="55" t="str">
        <f>VLOOKUP(J239,Prowadzacy!$F$2:$J$105,2,FALSE)</f>
        <v>Mirosław</v>
      </c>
      <c r="L239" s="55" t="str">
        <f>VLOOKUP(J239,Prowadzacy!$F$2:$K$105,3,FALSE)</f>
        <v>Marian</v>
      </c>
      <c r="M239" s="55" t="str">
        <f>VLOOKUP(J239,Prowadzacy!$F$2:$K$105,4,FALSE)</f>
        <v>Kobusiński</v>
      </c>
      <c r="N239" s="57" t="str">
        <f>VLOOKUP(J239,Prowadzacy!$F$2:$M$105,8,FALSE)</f>
        <v xml:space="preserve">Mirosław | Kobusiński | Mgr inż. |  ( 05218 ) </v>
      </c>
      <c r="O239" s="57" t="str">
        <f>VLOOKUP(J239,Prowadzacy!$F$2:$K$105,5,FALSE)</f>
        <v>W05/K2</v>
      </c>
      <c r="P239" s="57" t="str">
        <f>VLOOKUP(J239,Prowadzacy!$F$2:$K$105,6,FALSE)</f>
        <v>ZUE</v>
      </c>
      <c r="Q239" s="42" t="s">
        <v>831</v>
      </c>
      <c r="R239" s="57" t="str">
        <f>VLOOKUP(Q239,Prowadzacy!$F$2:$K$105,2,FALSE)</f>
        <v>Kazimierz</v>
      </c>
      <c r="S239" s="57">
        <f>VLOOKUP(Q239,Prowadzacy!$F$2:$K$105,3,FALSE)</f>
        <v>0</v>
      </c>
      <c r="T239" s="57" t="str">
        <f>VLOOKUP(Q239,Prowadzacy!$F$2:$K$105,4,FALSE)</f>
        <v>Herlender</v>
      </c>
      <c r="U239" s="57" t="str">
        <f>VLOOKUP(Q239,Prowadzacy!$F$2:$M$105,8,FALSE)</f>
        <v xml:space="preserve">Kazimierz | Herlender | Dr inż. |  ( 05211 ) </v>
      </c>
      <c r="V239" s="42"/>
      <c r="W239" s="42" t="s">
        <v>226</v>
      </c>
      <c r="X239" s="42"/>
      <c r="Y239" s="42"/>
      <c r="Z239" s="58"/>
      <c r="AA239" s="57"/>
      <c r="AB239" s="57"/>
      <c r="AC239" s="57"/>
      <c r="AD239" s="57"/>
      <c r="AE239" s="57"/>
      <c r="AF239" s="57"/>
      <c r="AG239" s="57"/>
      <c r="AH239" s="57"/>
      <c r="AI239" s="57"/>
      <c r="AJ239" s="57"/>
      <c r="AK239" s="57"/>
      <c r="AL239" s="65"/>
    </row>
    <row r="240" spans="1:38" ht="129.75">
      <c r="A240" s="80">
        <v>235</v>
      </c>
      <c r="B240" s="57" t="str">
        <f>VLOOKUP(E240,studia!$F$1:$I$12,2,FALSE)</f>
        <v>Elektrotechnika</v>
      </c>
      <c r="C240" s="57" t="str">
        <f>VLOOKUP(E240,studia!$F$1:$I$12,3,FALSE)</f>
        <v>inż.</v>
      </c>
      <c r="D240" s="57" t="str">
        <f>VLOOKUP(E240,studia!$F$1:$I$12,4,FALSE)</f>
        <v>EEN</v>
      </c>
      <c r="E240" s="42" t="s">
        <v>382</v>
      </c>
      <c r="F240" s="92"/>
      <c r="G240" s="42" t="s">
        <v>888</v>
      </c>
      <c r="H240" s="67" t="s">
        <v>889</v>
      </c>
      <c r="I240" s="42" t="s">
        <v>890</v>
      </c>
      <c r="J240" s="42" t="s">
        <v>863</v>
      </c>
      <c r="K240" s="55" t="str">
        <f>VLOOKUP(J240,Prowadzacy!$F$2:$J$105,2,FALSE)</f>
        <v>Mirosław</v>
      </c>
      <c r="L240" s="55" t="str">
        <f>VLOOKUP(J240,Prowadzacy!$F$2:$K$105,3,FALSE)</f>
        <v>Marian</v>
      </c>
      <c r="M240" s="55" t="str">
        <f>VLOOKUP(J240,Prowadzacy!$F$2:$K$105,4,FALSE)</f>
        <v>Kobusiński</v>
      </c>
      <c r="N240" s="57" t="str">
        <f>VLOOKUP(J240,Prowadzacy!$F$2:$M$105,8,FALSE)</f>
        <v xml:space="preserve">Mirosław | Kobusiński | Mgr inż. |  ( 05218 ) </v>
      </c>
      <c r="O240" s="57" t="str">
        <f>VLOOKUP(J240,Prowadzacy!$F$2:$K$105,5,FALSE)</f>
        <v>W05/K2</v>
      </c>
      <c r="P240" s="57" t="str">
        <f>VLOOKUP(J240,Prowadzacy!$F$2:$K$105,6,FALSE)</f>
        <v>ZUE</v>
      </c>
      <c r="Q240" s="42" t="s">
        <v>779</v>
      </c>
      <c r="R240" s="57" t="str">
        <f>VLOOKUP(Q240,Prowadzacy!$F$2:$K$105,2,FALSE)</f>
        <v>Małgorzata</v>
      </c>
      <c r="S240" s="57" t="str">
        <f>VLOOKUP(Q240,Prowadzacy!$F$2:$K$105,3,FALSE)</f>
        <v>Anna</v>
      </c>
      <c r="T240" s="57" t="str">
        <f>VLOOKUP(Q240,Prowadzacy!$F$2:$K$105,4,FALSE)</f>
        <v>Bielówka</v>
      </c>
      <c r="U240" s="57" t="str">
        <f>VLOOKUP(Q240,Prowadzacy!$F$2:$M$105,8,FALSE)</f>
        <v xml:space="preserve">Małgorzata | Bielówka | Dr inż. |  ( 05286 ) </v>
      </c>
      <c r="V240" s="42"/>
      <c r="W240" s="42" t="s">
        <v>226</v>
      </c>
      <c r="X240" s="42"/>
      <c r="Y240" s="42"/>
      <c r="Z240" s="58"/>
      <c r="AA240" s="57"/>
      <c r="AB240" s="57"/>
      <c r="AC240" s="57"/>
      <c r="AD240" s="57"/>
      <c r="AE240" s="57"/>
      <c r="AF240" s="57"/>
      <c r="AG240" s="57"/>
      <c r="AH240" s="57"/>
      <c r="AI240" s="57"/>
      <c r="AJ240" s="57"/>
      <c r="AK240" s="57"/>
      <c r="AL240" s="65"/>
    </row>
    <row r="241" spans="1:38" ht="142.5">
      <c r="A241" s="80">
        <v>236</v>
      </c>
      <c r="B241" s="57" t="str">
        <f>VLOOKUP(E241,studia!$F$1:$I$12,2,FALSE)</f>
        <v>Elektrotechnika</v>
      </c>
      <c r="C241" s="57" t="str">
        <f>VLOOKUP(E241,studia!$F$1:$I$12,3,FALSE)</f>
        <v>inż.</v>
      </c>
      <c r="D241" s="57" t="str">
        <f>VLOOKUP(E241,studia!$F$1:$I$12,4,FALSE)</f>
        <v>EEN</v>
      </c>
      <c r="E241" s="42" t="s">
        <v>382</v>
      </c>
      <c r="F241" s="92"/>
      <c r="G241" s="42" t="s">
        <v>891</v>
      </c>
      <c r="H241" s="67" t="s">
        <v>892</v>
      </c>
      <c r="I241" s="42" t="s">
        <v>893</v>
      </c>
      <c r="J241" s="42" t="s">
        <v>863</v>
      </c>
      <c r="K241" s="55" t="str">
        <f>VLOOKUP(J241,Prowadzacy!$F$2:$J$105,2,FALSE)</f>
        <v>Mirosław</v>
      </c>
      <c r="L241" s="55" t="str">
        <f>VLOOKUP(J241,Prowadzacy!$F$2:$K$105,3,FALSE)</f>
        <v>Marian</v>
      </c>
      <c r="M241" s="55" t="str">
        <f>VLOOKUP(J241,Prowadzacy!$F$2:$K$105,4,FALSE)</f>
        <v>Kobusiński</v>
      </c>
      <c r="N241" s="57" t="str">
        <f>VLOOKUP(J241,Prowadzacy!$F$2:$M$105,8,FALSE)</f>
        <v xml:space="preserve">Mirosław | Kobusiński | Mgr inż. |  ( 05218 ) </v>
      </c>
      <c r="O241" s="57" t="str">
        <f>VLOOKUP(J241,Prowadzacy!$F$2:$K$105,5,FALSE)</f>
        <v>W05/K2</v>
      </c>
      <c r="P241" s="57" t="str">
        <f>VLOOKUP(J241,Prowadzacy!$F$2:$K$105,6,FALSE)</f>
        <v>ZUE</v>
      </c>
      <c r="Q241" s="42" t="s">
        <v>772</v>
      </c>
      <c r="R241" s="57" t="str">
        <f>VLOOKUP(Q241,Prowadzacy!$F$2:$K$105,2,FALSE)</f>
        <v>Marta</v>
      </c>
      <c r="S241" s="57" t="str">
        <f>VLOOKUP(Q241,Prowadzacy!$F$2:$K$105,3,FALSE)</f>
        <v>Monika</v>
      </c>
      <c r="T241" s="57" t="str">
        <f>VLOOKUP(Q241,Prowadzacy!$F$2:$K$105,4,FALSE)</f>
        <v>Bątkiewicz-Pantuła</v>
      </c>
      <c r="U241" s="57" t="str">
        <f>VLOOKUP(Q241,Prowadzacy!$F$2:$M$105,8,FALSE)</f>
        <v xml:space="preserve">Marta | Bątkiewicz-Pantuła | Dr inż. |  ( 05298 ) </v>
      </c>
      <c r="V241" s="42"/>
      <c r="W241" s="42" t="s">
        <v>226</v>
      </c>
      <c r="X241" s="42"/>
      <c r="Y241" s="42"/>
      <c r="Z241" s="58"/>
      <c r="AA241" s="57"/>
      <c r="AB241" s="57"/>
      <c r="AC241" s="57"/>
      <c r="AD241" s="57"/>
      <c r="AE241" s="57"/>
      <c r="AF241" s="57"/>
      <c r="AG241" s="57"/>
      <c r="AH241" s="57"/>
      <c r="AI241" s="57"/>
      <c r="AJ241" s="57"/>
      <c r="AK241" s="57"/>
      <c r="AL241" s="65"/>
    </row>
    <row r="242" spans="1:38" ht="117">
      <c r="A242" s="80">
        <v>237</v>
      </c>
      <c r="B242" s="57" t="str">
        <f>VLOOKUP(E242,studia!$F$1:$I$12,2,FALSE)</f>
        <v>Elektrotechnika</v>
      </c>
      <c r="C242" s="57" t="str">
        <f>VLOOKUP(E242,studia!$F$1:$I$12,3,FALSE)</f>
        <v>inż.</v>
      </c>
      <c r="D242" s="57" t="str">
        <f>VLOOKUP(E242,studia!$F$1:$I$12,4,FALSE)</f>
        <v>EEN</v>
      </c>
      <c r="E242" s="53" t="s">
        <v>382</v>
      </c>
      <c r="F242" s="89"/>
      <c r="G242" s="56" t="s">
        <v>2053</v>
      </c>
      <c r="H242" s="56" t="s">
        <v>2054</v>
      </c>
      <c r="I242" s="56" t="s">
        <v>1551</v>
      </c>
      <c r="J242" s="56" t="s">
        <v>1550</v>
      </c>
      <c r="K242" s="55" t="str">
        <f>VLOOKUP(J242,Prowadzacy!$F$2:$J$105,2,FALSE)</f>
        <v>Daniel</v>
      </c>
      <c r="L242" s="55">
        <f>VLOOKUP(J242,Prowadzacy!$F$2:$K$105,3,FALSE)</f>
        <v>0</v>
      </c>
      <c r="M242" s="55" t="str">
        <f>VLOOKUP(J242,Prowadzacy!$F$2:$K$105,4,FALSE)</f>
        <v>Dusza</v>
      </c>
      <c r="N242" s="57" t="str">
        <f>VLOOKUP(J242,Prowadzacy!$F$2:$M$105,8,FALSE)</f>
        <v xml:space="preserve">Daniel | Dusza | Dr inż. |  ( 05358 ) </v>
      </c>
      <c r="O242" s="57" t="str">
        <f>VLOOKUP(J242,Prowadzacy!$F$2:$K$105,5,FALSE)</f>
        <v>W05/K3</v>
      </c>
      <c r="P242" s="57" t="str">
        <f>VLOOKUP(J242,Prowadzacy!$F$2:$K$105,6,FALSE)</f>
        <v>ZMPE</v>
      </c>
      <c r="Q242" s="53" t="s">
        <v>1927</v>
      </c>
      <c r="R242" s="57" t="str">
        <f>VLOOKUP(Q242,Prowadzacy!$F$2:$K$105,2,FALSE)</f>
        <v>Grzegorz</v>
      </c>
      <c r="S242" s="57" t="str">
        <f>VLOOKUP(Q242,Prowadzacy!$F$2:$K$105,3,FALSE)</f>
        <v>Michał</v>
      </c>
      <c r="T242" s="57" t="str">
        <f>VLOOKUP(Q242,Prowadzacy!$F$2:$K$105,4,FALSE)</f>
        <v>Kosobudzki</v>
      </c>
      <c r="U242" s="57" t="str">
        <f>VLOOKUP(Q242,Prowadzacy!$F$2:$M$105,8,FALSE)</f>
        <v xml:space="preserve">Grzegorz | Kosobudzki | Dr inż. |  ( 05320 ) </v>
      </c>
      <c r="V242" s="53"/>
      <c r="W242" s="53" t="s">
        <v>226</v>
      </c>
      <c r="X242" s="56"/>
      <c r="Y242" s="53"/>
      <c r="Z242" s="58"/>
      <c r="AA242" s="57"/>
      <c r="AB242" s="57"/>
      <c r="AC242" s="57"/>
      <c r="AD242" s="57"/>
      <c r="AE242" s="57"/>
      <c r="AF242" s="57"/>
      <c r="AG242" s="57"/>
      <c r="AH242" s="57"/>
      <c r="AI242" s="57"/>
      <c r="AJ242" s="57"/>
      <c r="AK242" s="57"/>
      <c r="AL242" s="65"/>
    </row>
    <row r="243" spans="1:38" ht="104.25">
      <c r="A243" s="80">
        <v>238</v>
      </c>
      <c r="B243" s="57" t="str">
        <f>VLOOKUP(E243,studia!$F$1:$I$12,2,FALSE)</f>
        <v>Elektrotechnika</v>
      </c>
      <c r="C243" s="57" t="str">
        <f>VLOOKUP(E243,studia!$F$1:$I$12,3,FALSE)</f>
        <v>inż.</v>
      </c>
      <c r="D243" s="57" t="str">
        <f>VLOOKUP(E243,studia!$F$1:$I$12,4,FALSE)</f>
        <v>EEN</v>
      </c>
      <c r="E243" s="53" t="s">
        <v>382</v>
      </c>
      <c r="F243" s="89"/>
      <c r="G243" s="56" t="s">
        <v>2055</v>
      </c>
      <c r="H243" s="56" t="s">
        <v>2056</v>
      </c>
      <c r="I243" s="56" t="s">
        <v>1555</v>
      </c>
      <c r="J243" s="56" t="s">
        <v>1550</v>
      </c>
      <c r="K243" s="55" t="str">
        <f>VLOOKUP(J243,Prowadzacy!$F$2:$J$105,2,FALSE)</f>
        <v>Daniel</v>
      </c>
      <c r="L243" s="55">
        <f>VLOOKUP(J243,Prowadzacy!$F$2:$K$105,3,FALSE)</f>
        <v>0</v>
      </c>
      <c r="M243" s="55" t="str">
        <f>VLOOKUP(J243,Prowadzacy!$F$2:$K$105,4,FALSE)</f>
        <v>Dusza</v>
      </c>
      <c r="N243" s="57" t="str">
        <f>VLOOKUP(J243,Prowadzacy!$F$2:$M$105,8,FALSE)</f>
        <v xml:space="preserve">Daniel | Dusza | Dr inż. |  ( 05358 ) </v>
      </c>
      <c r="O243" s="57" t="str">
        <f>VLOOKUP(J243,Prowadzacy!$F$2:$K$105,5,FALSE)</f>
        <v>W05/K3</v>
      </c>
      <c r="P243" s="57" t="str">
        <f>VLOOKUP(J243,Prowadzacy!$F$2:$K$105,6,FALSE)</f>
        <v>ZMPE</v>
      </c>
      <c r="Q243" s="53" t="s">
        <v>1927</v>
      </c>
      <c r="R243" s="57" t="str">
        <f>VLOOKUP(Q243,Prowadzacy!$F$2:$K$105,2,FALSE)</f>
        <v>Grzegorz</v>
      </c>
      <c r="S243" s="57" t="str">
        <f>VLOOKUP(Q243,Prowadzacy!$F$2:$K$105,3,FALSE)</f>
        <v>Michał</v>
      </c>
      <c r="T243" s="57" t="str">
        <f>VLOOKUP(Q243,Prowadzacy!$F$2:$K$105,4,FALSE)</f>
        <v>Kosobudzki</v>
      </c>
      <c r="U243" s="57" t="str">
        <f>VLOOKUP(Q243,Prowadzacy!$F$2:$M$105,8,FALSE)</f>
        <v xml:space="preserve">Grzegorz | Kosobudzki | Dr inż. |  ( 05320 ) </v>
      </c>
      <c r="V243" s="53"/>
      <c r="W243" s="53" t="s">
        <v>226</v>
      </c>
      <c r="X243" s="56"/>
      <c r="Y243" s="53"/>
      <c r="Z243" s="58"/>
      <c r="AA243" s="57"/>
      <c r="AB243" s="57"/>
      <c r="AC243" s="57"/>
      <c r="AD243" s="57"/>
      <c r="AE243" s="57"/>
      <c r="AF243" s="57"/>
      <c r="AG243" s="57"/>
      <c r="AH243" s="57"/>
      <c r="AI243" s="57"/>
      <c r="AJ243" s="57"/>
      <c r="AK243" s="57"/>
      <c r="AL243" s="65"/>
    </row>
    <row r="244" spans="1:38" ht="117">
      <c r="A244" s="80">
        <v>239</v>
      </c>
      <c r="B244" s="57" t="str">
        <f>VLOOKUP(E244,studia!$F$1:$I$12,2,FALSE)</f>
        <v>Elektrotechnika</v>
      </c>
      <c r="C244" s="57" t="str">
        <f>VLOOKUP(E244,studia!$F$1:$I$12,3,FALSE)</f>
        <v>inż.</v>
      </c>
      <c r="D244" s="57" t="str">
        <f>VLOOKUP(E244,studia!$F$1:$I$12,4,FALSE)</f>
        <v>EEN</v>
      </c>
      <c r="E244" s="53" t="s">
        <v>382</v>
      </c>
      <c r="F244" s="89" t="s">
        <v>2088</v>
      </c>
      <c r="G244" s="56" t="s">
        <v>1718</v>
      </c>
      <c r="H244" s="56" t="s">
        <v>1719</v>
      </c>
      <c r="I244" s="56" t="s">
        <v>1720</v>
      </c>
      <c r="J244" s="56" t="s">
        <v>1715</v>
      </c>
      <c r="K244" s="55" t="str">
        <f>VLOOKUP(J244,Prowadzacy!$F$2:$J$105,2,FALSE)</f>
        <v>Aleksander</v>
      </c>
      <c r="L244" s="55">
        <f>VLOOKUP(J244,Prowadzacy!$F$2:$K$105,3,FALSE)</f>
        <v>0</v>
      </c>
      <c r="M244" s="55" t="str">
        <f>VLOOKUP(J244,Prowadzacy!$F$2:$K$105,4,FALSE)</f>
        <v>Leicht</v>
      </c>
      <c r="N244" s="57" t="str">
        <f>VLOOKUP(J244,Prowadzacy!$F$2:$M$105,8,FALSE)</f>
        <v xml:space="preserve">Aleksander | Leicht | Dr inż. |  ( 5388 ) </v>
      </c>
      <c r="O244" s="57" t="str">
        <f>VLOOKUP(J244,Prowadzacy!$F$2:$K$105,5,FALSE)</f>
        <v>W05/K3</v>
      </c>
      <c r="P244" s="57" t="str">
        <f>VLOOKUP(J244,Prowadzacy!$F$2:$K$105,6,FALSE)</f>
        <v>ZMPE</v>
      </c>
      <c r="Q244" s="53" t="s">
        <v>1930</v>
      </c>
      <c r="R244" s="57" t="str">
        <f>VLOOKUP(Q244,Prowadzacy!$F$2:$K$105,2,FALSE)</f>
        <v>Krzysztof</v>
      </c>
      <c r="S244" s="57">
        <f>VLOOKUP(Q244,Prowadzacy!$F$2:$K$105,3,FALSE)</f>
        <v>0</v>
      </c>
      <c r="T244" s="57" t="str">
        <f>VLOOKUP(Q244,Prowadzacy!$F$2:$K$105,4,FALSE)</f>
        <v>Makowski</v>
      </c>
      <c r="U244" s="57" t="str">
        <f>VLOOKUP(Q244,Prowadzacy!$F$2:$M$105,8,FALSE)</f>
        <v xml:space="preserve">Krzysztof | Makowski | Dr hab. inż. |  ( 05329 ) </v>
      </c>
      <c r="V244" s="53"/>
      <c r="W244" s="53" t="s">
        <v>226</v>
      </c>
      <c r="X244" s="56"/>
      <c r="Y244" s="53"/>
      <c r="Z244" s="58"/>
      <c r="AA244" s="57"/>
      <c r="AB244" s="57"/>
      <c r="AC244" s="57"/>
      <c r="AD244" s="57"/>
      <c r="AE244" s="57"/>
      <c r="AF244" s="57"/>
      <c r="AG244" s="57"/>
      <c r="AH244" s="57"/>
      <c r="AI244" s="57"/>
      <c r="AJ244" s="57"/>
      <c r="AK244" s="57"/>
      <c r="AL244" s="65"/>
    </row>
    <row r="245" spans="1:38" ht="78.75">
      <c r="A245" s="80">
        <v>240</v>
      </c>
      <c r="B245" s="57" t="str">
        <f>VLOOKUP(E245,studia!$F$1:$I$12,2,FALSE)</f>
        <v>Elektrotechnika</v>
      </c>
      <c r="C245" s="57" t="str">
        <f>VLOOKUP(E245,studia!$F$1:$I$12,3,FALSE)</f>
        <v>inż.</v>
      </c>
      <c r="D245" s="57" t="str">
        <f>VLOOKUP(E245,studia!$F$1:$I$12,4,FALSE)</f>
        <v>EEN</v>
      </c>
      <c r="E245" s="53" t="s">
        <v>382</v>
      </c>
      <c r="F245" s="89"/>
      <c r="G245" s="56" t="s">
        <v>1721</v>
      </c>
      <c r="H245" s="56" t="s">
        <v>1722</v>
      </c>
      <c r="I245" s="56" t="s">
        <v>1723</v>
      </c>
      <c r="J245" s="56" t="s">
        <v>1715</v>
      </c>
      <c r="K245" s="55" t="str">
        <f>VLOOKUP(J245,Prowadzacy!$F$2:$J$105,2,FALSE)</f>
        <v>Aleksander</v>
      </c>
      <c r="L245" s="55">
        <f>VLOOKUP(J245,Prowadzacy!$F$2:$K$105,3,FALSE)</f>
        <v>0</v>
      </c>
      <c r="M245" s="55" t="str">
        <f>VLOOKUP(J245,Prowadzacy!$F$2:$K$105,4,FALSE)</f>
        <v>Leicht</v>
      </c>
      <c r="N245" s="57" t="str">
        <f>VLOOKUP(J245,Prowadzacy!$F$2:$M$105,8,FALSE)</f>
        <v xml:space="preserve">Aleksander | Leicht | Dr inż. |  ( 5388 ) </v>
      </c>
      <c r="O245" s="57" t="str">
        <f>VLOOKUP(J245,Prowadzacy!$F$2:$K$105,5,FALSE)</f>
        <v>W05/K3</v>
      </c>
      <c r="P245" s="57" t="str">
        <f>VLOOKUP(J245,Prowadzacy!$F$2:$K$105,6,FALSE)</f>
        <v>ZMPE</v>
      </c>
      <c r="Q245" s="53" t="s">
        <v>1930</v>
      </c>
      <c r="R245" s="57" t="str">
        <f>VLOOKUP(Q245,Prowadzacy!$F$2:$K$105,2,FALSE)</f>
        <v>Krzysztof</v>
      </c>
      <c r="S245" s="57">
        <f>VLOOKUP(Q245,Prowadzacy!$F$2:$K$105,3,FALSE)</f>
        <v>0</v>
      </c>
      <c r="T245" s="57" t="str">
        <f>VLOOKUP(Q245,Prowadzacy!$F$2:$K$105,4,FALSE)</f>
        <v>Makowski</v>
      </c>
      <c r="U245" s="57" t="str">
        <f>VLOOKUP(Q245,Prowadzacy!$F$2:$M$105,8,FALSE)</f>
        <v xml:space="preserve">Krzysztof | Makowski | Dr hab. inż. |  ( 05329 ) </v>
      </c>
      <c r="V245" s="53"/>
      <c r="W245" s="53" t="s">
        <v>226</v>
      </c>
      <c r="X245" s="56"/>
      <c r="Y245" s="53"/>
      <c r="Z245" s="58"/>
      <c r="AA245" s="57"/>
      <c r="AB245" s="57"/>
      <c r="AC245" s="57"/>
      <c r="AD245" s="57"/>
      <c r="AE245" s="57"/>
      <c r="AF245" s="57"/>
      <c r="AG245" s="57"/>
      <c r="AH245" s="57"/>
      <c r="AI245" s="57"/>
      <c r="AJ245" s="57"/>
      <c r="AK245" s="57"/>
      <c r="AL245" s="65"/>
    </row>
    <row r="246" spans="1:38" ht="155.25">
      <c r="A246" s="80">
        <v>241</v>
      </c>
      <c r="B246" s="57" t="str">
        <f>VLOOKUP(E246,studia!$F$1:$I$12,2,FALSE)</f>
        <v>Elektrotechnika</v>
      </c>
      <c r="C246" s="57" t="str">
        <f>VLOOKUP(E246,studia!$F$1:$I$12,3,FALSE)</f>
        <v>inż.</v>
      </c>
      <c r="D246" s="57" t="str">
        <f>VLOOKUP(E246,studia!$F$1:$I$12,4,FALSE)</f>
        <v>EEN</v>
      </c>
      <c r="E246" s="53" t="s">
        <v>382</v>
      </c>
      <c r="F246" s="89" t="s">
        <v>2088</v>
      </c>
      <c r="G246" s="56" t="s">
        <v>1595</v>
      </c>
      <c r="H246" s="56" t="s">
        <v>1596</v>
      </c>
      <c r="I246" s="56" t="s">
        <v>1597</v>
      </c>
      <c r="J246" s="56" t="s">
        <v>1589</v>
      </c>
      <c r="K246" s="55" t="str">
        <f>VLOOKUP(J246,Prowadzacy!$F$2:$J$105,2,FALSE)</f>
        <v>Krzysztof</v>
      </c>
      <c r="L246" s="55" t="str">
        <f>VLOOKUP(J246,Prowadzacy!$F$2:$K$105,3,FALSE)</f>
        <v>Paweł</v>
      </c>
      <c r="M246" s="55" t="str">
        <f>VLOOKUP(J246,Prowadzacy!$F$2:$K$105,4,FALSE)</f>
        <v>Dyrcz</v>
      </c>
      <c r="N246" s="57" t="str">
        <f>VLOOKUP(J246,Prowadzacy!$F$2:$M$105,8,FALSE)</f>
        <v xml:space="preserve">Krzysztof | Dyrcz | Dr inż. |  ( 05307 ) </v>
      </c>
      <c r="O246" s="57" t="str">
        <f>VLOOKUP(J246,Prowadzacy!$F$2:$K$105,5,FALSE)</f>
        <v>W05/K3</v>
      </c>
      <c r="P246" s="57" t="str">
        <f>VLOOKUP(J246,Prowadzacy!$F$2:$K$105,6,FALSE)</f>
        <v>ZNEMAP</v>
      </c>
      <c r="Q246" s="53" t="s">
        <v>1883</v>
      </c>
      <c r="R246" s="57" t="str">
        <f>VLOOKUP(Q246,Prowadzacy!$F$2:$K$105,2,FALSE)</f>
        <v>Karol</v>
      </c>
      <c r="S246" s="57">
        <f>VLOOKUP(Q246,Prowadzacy!$F$2:$K$105,3,FALSE)</f>
        <v>0</v>
      </c>
      <c r="T246" s="57" t="str">
        <f>VLOOKUP(Q246,Prowadzacy!$F$2:$K$105,4,FALSE)</f>
        <v>Wróbel</v>
      </c>
      <c r="U246" s="57" t="str">
        <f>VLOOKUP(Q246,Prowadzacy!$F$2:$M$105,8,FALSE)</f>
        <v xml:space="preserve">Karol | Wróbel | Dr inż. |  ( 053112 ) </v>
      </c>
      <c r="V246" s="56"/>
      <c r="W246" s="53" t="s">
        <v>226</v>
      </c>
      <c r="X246" s="56"/>
      <c r="Y246" s="53"/>
      <c r="Z246" s="58"/>
      <c r="AA246" s="57"/>
      <c r="AB246" s="57"/>
      <c r="AC246" s="57"/>
      <c r="AD246" s="57"/>
      <c r="AE246" s="57"/>
      <c r="AF246" s="57"/>
      <c r="AG246" s="57"/>
      <c r="AH246" s="57"/>
      <c r="AI246" s="57"/>
      <c r="AJ246" s="57"/>
      <c r="AK246" s="57"/>
      <c r="AL246" s="65"/>
    </row>
    <row r="247" spans="1:38" ht="219">
      <c r="A247" s="80">
        <v>242</v>
      </c>
      <c r="B247" s="57" t="str">
        <f>VLOOKUP(E247,studia!$F$1:$I$12,2,FALSE)</f>
        <v>Elektrotechnika</v>
      </c>
      <c r="C247" s="57" t="str">
        <f>VLOOKUP(E247,studia!$F$1:$I$12,3,FALSE)</f>
        <v>inż.</v>
      </c>
      <c r="D247" s="57" t="str">
        <f>VLOOKUP(E247,studia!$F$1:$I$12,4,FALSE)</f>
        <v>EEN</v>
      </c>
      <c r="E247" s="53" t="s">
        <v>382</v>
      </c>
      <c r="F247" s="89" t="s">
        <v>2088</v>
      </c>
      <c r="G247" s="56" t="s">
        <v>1856</v>
      </c>
      <c r="H247" s="56" t="s">
        <v>1857</v>
      </c>
      <c r="I247" s="56" t="s">
        <v>1858</v>
      </c>
      <c r="J247" s="56" t="s">
        <v>1850</v>
      </c>
      <c r="K247" s="55" t="str">
        <f>VLOOKUP(J247,Prowadzacy!$F$2:$J$105,2,FALSE)</f>
        <v>Grzegorz</v>
      </c>
      <c r="L247" s="55" t="str">
        <f>VLOOKUP(J247,Prowadzacy!$F$2:$K$105,3,FALSE)</f>
        <v>Jakub</v>
      </c>
      <c r="M247" s="55" t="str">
        <f>VLOOKUP(J247,Prowadzacy!$F$2:$K$105,4,FALSE)</f>
        <v>Tarchała</v>
      </c>
      <c r="N247" s="57" t="str">
        <f>VLOOKUP(J247,Prowadzacy!$F$2:$M$105,8,FALSE)</f>
        <v xml:space="preserve">Grzegorz | Tarchała | Dr inż. |  ( 05385 ) </v>
      </c>
      <c r="O247" s="57" t="str">
        <f>VLOOKUP(J247,Prowadzacy!$F$2:$K$105,5,FALSE)</f>
        <v>W05/K3</v>
      </c>
      <c r="P247" s="57" t="str">
        <f>VLOOKUP(J247,Prowadzacy!$F$2:$K$105,6,FALSE)</f>
        <v>ZNEMAP</v>
      </c>
      <c r="Q247" s="53" t="s">
        <v>1811</v>
      </c>
      <c r="R247" s="57" t="str">
        <f>VLOOKUP(Q247,Prowadzacy!$F$2:$K$105,2,FALSE)</f>
        <v>Piotr</v>
      </c>
      <c r="S247" s="57" t="str">
        <f>VLOOKUP(Q247,Prowadzacy!$F$2:$K$105,3,FALSE)</f>
        <v>Jóżef</v>
      </c>
      <c r="T247" s="57" t="str">
        <f>VLOOKUP(Q247,Prowadzacy!$F$2:$K$105,4,FALSE)</f>
        <v>Serkies</v>
      </c>
      <c r="U247" s="57" t="str">
        <f>VLOOKUP(Q247,Prowadzacy!$F$2:$M$105,8,FALSE)</f>
        <v xml:space="preserve">Piotr | Serkies | Dr inż. |  ( 05383 ) </v>
      </c>
      <c r="V247" s="53"/>
      <c r="W247" s="53" t="s">
        <v>226</v>
      </c>
      <c r="X247" s="56"/>
      <c r="Y247" s="53"/>
      <c r="Z247" s="58"/>
      <c r="AA247" s="57"/>
      <c r="AB247" s="57"/>
      <c r="AC247" s="57"/>
      <c r="AD247" s="57"/>
      <c r="AE247" s="57"/>
      <c r="AF247" s="57"/>
      <c r="AG247" s="57"/>
      <c r="AH247" s="57"/>
      <c r="AI247" s="57"/>
      <c r="AJ247" s="57"/>
      <c r="AK247" s="57"/>
      <c r="AL247" s="65"/>
    </row>
    <row r="248" spans="1:38" ht="104.25">
      <c r="A248" s="80">
        <v>243</v>
      </c>
      <c r="B248" s="57" t="str">
        <f>VLOOKUP(E248,studia!$F$1:$I$12,2,FALSE)</f>
        <v>Elektrotechnika</v>
      </c>
      <c r="C248" s="57" t="str">
        <f>VLOOKUP(E248,studia!$F$1:$I$12,3,FALSE)</f>
        <v>inż.</v>
      </c>
      <c r="D248" s="57" t="str">
        <f>VLOOKUP(E248,studia!$F$1:$I$12,4,FALSE)</f>
        <v>ETP</v>
      </c>
      <c r="E248" s="53" t="s">
        <v>394</v>
      </c>
      <c r="F248" s="89" t="s">
        <v>2088</v>
      </c>
      <c r="G248" s="56" t="s">
        <v>1947</v>
      </c>
      <c r="H248" s="56" t="s">
        <v>511</v>
      </c>
      <c r="I248" s="56" t="s">
        <v>512</v>
      </c>
      <c r="J248" s="56" t="s">
        <v>498</v>
      </c>
      <c r="K248" s="55" t="str">
        <f>VLOOKUP(J248,Prowadzacy!$F$2:$J$105,2,FALSE)</f>
        <v>Krystian</v>
      </c>
      <c r="L248" s="55">
        <f>VLOOKUP(J248,Prowadzacy!$F$2:$K$105,3,FALSE)</f>
        <v>0</v>
      </c>
      <c r="M248" s="55" t="str">
        <f>VLOOKUP(J248,Prowadzacy!$F$2:$K$105,4,FALSE)</f>
        <v>Krawczyk</v>
      </c>
      <c r="N248" s="57" t="str">
        <f>VLOOKUP(J248,Prowadzacy!$F$2:$M$105,8,FALSE)</f>
        <v xml:space="preserve">Krystian | Krawczyk | Dr inż. |  ( 05157 ) </v>
      </c>
      <c r="O248" s="57" t="str">
        <f>VLOOKUP(J248,Prowadzacy!$F$2:$K$105,5,FALSE)</f>
        <v>W05/K1</v>
      </c>
      <c r="P248" s="57" t="str">
        <f>VLOOKUP(J248,Prowadzacy!$F$2:$K$105,6,FALSE)</f>
        <v>ZE</v>
      </c>
      <c r="Q248" s="53" t="s">
        <v>516</v>
      </c>
      <c r="R248" s="57" t="str">
        <f>VLOOKUP(Q248,Prowadzacy!$F$2:$K$105,2,FALSE)</f>
        <v>Marcin</v>
      </c>
      <c r="S248" s="57" t="str">
        <f>VLOOKUP(Q248,Prowadzacy!$F$2:$K$105,3,FALSE)</f>
        <v>przemysław</v>
      </c>
      <c r="T248" s="57" t="str">
        <f>VLOOKUP(Q248,Prowadzacy!$F$2:$K$105,4,FALSE)</f>
        <v>Lewandowski</v>
      </c>
      <c r="U248" s="57" t="str">
        <f>VLOOKUP(Q248,Prowadzacy!$F$2:$M$105,8,FALSE)</f>
        <v xml:space="preserve">Marcin | Lewandowski | Dr inż. |  ( 05166 ) </v>
      </c>
      <c r="V248" s="56"/>
      <c r="W248" s="53" t="s">
        <v>226</v>
      </c>
      <c r="X248" s="56"/>
      <c r="Y248" s="53"/>
      <c r="Z248" s="58"/>
      <c r="AA248" s="57"/>
      <c r="AB248" s="57"/>
      <c r="AC248" s="57"/>
      <c r="AD248" s="57"/>
      <c r="AE248" s="57"/>
      <c r="AF248" s="57"/>
      <c r="AG248" s="57"/>
      <c r="AH248" s="57"/>
      <c r="AI248" s="57"/>
      <c r="AJ248" s="57"/>
      <c r="AK248" s="57"/>
      <c r="AL248" s="65"/>
    </row>
    <row r="249" spans="1:38" ht="66">
      <c r="A249" s="80">
        <v>244</v>
      </c>
      <c r="B249" s="57" t="str">
        <f>VLOOKUP(E249,studia!$F$1:$I$12,2,FALSE)</f>
        <v>Elektrotechnika</v>
      </c>
      <c r="C249" s="57" t="str">
        <f>VLOOKUP(E249,studia!$F$1:$I$12,3,FALSE)</f>
        <v>inż.</v>
      </c>
      <c r="D249" s="57" t="str">
        <f>VLOOKUP(E249,studia!$F$1:$I$12,4,FALSE)</f>
        <v>ETP</v>
      </c>
      <c r="E249" s="53" t="s">
        <v>394</v>
      </c>
      <c r="F249" s="89"/>
      <c r="G249" s="56" t="s">
        <v>523</v>
      </c>
      <c r="H249" s="56" t="s">
        <v>524</v>
      </c>
      <c r="I249" s="56" t="s">
        <v>525</v>
      </c>
      <c r="J249" s="56" t="s">
        <v>516</v>
      </c>
      <c r="K249" s="55" t="str">
        <f>VLOOKUP(J249,Prowadzacy!$F$2:$J$105,2,FALSE)</f>
        <v>Marcin</v>
      </c>
      <c r="L249" s="55" t="str">
        <f>VLOOKUP(J249,Prowadzacy!$F$2:$K$105,3,FALSE)</f>
        <v>przemysław</v>
      </c>
      <c r="M249" s="55" t="str">
        <f>VLOOKUP(J249,Prowadzacy!$F$2:$K$105,4,FALSE)</f>
        <v>Lewandowski</v>
      </c>
      <c r="N249" s="57" t="str">
        <f>VLOOKUP(J249,Prowadzacy!$F$2:$M$105,8,FALSE)</f>
        <v xml:space="preserve">Marcin | Lewandowski | Dr inż. |  ( 05166 ) </v>
      </c>
      <c r="O249" s="57" t="str">
        <f>VLOOKUP(J249,Prowadzacy!$F$2:$K$105,5,FALSE)</f>
        <v>W05/K1</v>
      </c>
      <c r="P249" s="57" t="str">
        <f>VLOOKUP(J249,Prowadzacy!$F$2:$K$105,6,FALSE)</f>
        <v>ZE</v>
      </c>
      <c r="Q249" s="53" t="s">
        <v>413</v>
      </c>
      <c r="R249" s="57" t="str">
        <f>VLOOKUP(Q249,Prowadzacy!$F$2:$K$105,2,FALSE)</f>
        <v>Tomasz</v>
      </c>
      <c r="S249" s="57">
        <f>VLOOKUP(Q249,Prowadzacy!$F$2:$K$105,3,FALSE)</f>
        <v>0</v>
      </c>
      <c r="T249" s="57" t="str">
        <f>VLOOKUP(Q249,Prowadzacy!$F$2:$K$105,4,FALSE)</f>
        <v>Czapka</v>
      </c>
      <c r="U249" s="57" t="str">
        <f>VLOOKUP(Q249,Prowadzacy!$F$2:$M$105,8,FALSE)</f>
        <v xml:space="preserve">Tomasz | Czapka | Dr inż. |  ( 05158 ) </v>
      </c>
      <c r="V249" s="56"/>
      <c r="W249" s="53" t="s">
        <v>226</v>
      </c>
      <c r="X249" s="56"/>
      <c r="Y249" s="53"/>
      <c r="Z249" s="58"/>
      <c r="AA249" s="57"/>
      <c r="AB249" s="57"/>
      <c r="AC249" s="57"/>
      <c r="AD249" s="57"/>
      <c r="AE249" s="57"/>
      <c r="AF249" s="57"/>
      <c r="AG249" s="57"/>
      <c r="AH249" s="57"/>
      <c r="AI249" s="57"/>
      <c r="AJ249" s="57"/>
      <c r="AK249" s="57"/>
      <c r="AL249" s="65"/>
    </row>
    <row r="250" spans="1:38" ht="91.5">
      <c r="A250" s="80">
        <v>245</v>
      </c>
      <c r="B250" s="57" t="str">
        <f>VLOOKUP(E250,studia!$F$1:$I$12,2,FALSE)</f>
        <v>Elektrotechnika</v>
      </c>
      <c r="C250" s="57" t="str">
        <f>VLOOKUP(E250,studia!$F$1:$I$12,3,FALSE)</f>
        <v>inż.</v>
      </c>
      <c r="D250" s="57" t="str">
        <f>VLOOKUP(E250,studia!$F$1:$I$12,4,FALSE)</f>
        <v>ETP</v>
      </c>
      <c r="E250" s="53" t="s">
        <v>394</v>
      </c>
      <c r="F250" s="89"/>
      <c r="G250" s="56" t="s">
        <v>434</v>
      </c>
      <c r="H250" s="56" t="s">
        <v>435</v>
      </c>
      <c r="I250" s="56" t="s">
        <v>436</v>
      </c>
      <c r="J250" s="56" t="s">
        <v>437</v>
      </c>
      <c r="K250" s="55" t="str">
        <f>VLOOKUP(J250,Prowadzacy!$F$2:$J$105,2,FALSE)</f>
        <v>Bożena</v>
      </c>
      <c r="L250" s="55">
        <f>VLOOKUP(J250,Prowadzacy!$F$2:$K$105,3,FALSE)</f>
        <v>0</v>
      </c>
      <c r="M250" s="55" t="str">
        <f>VLOOKUP(J250,Prowadzacy!$F$2:$K$105,4,FALSE)</f>
        <v>Łowkis</v>
      </c>
      <c r="N250" s="57" t="str">
        <f>VLOOKUP(J250,Prowadzacy!$F$2:$M$105,8,FALSE)</f>
        <v xml:space="preserve">Bożena | Łowkis | Dr hab. inż. |  ( 05114 ) </v>
      </c>
      <c r="O250" s="57" t="str">
        <f>VLOOKUP(J250,Prowadzacy!$F$2:$K$105,5,FALSE)</f>
        <v>W05/K1</v>
      </c>
      <c r="P250" s="57" t="str">
        <f>VLOOKUP(J250,Prowadzacy!$F$2:$K$105,6,FALSE)</f>
        <v>ZE</v>
      </c>
      <c r="Q250" s="53" t="s">
        <v>425</v>
      </c>
      <c r="R250" s="57" t="str">
        <f>VLOOKUP(Q250,Prowadzacy!$F$2:$K$105,2,FALSE)</f>
        <v>Ryszard</v>
      </c>
      <c r="S250" s="57" t="str">
        <f>VLOOKUP(Q250,Prowadzacy!$F$2:$K$105,3,FALSE)</f>
        <v>Leon</v>
      </c>
      <c r="T250" s="57" t="str">
        <f>VLOOKUP(Q250,Prowadzacy!$F$2:$K$105,4,FALSE)</f>
        <v>Kacprzyk</v>
      </c>
      <c r="U250" s="57" t="str">
        <f>VLOOKUP(Q250,Prowadzacy!$F$2:$M$105,8,FALSE)</f>
        <v xml:space="preserve">Ryszard | Kacprzyk | Prof. dr hab. inż. |  ( 05106 ) </v>
      </c>
      <c r="V250" s="56"/>
      <c r="W250" s="53" t="s">
        <v>226</v>
      </c>
      <c r="X250" s="56"/>
      <c r="Y250" s="53"/>
      <c r="Z250" s="58"/>
      <c r="AA250" s="57"/>
      <c r="AB250" s="57"/>
      <c r="AC250" s="57"/>
      <c r="AD250" s="57"/>
      <c r="AE250" s="57"/>
      <c r="AF250" s="57"/>
      <c r="AG250" s="57"/>
      <c r="AH250" s="57"/>
      <c r="AI250" s="57"/>
      <c r="AJ250" s="57"/>
      <c r="AK250" s="57"/>
      <c r="AL250" s="65"/>
    </row>
    <row r="251" spans="1:38" ht="78.75">
      <c r="A251" s="80">
        <v>246</v>
      </c>
      <c r="B251" s="57" t="str">
        <f>VLOOKUP(E251,studia!$F$1:$I$12,2,FALSE)</f>
        <v>Elektrotechnika</v>
      </c>
      <c r="C251" s="57" t="str">
        <f>VLOOKUP(E251,studia!$F$1:$I$12,3,FALSE)</f>
        <v>inż.</v>
      </c>
      <c r="D251" s="57" t="str">
        <f>VLOOKUP(E251,studia!$F$1:$I$12,4,FALSE)</f>
        <v>ETP</v>
      </c>
      <c r="E251" s="53" t="s">
        <v>394</v>
      </c>
      <c r="F251" s="89"/>
      <c r="G251" s="56" t="s">
        <v>1948</v>
      </c>
      <c r="H251" s="56" t="s">
        <v>438</v>
      </c>
      <c r="I251" s="56" t="s">
        <v>439</v>
      </c>
      <c r="J251" s="56" t="s">
        <v>437</v>
      </c>
      <c r="K251" s="55" t="str">
        <f>VLOOKUP(J251,Prowadzacy!$F$2:$J$105,2,FALSE)</f>
        <v>Bożena</v>
      </c>
      <c r="L251" s="55">
        <f>VLOOKUP(J251,Prowadzacy!$F$2:$K$105,3,FALSE)</f>
        <v>0</v>
      </c>
      <c r="M251" s="55" t="str">
        <f>VLOOKUP(J251,Prowadzacy!$F$2:$K$105,4,FALSE)</f>
        <v>Łowkis</v>
      </c>
      <c r="N251" s="57" t="str">
        <f>VLOOKUP(J251,Prowadzacy!$F$2:$M$105,8,FALSE)</f>
        <v xml:space="preserve">Bożena | Łowkis | Dr hab. inż. |  ( 05114 ) </v>
      </c>
      <c r="O251" s="57" t="str">
        <f>VLOOKUP(J251,Prowadzacy!$F$2:$K$105,5,FALSE)</f>
        <v>W05/K1</v>
      </c>
      <c r="P251" s="57" t="str">
        <f>VLOOKUP(J251,Prowadzacy!$F$2:$K$105,6,FALSE)</f>
        <v>ZE</v>
      </c>
      <c r="Q251" s="53" t="s">
        <v>425</v>
      </c>
      <c r="R251" s="57" t="str">
        <f>VLOOKUP(Q251,Prowadzacy!$F$2:$K$105,2,FALSE)</f>
        <v>Ryszard</v>
      </c>
      <c r="S251" s="57" t="str">
        <f>VLOOKUP(Q251,Prowadzacy!$F$2:$K$105,3,FALSE)</f>
        <v>Leon</v>
      </c>
      <c r="T251" s="57" t="str">
        <f>VLOOKUP(Q251,Prowadzacy!$F$2:$K$105,4,FALSE)</f>
        <v>Kacprzyk</v>
      </c>
      <c r="U251" s="57" t="str">
        <f>VLOOKUP(Q251,Prowadzacy!$F$2:$M$105,8,FALSE)</f>
        <v xml:space="preserve">Ryszard | Kacprzyk | Prof. dr hab. inż. |  ( 05106 ) </v>
      </c>
      <c r="V251" s="56"/>
      <c r="W251" s="53" t="s">
        <v>226</v>
      </c>
      <c r="X251" s="56"/>
      <c r="Y251" s="53"/>
      <c r="Z251" s="58"/>
      <c r="AA251" s="57"/>
      <c r="AB251" s="57"/>
      <c r="AC251" s="57"/>
      <c r="AD251" s="57"/>
      <c r="AE251" s="57"/>
      <c r="AF251" s="57"/>
      <c r="AG251" s="57"/>
      <c r="AH251" s="57"/>
      <c r="AI251" s="57"/>
      <c r="AJ251" s="57"/>
      <c r="AK251" s="57"/>
      <c r="AL251" s="65"/>
    </row>
    <row r="252" spans="1:38" ht="117">
      <c r="A252" s="80">
        <v>247</v>
      </c>
      <c r="B252" s="57" t="str">
        <f>VLOOKUP(E252,studia!$F$1:$I$12,2,FALSE)</f>
        <v>Elektrotechnika</v>
      </c>
      <c r="C252" s="57" t="str">
        <f>VLOOKUP(E252,studia!$F$1:$I$12,3,FALSE)</f>
        <v>inż.</v>
      </c>
      <c r="D252" s="57" t="str">
        <f>VLOOKUP(E252,studia!$F$1:$I$12,4,FALSE)</f>
        <v>ETP</v>
      </c>
      <c r="E252" s="53" t="s">
        <v>394</v>
      </c>
      <c r="F252" s="94"/>
      <c r="G252" s="56" t="s">
        <v>440</v>
      </c>
      <c r="H252" s="56" t="s">
        <v>441</v>
      </c>
      <c r="I252" s="56" t="s">
        <v>442</v>
      </c>
      <c r="J252" s="56" t="s">
        <v>437</v>
      </c>
      <c r="K252" s="55" t="str">
        <f>VLOOKUP(J252,Prowadzacy!$F$2:$J$105,2,FALSE)</f>
        <v>Bożena</v>
      </c>
      <c r="L252" s="55">
        <f>VLOOKUP(J252,Prowadzacy!$F$2:$K$105,3,FALSE)</f>
        <v>0</v>
      </c>
      <c r="M252" s="55" t="str">
        <f>VLOOKUP(J252,Prowadzacy!$F$2:$K$105,4,FALSE)</f>
        <v>Łowkis</v>
      </c>
      <c r="N252" s="57" t="str">
        <f>VLOOKUP(J252,Prowadzacy!$F$2:$M$105,8,FALSE)</f>
        <v xml:space="preserve">Bożena | Łowkis | Dr hab. inż. |  ( 05114 ) </v>
      </c>
      <c r="O252" s="57" t="str">
        <f>VLOOKUP(J252,Prowadzacy!$F$2:$K$105,5,FALSE)</f>
        <v>W05/K1</v>
      </c>
      <c r="P252" s="57" t="str">
        <f>VLOOKUP(J252,Prowadzacy!$F$2:$K$105,6,FALSE)</f>
        <v>ZE</v>
      </c>
      <c r="Q252" s="53" t="s">
        <v>478</v>
      </c>
      <c r="R252" s="57" t="str">
        <f>VLOOKUP(Q252,Prowadzacy!$F$2:$K$105,2,FALSE)</f>
        <v>Jan</v>
      </c>
      <c r="S252" s="57" t="str">
        <f>VLOOKUP(Q252,Prowadzacy!$F$2:$K$105,3,FALSE)</f>
        <v>Stanisław</v>
      </c>
      <c r="T252" s="57" t="str">
        <f>VLOOKUP(Q252,Prowadzacy!$F$2:$K$105,4,FALSE)</f>
        <v>Ziaja</v>
      </c>
      <c r="U252" s="57" t="str">
        <f>VLOOKUP(Q252,Prowadzacy!$F$2:$M$105,8,FALSE)</f>
        <v xml:space="preserve">Jan | Ziaja | Dr hab. inż. |  ( 05132 ) </v>
      </c>
      <c r="V252" s="56"/>
      <c r="W252" s="53" t="s">
        <v>226</v>
      </c>
      <c r="X252" s="56"/>
      <c r="Y252" s="53"/>
      <c r="Z252" s="58"/>
      <c r="AA252" s="57"/>
      <c r="AB252" s="57"/>
      <c r="AC252" s="57"/>
      <c r="AD252" s="57"/>
      <c r="AE252" s="57"/>
      <c r="AF252" s="57"/>
      <c r="AG252" s="57"/>
      <c r="AH252" s="57"/>
      <c r="AI252" s="57"/>
      <c r="AJ252" s="57"/>
      <c r="AK252" s="57"/>
      <c r="AL252" s="65"/>
    </row>
    <row r="253" spans="1:38" ht="91.5">
      <c r="A253" s="80">
        <v>248</v>
      </c>
      <c r="B253" s="57" t="str">
        <f>VLOOKUP(E253,studia!$F$1:$I$12,2,FALSE)</f>
        <v>Elektrotechnika</v>
      </c>
      <c r="C253" s="57" t="str">
        <f>VLOOKUP(E253,studia!$F$1:$I$12,3,FALSE)</f>
        <v>inż.</v>
      </c>
      <c r="D253" s="57" t="str">
        <f>VLOOKUP(E253,studia!$F$1:$I$12,4,FALSE)</f>
        <v>ETP</v>
      </c>
      <c r="E253" s="53" t="s">
        <v>394</v>
      </c>
      <c r="F253" s="89"/>
      <c r="G253" s="56" t="s">
        <v>443</v>
      </c>
      <c r="H253" s="56" t="s">
        <v>444</v>
      </c>
      <c r="I253" s="56" t="s">
        <v>445</v>
      </c>
      <c r="J253" s="56" t="s">
        <v>437</v>
      </c>
      <c r="K253" s="55" t="str">
        <f>VLOOKUP(J253,Prowadzacy!$F$2:$J$105,2,FALSE)</f>
        <v>Bożena</v>
      </c>
      <c r="L253" s="55">
        <f>VLOOKUP(J253,Prowadzacy!$F$2:$K$105,3,FALSE)</f>
        <v>0</v>
      </c>
      <c r="M253" s="55" t="str">
        <f>VLOOKUP(J253,Prowadzacy!$F$2:$K$105,4,FALSE)</f>
        <v>Łowkis</v>
      </c>
      <c r="N253" s="57" t="str">
        <f>VLOOKUP(J253,Prowadzacy!$F$2:$M$105,8,FALSE)</f>
        <v xml:space="preserve">Bożena | Łowkis | Dr hab. inż. |  ( 05114 ) </v>
      </c>
      <c r="O253" s="57" t="str">
        <f>VLOOKUP(J253,Prowadzacy!$F$2:$K$105,5,FALSE)</f>
        <v>W05/K1</v>
      </c>
      <c r="P253" s="57" t="str">
        <f>VLOOKUP(J253,Prowadzacy!$F$2:$K$105,6,FALSE)</f>
        <v>ZE</v>
      </c>
      <c r="Q253" s="53" t="s">
        <v>413</v>
      </c>
      <c r="R253" s="57" t="str">
        <f>VLOOKUP(Q253,Prowadzacy!$F$2:$K$105,2,FALSE)</f>
        <v>Tomasz</v>
      </c>
      <c r="S253" s="57">
        <f>VLOOKUP(Q253,Prowadzacy!$F$2:$K$105,3,FALSE)</f>
        <v>0</v>
      </c>
      <c r="T253" s="57" t="str">
        <f>VLOOKUP(Q253,Prowadzacy!$F$2:$K$105,4,FALSE)</f>
        <v>Czapka</v>
      </c>
      <c r="U253" s="57" t="str">
        <f>VLOOKUP(Q253,Prowadzacy!$F$2:$M$105,8,FALSE)</f>
        <v xml:space="preserve">Tomasz | Czapka | Dr inż. |  ( 05158 ) </v>
      </c>
      <c r="V253" s="56"/>
      <c r="W253" s="53" t="s">
        <v>226</v>
      </c>
      <c r="X253" s="56"/>
      <c r="Y253" s="53"/>
      <c r="Z253" s="58"/>
      <c r="AA253" s="57"/>
      <c r="AB253" s="57"/>
      <c r="AC253" s="57"/>
      <c r="AD253" s="57"/>
      <c r="AE253" s="57"/>
      <c r="AF253" s="57"/>
      <c r="AG253" s="57"/>
      <c r="AH253" s="57"/>
      <c r="AI253" s="57"/>
      <c r="AJ253" s="57"/>
      <c r="AK253" s="57"/>
      <c r="AL253" s="65"/>
    </row>
    <row r="254" spans="1:38" ht="66">
      <c r="A254" s="80">
        <v>249</v>
      </c>
      <c r="B254" s="57" t="str">
        <f>VLOOKUP(E254,studia!$F$1:$I$12,2,FALSE)</f>
        <v>Elektrotechnika</v>
      </c>
      <c r="C254" s="57" t="str">
        <f>VLOOKUP(E254,studia!$F$1:$I$12,3,FALSE)</f>
        <v>inż.</v>
      </c>
      <c r="D254" s="57" t="str">
        <f>VLOOKUP(E254,studia!$F$1:$I$12,4,FALSE)</f>
        <v>ETP</v>
      </c>
      <c r="E254" s="53" t="s">
        <v>394</v>
      </c>
      <c r="F254" s="89"/>
      <c r="G254" s="56" t="s">
        <v>446</v>
      </c>
      <c r="H254" s="56" t="s">
        <v>447</v>
      </c>
      <c r="I254" s="56" t="s">
        <v>448</v>
      </c>
      <c r="J254" s="56" t="s">
        <v>437</v>
      </c>
      <c r="K254" s="55" t="str">
        <f>VLOOKUP(J254,Prowadzacy!$F$2:$J$105,2,FALSE)</f>
        <v>Bożena</v>
      </c>
      <c r="L254" s="55">
        <f>VLOOKUP(J254,Prowadzacy!$F$2:$K$105,3,FALSE)</f>
        <v>0</v>
      </c>
      <c r="M254" s="55" t="str">
        <f>VLOOKUP(J254,Prowadzacy!$F$2:$K$105,4,FALSE)</f>
        <v>Łowkis</v>
      </c>
      <c r="N254" s="57" t="str">
        <f>VLOOKUP(J254,Prowadzacy!$F$2:$M$105,8,FALSE)</f>
        <v xml:space="preserve">Bożena | Łowkis | Dr hab. inż. |  ( 05114 ) </v>
      </c>
      <c r="O254" s="57" t="str">
        <f>VLOOKUP(J254,Prowadzacy!$F$2:$K$105,5,FALSE)</f>
        <v>W05/K1</v>
      </c>
      <c r="P254" s="57" t="str">
        <f>VLOOKUP(J254,Prowadzacy!$F$2:$K$105,6,FALSE)</f>
        <v>ZE</v>
      </c>
      <c r="Q254" s="53" t="s">
        <v>413</v>
      </c>
      <c r="R254" s="57" t="str">
        <f>VLOOKUP(Q254,Prowadzacy!$F$2:$K$105,2,FALSE)</f>
        <v>Tomasz</v>
      </c>
      <c r="S254" s="57">
        <f>VLOOKUP(Q254,Prowadzacy!$F$2:$K$105,3,FALSE)</f>
        <v>0</v>
      </c>
      <c r="T254" s="57" t="str">
        <f>VLOOKUP(Q254,Prowadzacy!$F$2:$K$105,4,FALSE)</f>
        <v>Czapka</v>
      </c>
      <c r="U254" s="57" t="str">
        <f>VLOOKUP(Q254,Prowadzacy!$F$2:$M$105,8,FALSE)</f>
        <v xml:space="preserve">Tomasz | Czapka | Dr inż. |  ( 05158 ) </v>
      </c>
      <c r="V254" s="56"/>
      <c r="W254" s="53" t="s">
        <v>226</v>
      </c>
      <c r="X254" s="56"/>
      <c r="Y254" s="53"/>
      <c r="Z254" s="58"/>
      <c r="AA254" s="57"/>
      <c r="AB254" s="57"/>
      <c r="AC254" s="57"/>
      <c r="AD254" s="57"/>
      <c r="AE254" s="57"/>
      <c r="AF254" s="57"/>
      <c r="AG254" s="57"/>
      <c r="AH254" s="57"/>
      <c r="AI254" s="57"/>
      <c r="AJ254" s="57"/>
      <c r="AK254" s="57"/>
      <c r="AL254" s="65"/>
    </row>
    <row r="255" spans="1:38" ht="53.25">
      <c r="A255" s="80">
        <v>250</v>
      </c>
      <c r="B255" s="57" t="str">
        <f>VLOOKUP(E255,studia!$F$1:$I$12,2,FALSE)</f>
        <v>Elektrotechnika</v>
      </c>
      <c r="C255" s="57" t="str">
        <f>VLOOKUP(E255,studia!$F$1:$I$12,3,FALSE)</f>
        <v>inż.</v>
      </c>
      <c r="D255" s="57" t="str">
        <f>VLOOKUP(E255,studia!$F$1:$I$12,4,FALSE)</f>
        <v>ETP</v>
      </c>
      <c r="E255" s="53" t="s">
        <v>394</v>
      </c>
      <c r="F255" s="89"/>
      <c r="G255" s="56" t="s">
        <v>464</v>
      </c>
      <c r="H255" s="56" t="s">
        <v>465</v>
      </c>
      <c r="I255" s="56" t="s">
        <v>466</v>
      </c>
      <c r="J255" s="56" t="s">
        <v>467</v>
      </c>
      <c r="K255" s="55" t="str">
        <f>VLOOKUP(J255,Prowadzacy!$F$2:$J$105,2,FALSE)</f>
        <v>Leszek</v>
      </c>
      <c r="L255" s="55" t="str">
        <f>VLOOKUP(J255,Prowadzacy!$F$2:$K$105,3,FALSE)</f>
        <v>Piotr</v>
      </c>
      <c r="M255" s="55" t="str">
        <f>VLOOKUP(J255,Prowadzacy!$F$2:$K$105,4,FALSE)</f>
        <v>Woźny</v>
      </c>
      <c r="N255" s="57" t="str">
        <f>VLOOKUP(J255,Prowadzacy!$F$2:$M$105,8,FALSE)</f>
        <v xml:space="preserve">Leszek | Woźny | Dr inż. |  ( 05131 ) </v>
      </c>
      <c r="O255" s="57" t="str">
        <f>VLOOKUP(J255,Prowadzacy!$F$2:$K$105,5,FALSE)</f>
        <v>W05/K1</v>
      </c>
      <c r="P255" s="57" t="str">
        <f>VLOOKUP(J255,Prowadzacy!$F$2:$K$105,6,FALSE)</f>
        <v>ZE</v>
      </c>
      <c r="Q255" s="53" t="s">
        <v>478</v>
      </c>
      <c r="R255" s="57" t="str">
        <f>VLOOKUP(Q255,Prowadzacy!$F$2:$K$105,2,FALSE)</f>
        <v>Jan</v>
      </c>
      <c r="S255" s="57" t="str">
        <f>VLOOKUP(Q255,Prowadzacy!$F$2:$K$105,3,FALSE)</f>
        <v>Stanisław</v>
      </c>
      <c r="T255" s="57" t="str">
        <f>VLOOKUP(Q255,Prowadzacy!$F$2:$K$105,4,FALSE)</f>
        <v>Ziaja</v>
      </c>
      <c r="U255" s="57" t="str">
        <f>VLOOKUP(Q255,Prowadzacy!$F$2:$M$105,8,FALSE)</f>
        <v xml:space="preserve">Jan | Ziaja | Dr hab. inż. |  ( 05132 ) </v>
      </c>
      <c r="V255" s="56"/>
      <c r="W255" s="53" t="s">
        <v>226</v>
      </c>
      <c r="X255" s="56"/>
      <c r="Y255" s="53"/>
      <c r="Z255" s="58"/>
      <c r="AA255" s="57"/>
      <c r="AB255" s="57"/>
      <c r="AC255" s="57"/>
      <c r="AD255" s="57"/>
      <c r="AE255" s="57"/>
      <c r="AF255" s="57"/>
      <c r="AG255" s="57"/>
      <c r="AH255" s="57"/>
      <c r="AI255" s="57"/>
      <c r="AJ255" s="57"/>
      <c r="AK255" s="57"/>
      <c r="AL255" s="65"/>
    </row>
    <row r="256" spans="1:38" ht="66">
      <c r="A256" s="80">
        <v>251</v>
      </c>
      <c r="B256" s="57" t="str">
        <f>VLOOKUP(E256,studia!$F$1:$I$12,2,FALSE)</f>
        <v>Elektrotechnika</v>
      </c>
      <c r="C256" s="57" t="str">
        <f>VLOOKUP(E256,studia!$F$1:$I$12,3,FALSE)</f>
        <v>inż.</v>
      </c>
      <c r="D256" s="57" t="str">
        <f>VLOOKUP(E256,studia!$F$1:$I$12,4,FALSE)</f>
        <v>ETP</v>
      </c>
      <c r="E256" s="53" t="s">
        <v>394</v>
      </c>
      <c r="F256" s="89"/>
      <c r="G256" s="56" t="s">
        <v>1949</v>
      </c>
      <c r="H256" s="56" t="s">
        <v>468</v>
      </c>
      <c r="I256" s="56" t="s">
        <v>469</v>
      </c>
      <c r="J256" s="56" t="s">
        <v>467</v>
      </c>
      <c r="K256" s="55" t="str">
        <f>VLOOKUP(J256,Prowadzacy!$F$2:$J$105,2,FALSE)</f>
        <v>Leszek</v>
      </c>
      <c r="L256" s="55" t="str">
        <f>VLOOKUP(J256,Prowadzacy!$F$2:$K$105,3,FALSE)</f>
        <v>Piotr</v>
      </c>
      <c r="M256" s="55" t="str">
        <f>VLOOKUP(J256,Prowadzacy!$F$2:$K$105,4,FALSE)</f>
        <v>Woźny</v>
      </c>
      <c r="N256" s="57" t="str">
        <f>VLOOKUP(J256,Prowadzacy!$F$2:$M$105,8,FALSE)</f>
        <v xml:space="preserve">Leszek | Woźny | Dr inż. |  ( 05131 ) </v>
      </c>
      <c r="O256" s="57" t="str">
        <f>VLOOKUP(J256,Prowadzacy!$F$2:$K$105,5,FALSE)</f>
        <v>W05/K1</v>
      </c>
      <c r="P256" s="57" t="str">
        <f>VLOOKUP(J256,Prowadzacy!$F$2:$K$105,6,FALSE)</f>
        <v>ZE</v>
      </c>
      <c r="Q256" s="53" t="s">
        <v>478</v>
      </c>
      <c r="R256" s="57" t="str">
        <f>VLOOKUP(Q256,Prowadzacy!$F$2:$K$105,2,FALSE)</f>
        <v>Jan</v>
      </c>
      <c r="S256" s="57" t="str">
        <f>VLOOKUP(Q256,Prowadzacy!$F$2:$K$105,3,FALSE)</f>
        <v>Stanisław</v>
      </c>
      <c r="T256" s="57" t="str">
        <f>VLOOKUP(Q256,Prowadzacy!$F$2:$K$105,4,FALSE)</f>
        <v>Ziaja</v>
      </c>
      <c r="U256" s="57" t="str">
        <f>VLOOKUP(Q256,Prowadzacy!$F$2:$M$105,8,FALSE)</f>
        <v xml:space="preserve">Jan | Ziaja | Dr hab. inż. |  ( 05132 ) </v>
      </c>
      <c r="V256" s="56"/>
      <c r="W256" s="53" t="s">
        <v>226</v>
      </c>
      <c r="X256" s="56"/>
      <c r="Y256" s="53"/>
      <c r="Z256" s="58"/>
      <c r="AA256" s="57"/>
      <c r="AB256" s="57"/>
      <c r="AC256" s="57"/>
      <c r="AD256" s="57"/>
      <c r="AE256" s="57"/>
      <c r="AF256" s="57"/>
      <c r="AG256" s="57"/>
      <c r="AH256" s="57"/>
      <c r="AI256" s="57"/>
      <c r="AJ256" s="57"/>
      <c r="AK256" s="57"/>
      <c r="AL256" s="65"/>
    </row>
    <row r="257" spans="1:38" ht="78.75">
      <c r="A257" s="80">
        <v>252</v>
      </c>
      <c r="B257" s="57" t="str">
        <f>VLOOKUP(E257,studia!$F$1:$I$12,2,FALSE)</f>
        <v>Elektrotechnika</v>
      </c>
      <c r="C257" s="57" t="str">
        <f>VLOOKUP(E257,studia!$F$1:$I$12,3,FALSE)</f>
        <v>inż.</v>
      </c>
      <c r="D257" s="57" t="str">
        <f>VLOOKUP(E257,studia!$F$1:$I$12,4,FALSE)</f>
        <v>ETP</v>
      </c>
      <c r="E257" s="53" t="s">
        <v>394</v>
      </c>
      <c r="F257" s="89"/>
      <c r="G257" s="56" t="s">
        <v>470</v>
      </c>
      <c r="H257" s="56" t="s">
        <v>471</v>
      </c>
      <c r="I257" s="56" t="s">
        <v>472</v>
      </c>
      <c r="J257" s="56" t="s">
        <v>467</v>
      </c>
      <c r="K257" s="55" t="str">
        <f>VLOOKUP(J257,Prowadzacy!$F$2:$J$105,2,FALSE)</f>
        <v>Leszek</v>
      </c>
      <c r="L257" s="55" t="str">
        <f>VLOOKUP(J257,Prowadzacy!$F$2:$K$105,3,FALSE)</f>
        <v>Piotr</v>
      </c>
      <c r="M257" s="55" t="str">
        <f>VLOOKUP(J257,Prowadzacy!$F$2:$K$105,4,FALSE)</f>
        <v>Woźny</v>
      </c>
      <c r="N257" s="57" t="str">
        <f>VLOOKUP(J257,Prowadzacy!$F$2:$M$105,8,FALSE)</f>
        <v xml:space="preserve">Leszek | Woźny | Dr inż. |  ( 05131 ) </v>
      </c>
      <c r="O257" s="57" t="str">
        <f>VLOOKUP(J257,Prowadzacy!$F$2:$K$105,5,FALSE)</f>
        <v>W05/K1</v>
      </c>
      <c r="P257" s="57" t="str">
        <f>VLOOKUP(J257,Prowadzacy!$F$2:$K$105,6,FALSE)</f>
        <v>ZE</v>
      </c>
      <c r="Q257" s="53" t="s">
        <v>478</v>
      </c>
      <c r="R257" s="57" t="str">
        <f>VLOOKUP(Q257,Prowadzacy!$F$2:$K$105,2,FALSE)</f>
        <v>Jan</v>
      </c>
      <c r="S257" s="57" t="str">
        <f>VLOOKUP(Q257,Prowadzacy!$F$2:$K$105,3,FALSE)</f>
        <v>Stanisław</v>
      </c>
      <c r="T257" s="57" t="str">
        <f>VLOOKUP(Q257,Prowadzacy!$F$2:$K$105,4,FALSE)</f>
        <v>Ziaja</v>
      </c>
      <c r="U257" s="57" t="str">
        <f>VLOOKUP(Q257,Prowadzacy!$F$2:$M$105,8,FALSE)</f>
        <v xml:space="preserve">Jan | Ziaja | Dr hab. inż. |  ( 05132 ) </v>
      </c>
      <c r="V257" s="56"/>
      <c r="W257" s="53" t="s">
        <v>226</v>
      </c>
      <c r="X257" s="56"/>
      <c r="Y257" s="53"/>
      <c r="Z257" s="58"/>
      <c r="AA257" s="57"/>
      <c r="AB257" s="57"/>
      <c r="AC257" s="57"/>
      <c r="AD257" s="57"/>
      <c r="AE257" s="57"/>
      <c r="AF257" s="57"/>
      <c r="AG257" s="57"/>
      <c r="AH257" s="57"/>
      <c r="AI257" s="57"/>
      <c r="AJ257" s="57"/>
      <c r="AK257" s="57"/>
      <c r="AL257" s="65"/>
    </row>
    <row r="258" spans="1:38" ht="66">
      <c r="A258" s="80">
        <v>253</v>
      </c>
      <c r="B258" s="57" t="str">
        <f>VLOOKUP(E258,studia!$F$1:$I$12,2,FALSE)</f>
        <v>Elektrotechnika</v>
      </c>
      <c r="C258" s="57" t="str">
        <f>VLOOKUP(E258,studia!$F$1:$I$12,3,FALSE)</f>
        <v>inż.</v>
      </c>
      <c r="D258" s="57" t="str">
        <f>VLOOKUP(E258,studia!$F$1:$I$12,4,FALSE)</f>
        <v>ETP</v>
      </c>
      <c r="E258" s="53" t="s">
        <v>394</v>
      </c>
      <c r="F258" s="89"/>
      <c r="G258" s="56" t="s">
        <v>473</v>
      </c>
      <c r="H258" s="56" t="s">
        <v>474</v>
      </c>
      <c r="I258" s="56" t="s">
        <v>475</v>
      </c>
      <c r="J258" s="56" t="s">
        <v>467</v>
      </c>
      <c r="K258" s="55" t="str">
        <f>VLOOKUP(J258,Prowadzacy!$F$2:$J$105,2,FALSE)</f>
        <v>Leszek</v>
      </c>
      <c r="L258" s="55" t="str">
        <f>VLOOKUP(J258,Prowadzacy!$F$2:$K$105,3,FALSE)</f>
        <v>Piotr</v>
      </c>
      <c r="M258" s="55" t="str">
        <f>VLOOKUP(J258,Prowadzacy!$F$2:$K$105,4,FALSE)</f>
        <v>Woźny</v>
      </c>
      <c r="N258" s="57" t="str">
        <f>VLOOKUP(J258,Prowadzacy!$F$2:$M$105,8,FALSE)</f>
        <v xml:space="preserve">Leszek | Woźny | Dr inż. |  ( 05131 ) </v>
      </c>
      <c r="O258" s="57" t="str">
        <f>VLOOKUP(J258,Prowadzacy!$F$2:$K$105,5,FALSE)</f>
        <v>W05/K1</v>
      </c>
      <c r="P258" s="57" t="str">
        <f>VLOOKUP(J258,Prowadzacy!$F$2:$K$105,6,FALSE)</f>
        <v>ZE</v>
      </c>
      <c r="Q258" s="53" t="s">
        <v>478</v>
      </c>
      <c r="R258" s="57" t="str">
        <f>VLOOKUP(Q258,Prowadzacy!$F$2:$K$105,2,FALSE)</f>
        <v>Jan</v>
      </c>
      <c r="S258" s="57" t="str">
        <f>VLOOKUP(Q258,Prowadzacy!$F$2:$K$105,3,FALSE)</f>
        <v>Stanisław</v>
      </c>
      <c r="T258" s="57" t="str">
        <f>VLOOKUP(Q258,Prowadzacy!$F$2:$K$105,4,FALSE)</f>
        <v>Ziaja</v>
      </c>
      <c r="U258" s="57" t="str">
        <f>VLOOKUP(Q258,Prowadzacy!$F$2:$M$105,8,FALSE)</f>
        <v xml:space="preserve">Jan | Ziaja | Dr hab. inż. |  ( 05132 ) </v>
      </c>
      <c r="V258" s="56"/>
      <c r="W258" s="53" t="s">
        <v>226</v>
      </c>
      <c r="X258" s="56"/>
      <c r="Y258" s="53"/>
      <c r="Z258" s="58"/>
      <c r="AA258" s="57"/>
      <c r="AB258" s="57"/>
      <c r="AC258" s="57"/>
      <c r="AD258" s="57"/>
      <c r="AE258" s="57"/>
      <c r="AF258" s="57"/>
      <c r="AG258" s="57"/>
      <c r="AH258" s="57"/>
      <c r="AI258" s="57"/>
      <c r="AJ258" s="57"/>
      <c r="AK258" s="57"/>
      <c r="AL258" s="65"/>
    </row>
    <row r="259" spans="1:38" ht="66">
      <c r="A259" s="80">
        <v>254</v>
      </c>
      <c r="B259" s="57" t="str">
        <f>VLOOKUP(E259,studia!$F$1:$I$12,2,FALSE)</f>
        <v>Elektrotechnika</v>
      </c>
      <c r="C259" s="57" t="str">
        <f>VLOOKUP(E259,studia!$F$1:$I$12,3,FALSE)</f>
        <v>inż.</v>
      </c>
      <c r="D259" s="57" t="str">
        <f>VLOOKUP(E259,studia!$F$1:$I$12,4,FALSE)</f>
        <v>ETP</v>
      </c>
      <c r="E259" s="53" t="s">
        <v>394</v>
      </c>
      <c r="F259" s="89"/>
      <c r="G259" s="56" t="s">
        <v>476</v>
      </c>
      <c r="H259" s="56" t="s">
        <v>477</v>
      </c>
      <c r="I259" s="56" t="s">
        <v>1976</v>
      </c>
      <c r="J259" s="56" t="s">
        <v>478</v>
      </c>
      <c r="K259" s="55" t="str">
        <f>VLOOKUP(J259,Prowadzacy!$F$2:$J$105,2,FALSE)</f>
        <v>Jan</v>
      </c>
      <c r="L259" s="55" t="str">
        <f>VLOOKUP(J259,Prowadzacy!$F$2:$K$105,3,FALSE)</f>
        <v>Stanisław</v>
      </c>
      <c r="M259" s="55" t="str">
        <f>VLOOKUP(J259,Prowadzacy!$F$2:$K$105,4,FALSE)</f>
        <v>Ziaja</v>
      </c>
      <c r="N259" s="57" t="str">
        <f>VLOOKUP(J259,Prowadzacy!$F$2:$M$105,8,FALSE)</f>
        <v xml:space="preserve">Jan | Ziaja | Dr hab. inż. |  ( 05132 ) </v>
      </c>
      <c r="O259" s="57" t="str">
        <f>VLOOKUP(J259,Prowadzacy!$F$2:$K$105,5,FALSE)</f>
        <v>W05/K1</v>
      </c>
      <c r="P259" s="57" t="str">
        <f>VLOOKUP(J259,Prowadzacy!$F$2:$K$105,6,FALSE)</f>
        <v>ZE</v>
      </c>
      <c r="Q259" s="53" t="s">
        <v>498</v>
      </c>
      <c r="R259" s="57" t="str">
        <f>VLOOKUP(Q259,Prowadzacy!$F$2:$K$105,2,FALSE)</f>
        <v>Krystian</v>
      </c>
      <c r="S259" s="57">
        <f>VLOOKUP(Q259,Prowadzacy!$F$2:$K$105,3,FALSE)</f>
        <v>0</v>
      </c>
      <c r="T259" s="57" t="str">
        <f>VLOOKUP(Q259,Prowadzacy!$F$2:$K$105,4,FALSE)</f>
        <v>Krawczyk</v>
      </c>
      <c r="U259" s="57" t="str">
        <f>VLOOKUP(Q259,Prowadzacy!$F$2:$M$105,8,FALSE)</f>
        <v xml:space="preserve">Krystian | Krawczyk | Dr inż. |  ( 05157 ) </v>
      </c>
      <c r="V259" s="56"/>
      <c r="W259" s="53" t="s">
        <v>226</v>
      </c>
      <c r="X259" s="56"/>
      <c r="Y259" s="53"/>
      <c r="Z259" s="58"/>
      <c r="AA259" s="57"/>
      <c r="AB259" s="57"/>
      <c r="AC259" s="57"/>
      <c r="AD259" s="57"/>
      <c r="AE259" s="57"/>
      <c r="AF259" s="57"/>
      <c r="AG259" s="57"/>
      <c r="AH259" s="57"/>
      <c r="AI259" s="57"/>
      <c r="AJ259" s="57"/>
      <c r="AK259" s="57"/>
      <c r="AL259" s="65"/>
    </row>
    <row r="260" spans="1:38" ht="142.5">
      <c r="A260" s="80">
        <v>255</v>
      </c>
      <c r="B260" s="57" t="str">
        <f>VLOOKUP(E260,studia!$F$1:$I$12,2,FALSE)</f>
        <v>Elektrotechnika</v>
      </c>
      <c r="C260" s="57" t="str">
        <f>VLOOKUP(E260,studia!$F$1:$I$12,3,FALSE)</f>
        <v>inż.</v>
      </c>
      <c r="D260" s="57" t="str">
        <f>VLOOKUP(E260,studia!$F$1:$I$12,4,FALSE)</f>
        <v>ETP</v>
      </c>
      <c r="E260" s="53" t="s">
        <v>394</v>
      </c>
      <c r="F260" s="89"/>
      <c r="G260" s="56" t="s">
        <v>479</v>
      </c>
      <c r="H260" s="56" t="s">
        <v>480</v>
      </c>
      <c r="I260" s="56" t="s">
        <v>481</v>
      </c>
      <c r="J260" s="56" t="s">
        <v>482</v>
      </c>
      <c r="K260" s="55" t="str">
        <f>VLOOKUP(J260,Prowadzacy!$F$2:$J$105,2,FALSE)</f>
        <v>Paweł</v>
      </c>
      <c r="L260" s="55">
        <f>VLOOKUP(J260,Prowadzacy!$F$2:$K$105,3,FALSE)</f>
        <v>0</v>
      </c>
      <c r="M260" s="55" t="str">
        <f>VLOOKUP(J260,Prowadzacy!$F$2:$K$105,4,FALSE)</f>
        <v>Żyłka</v>
      </c>
      <c r="N260" s="57" t="str">
        <f>VLOOKUP(J260,Prowadzacy!$F$2:$M$105,8,FALSE)</f>
        <v xml:space="preserve">Paweł | Żyłka | Dr hab. inż. |  ( 05134 ) </v>
      </c>
      <c r="O260" s="57" t="str">
        <f>VLOOKUP(J260,Prowadzacy!$F$2:$K$105,5,FALSE)</f>
        <v>W05/K1</v>
      </c>
      <c r="P260" s="57" t="str">
        <f>VLOOKUP(J260,Prowadzacy!$F$2:$K$105,6,FALSE)</f>
        <v>ZE</v>
      </c>
      <c r="Q260" s="53" t="s">
        <v>413</v>
      </c>
      <c r="R260" s="57" t="str">
        <f>VLOOKUP(Q260,Prowadzacy!$F$2:$K$105,2,FALSE)</f>
        <v>Tomasz</v>
      </c>
      <c r="S260" s="57">
        <f>VLOOKUP(Q260,Prowadzacy!$F$2:$K$105,3,FALSE)</f>
        <v>0</v>
      </c>
      <c r="T260" s="57" t="str">
        <f>VLOOKUP(Q260,Prowadzacy!$F$2:$K$105,4,FALSE)</f>
        <v>Czapka</v>
      </c>
      <c r="U260" s="57" t="str">
        <f>VLOOKUP(Q260,Prowadzacy!$F$2:$M$105,8,FALSE)</f>
        <v xml:space="preserve">Tomasz | Czapka | Dr inż. |  ( 05158 ) </v>
      </c>
      <c r="V260" s="56"/>
      <c r="W260" s="53" t="s">
        <v>226</v>
      </c>
      <c r="X260" s="56"/>
      <c r="Y260" s="53"/>
      <c r="Z260" s="58"/>
      <c r="AA260" s="57"/>
      <c r="AB260" s="57"/>
      <c r="AC260" s="57"/>
      <c r="AD260" s="57"/>
      <c r="AE260" s="57"/>
      <c r="AF260" s="57"/>
      <c r="AG260" s="57"/>
      <c r="AH260" s="57"/>
      <c r="AI260" s="57"/>
      <c r="AJ260" s="57"/>
      <c r="AK260" s="57"/>
      <c r="AL260" s="65"/>
    </row>
    <row r="261" spans="1:38" ht="155.25">
      <c r="A261" s="80">
        <v>256</v>
      </c>
      <c r="B261" s="57" t="str">
        <f>VLOOKUP(E261,studia!$F$1:$I$12,2,FALSE)</f>
        <v>Elektrotechnika</v>
      </c>
      <c r="C261" s="57" t="str">
        <f>VLOOKUP(E261,studia!$F$1:$I$12,3,FALSE)</f>
        <v>inż.</v>
      </c>
      <c r="D261" s="57" t="str">
        <f>VLOOKUP(E261,studia!$F$1:$I$12,4,FALSE)</f>
        <v>ETP</v>
      </c>
      <c r="E261" s="53" t="s">
        <v>394</v>
      </c>
      <c r="F261" s="89" t="s">
        <v>2088</v>
      </c>
      <c r="G261" s="56" t="s">
        <v>483</v>
      </c>
      <c r="H261" s="56" t="s">
        <v>484</v>
      </c>
      <c r="I261" s="56" t="s">
        <v>485</v>
      </c>
      <c r="J261" s="56" t="s">
        <v>482</v>
      </c>
      <c r="K261" s="55" t="str">
        <f>VLOOKUP(J261,Prowadzacy!$F$2:$J$105,2,FALSE)</f>
        <v>Paweł</v>
      </c>
      <c r="L261" s="55">
        <f>VLOOKUP(J261,Prowadzacy!$F$2:$K$105,3,FALSE)</f>
        <v>0</v>
      </c>
      <c r="M261" s="55" t="str">
        <f>VLOOKUP(J261,Prowadzacy!$F$2:$K$105,4,FALSE)</f>
        <v>Żyłka</v>
      </c>
      <c r="N261" s="57" t="str">
        <f>VLOOKUP(J261,Prowadzacy!$F$2:$M$105,8,FALSE)</f>
        <v xml:space="preserve">Paweł | Żyłka | Dr hab. inż. |  ( 05134 ) </v>
      </c>
      <c r="O261" s="57" t="str">
        <f>VLOOKUP(J261,Prowadzacy!$F$2:$K$105,5,FALSE)</f>
        <v>W05/K1</v>
      </c>
      <c r="P261" s="57" t="str">
        <f>VLOOKUP(J261,Prowadzacy!$F$2:$K$105,6,FALSE)</f>
        <v>ZE</v>
      </c>
      <c r="Q261" s="53" t="s">
        <v>516</v>
      </c>
      <c r="R261" s="57" t="str">
        <f>VLOOKUP(Q261,Prowadzacy!$F$2:$K$105,2,FALSE)</f>
        <v>Marcin</v>
      </c>
      <c r="S261" s="57" t="str">
        <f>VLOOKUP(Q261,Prowadzacy!$F$2:$K$105,3,FALSE)</f>
        <v>przemysław</v>
      </c>
      <c r="T261" s="57" t="str">
        <f>VLOOKUP(Q261,Prowadzacy!$F$2:$K$105,4,FALSE)</f>
        <v>Lewandowski</v>
      </c>
      <c r="U261" s="57" t="str">
        <f>VLOOKUP(Q261,Prowadzacy!$F$2:$M$105,8,FALSE)</f>
        <v xml:space="preserve">Marcin | Lewandowski | Dr inż. |  ( 05166 ) </v>
      </c>
      <c r="V261" s="56"/>
      <c r="W261" s="53" t="s">
        <v>226</v>
      </c>
      <c r="X261" s="56"/>
      <c r="Y261" s="53"/>
      <c r="Z261" s="58"/>
      <c r="AA261" s="57"/>
      <c r="AB261" s="57"/>
      <c r="AC261" s="57"/>
      <c r="AD261" s="57"/>
      <c r="AE261" s="57"/>
      <c r="AF261" s="57"/>
      <c r="AG261" s="57"/>
      <c r="AH261" s="57"/>
      <c r="AI261" s="57"/>
      <c r="AJ261" s="57"/>
      <c r="AK261" s="57"/>
      <c r="AL261" s="65"/>
    </row>
    <row r="262" spans="1:38" ht="155.25">
      <c r="A262" s="80">
        <v>257</v>
      </c>
      <c r="B262" s="57" t="str">
        <f>VLOOKUP(E262,studia!$F$1:$I$12,2,FALSE)</f>
        <v>Elektrotechnika</v>
      </c>
      <c r="C262" s="57" t="str">
        <f>VLOOKUP(E262,studia!$F$1:$I$12,3,FALSE)</f>
        <v>inż.</v>
      </c>
      <c r="D262" s="57" t="str">
        <f>VLOOKUP(E262,studia!$F$1:$I$12,4,FALSE)</f>
        <v>ETP</v>
      </c>
      <c r="E262" s="53" t="s">
        <v>394</v>
      </c>
      <c r="F262" s="89"/>
      <c r="G262" s="56" t="s">
        <v>542</v>
      </c>
      <c r="H262" s="56" t="s">
        <v>543</v>
      </c>
      <c r="I262" s="56" t="s">
        <v>544</v>
      </c>
      <c r="J262" s="56" t="s">
        <v>482</v>
      </c>
      <c r="K262" s="55" t="str">
        <f>VLOOKUP(J262,Prowadzacy!$F$2:$J$105,2,FALSE)</f>
        <v>Paweł</v>
      </c>
      <c r="L262" s="55">
        <f>VLOOKUP(J262,Prowadzacy!$F$2:$K$105,3,FALSE)</f>
        <v>0</v>
      </c>
      <c r="M262" s="55" t="str">
        <f>VLOOKUP(J262,Prowadzacy!$F$2:$K$105,4,FALSE)</f>
        <v>Żyłka</v>
      </c>
      <c r="N262" s="57" t="str">
        <f>VLOOKUP(J262,Prowadzacy!$F$2:$M$105,8,FALSE)</f>
        <v xml:space="preserve">Paweł | Żyłka | Dr hab. inż. |  ( 05134 ) </v>
      </c>
      <c r="O262" s="57" t="str">
        <f>VLOOKUP(J262,Prowadzacy!$F$2:$K$105,5,FALSE)</f>
        <v>W05/K1</v>
      </c>
      <c r="P262" s="57" t="str">
        <f>VLOOKUP(J262,Prowadzacy!$F$2:$K$105,6,FALSE)</f>
        <v>ZE</v>
      </c>
      <c r="Q262" s="53" t="s">
        <v>516</v>
      </c>
      <c r="R262" s="57" t="str">
        <f>VLOOKUP(Q262,Prowadzacy!$F$2:$K$105,2,FALSE)</f>
        <v>Marcin</v>
      </c>
      <c r="S262" s="57" t="str">
        <f>VLOOKUP(Q262,Prowadzacy!$F$2:$K$105,3,FALSE)</f>
        <v>przemysław</v>
      </c>
      <c r="T262" s="57" t="str">
        <f>VLOOKUP(Q262,Prowadzacy!$F$2:$K$105,4,FALSE)</f>
        <v>Lewandowski</v>
      </c>
      <c r="U262" s="57" t="str">
        <f>VLOOKUP(Q262,Prowadzacy!$F$2:$M$105,8,FALSE)</f>
        <v xml:space="preserve">Marcin | Lewandowski | Dr inż. |  ( 05166 ) </v>
      </c>
      <c r="V262" s="56"/>
      <c r="W262" s="53" t="s">
        <v>226</v>
      </c>
      <c r="X262" s="56"/>
      <c r="Y262" s="53"/>
      <c r="Z262" s="58"/>
      <c r="AA262" s="57"/>
      <c r="AB262" s="57"/>
      <c r="AC262" s="57"/>
      <c r="AD262" s="57"/>
      <c r="AE262" s="57"/>
      <c r="AF262" s="57"/>
      <c r="AG262" s="57"/>
      <c r="AH262" s="57"/>
      <c r="AI262" s="57"/>
      <c r="AJ262" s="57"/>
      <c r="AK262" s="57"/>
      <c r="AL262" s="65"/>
    </row>
    <row r="263" spans="1:38" ht="88.5" customHeight="1">
      <c r="A263" s="80">
        <v>258</v>
      </c>
      <c r="B263" s="57" t="str">
        <f>VLOOKUP(E263,studia!$F$1:$I$12,2,FALSE)</f>
        <v>Elektrotechnika</v>
      </c>
      <c r="C263" s="57" t="str">
        <f>VLOOKUP(E263,studia!$F$1:$I$12,3,FALSE)</f>
        <v>inż.</v>
      </c>
      <c r="D263" s="57" t="str">
        <f>VLOOKUP(E263,studia!$F$1:$I$12,4,FALSE)</f>
        <v>ETP</v>
      </c>
      <c r="E263" s="53" t="s">
        <v>394</v>
      </c>
      <c r="F263" s="89"/>
      <c r="G263" s="56" t="s">
        <v>1950</v>
      </c>
      <c r="H263" s="56" t="s">
        <v>420</v>
      </c>
      <c r="I263" s="56" t="s">
        <v>421</v>
      </c>
      <c r="J263" s="56" t="s">
        <v>386</v>
      </c>
      <c r="K263" s="55" t="str">
        <f>VLOOKUP(J263,Prowadzacy!$F$2:$J$105,2,FALSE)</f>
        <v>Przemysław</v>
      </c>
      <c r="L263" s="55">
        <f>VLOOKUP(J263,Prowadzacy!$F$2:$K$105,3,FALSE)</f>
        <v>0</v>
      </c>
      <c r="M263" s="55" t="str">
        <f>VLOOKUP(J263,Prowadzacy!$F$2:$K$105,4,FALSE)</f>
        <v>Janik</v>
      </c>
      <c r="N263" s="57" t="str">
        <f>VLOOKUP(J263,Prowadzacy!$F$2:$M$105,8,FALSE)</f>
        <v xml:space="preserve">Przemysław | Janik | Dr hab. inż. |  ( 05115 ) </v>
      </c>
      <c r="O263" s="57" t="str">
        <f>VLOOKUP(J263,Prowadzacy!$F$2:$K$105,5,FALSE)</f>
        <v>W05/K1</v>
      </c>
      <c r="P263" s="57" t="str">
        <f>VLOOKUP(J263,Prowadzacy!$F$2:$K$105,6,FALSE)</f>
        <v>ZET</v>
      </c>
      <c r="Q263" s="53" t="s">
        <v>460</v>
      </c>
      <c r="R263" s="57" t="str">
        <f>VLOOKUP(Q263,Prowadzacy!$F$2:$K$105,2,FALSE)</f>
        <v>Zbigniew</v>
      </c>
      <c r="S263" s="57" t="str">
        <f>VLOOKUP(Q263,Prowadzacy!$F$2:$K$105,3,FALSE)</f>
        <v>Krzysztof</v>
      </c>
      <c r="T263" s="57" t="str">
        <f>VLOOKUP(Q263,Prowadzacy!$F$2:$K$105,4,FALSE)</f>
        <v>Wacławek</v>
      </c>
      <c r="U263" s="57" t="str">
        <f>VLOOKUP(Q263,Prowadzacy!$F$2:$M$105,8,FALSE)</f>
        <v xml:space="preserve">Zbigniew | Wacławek | Dr inż. |  ( 05129 ) </v>
      </c>
      <c r="V263" s="56"/>
      <c r="W263" s="53" t="s">
        <v>226</v>
      </c>
      <c r="X263" s="56"/>
      <c r="Y263" s="53"/>
      <c r="Z263" s="58"/>
      <c r="AA263" s="57"/>
      <c r="AB263" s="57"/>
      <c r="AC263" s="57"/>
      <c r="AD263" s="57"/>
      <c r="AE263" s="57"/>
      <c r="AF263" s="57"/>
      <c r="AG263" s="57"/>
      <c r="AH263" s="57"/>
      <c r="AI263" s="57"/>
      <c r="AJ263" s="57"/>
      <c r="AK263" s="57"/>
      <c r="AL263" s="65"/>
    </row>
    <row r="264" spans="1:38" ht="27.75">
      <c r="A264" s="80">
        <v>259</v>
      </c>
      <c r="B264" s="57" t="str">
        <f>VLOOKUP(E264,studia!$F$1:$I$12,2,FALSE)</f>
        <v>Elektrotechnika</v>
      </c>
      <c r="C264" s="57" t="str">
        <f>VLOOKUP(E264,studia!$F$1:$I$12,3,FALSE)</f>
        <v>inż.</v>
      </c>
      <c r="D264" s="57" t="str">
        <f>VLOOKUP(E264,studia!$F$1:$I$12,4,FALSE)</f>
        <v>ETP</v>
      </c>
      <c r="E264" s="53" t="s">
        <v>394</v>
      </c>
      <c r="F264" s="89"/>
      <c r="G264" s="56" t="s">
        <v>426</v>
      </c>
      <c r="H264" s="56" t="s">
        <v>427</v>
      </c>
      <c r="I264" s="56" t="s">
        <v>1977</v>
      </c>
      <c r="J264" s="56" t="s">
        <v>428</v>
      </c>
      <c r="K264" s="55" t="str">
        <f>VLOOKUP(J264,Prowadzacy!$F$2:$J$105,2,FALSE)</f>
        <v>Zbigniew</v>
      </c>
      <c r="L264" s="55" t="str">
        <f>VLOOKUP(J264,Prowadzacy!$F$2:$K$105,3,FALSE)</f>
        <v>Maria</v>
      </c>
      <c r="M264" s="55" t="str">
        <f>VLOOKUP(J264,Prowadzacy!$F$2:$K$105,4,FALSE)</f>
        <v>Leonowicz</v>
      </c>
      <c r="N264" s="57" t="str">
        <f>VLOOKUP(J264,Prowadzacy!$F$2:$M$105,8,FALSE)</f>
        <v xml:space="preserve">Zbigniew | Leonowicz | Dr hab. inż. |  ( 05110 ) </v>
      </c>
      <c r="O264" s="57" t="str">
        <f>VLOOKUP(J264,Prowadzacy!$F$2:$K$105,5,FALSE)</f>
        <v>W05/K1</v>
      </c>
      <c r="P264" s="57" t="str">
        <f>VLOOKUP(J264,Prowadzacy!$F$2:$K$105,6,FALSE)</f>
        <v>ZET</v>
      </c>
      <c r="Q264" s="53" t="s">
        <v>371</v>
      </c>
      <c r="R264" s="57" t="str">
        <f>VLOOKUP(Q264,Prowadzacy!$F$2:$K$105,2,FALSE)</f>
        <v>Jacek</v>
      </c>
      <c r="S264" s="57" t="str">
        <f>VLOOKUP(Q264,Prowadzacy!$F$2:$K$105,3,FALSE)</f>
        <v>Jerzy</v>
      </c>
      <c r="T264" s="57" t="str">
        <f>VLOOKUP(Q264,Prowadzacy!$F$2:$K$105,4,FALSE)</f>
        <v>Rezmer</v>
      </c>
      <c r="U264" s="57" t="str">
        <f>VLOOKUP(Q264,Prowadzacy!$F$2:$M$105,8,FALSE)</f>
        <v xml:space="preserve">Jacek | Rezmer | Dr hab. inż. |  ( 05120 ) </v>
      </c>
      <c r="V264" s="56"/>
      <c r="W264" s="53" t="s">
        <v>226</v>
      </c>
      <c r="X264" s="56"/>
      <c r="Y264" s="53"/>
      <c r="Z264" s="58"/>
      <c r="AA264" s="57"/>
      <c r="AB264" s="57"/>
      <c r="AC264" s="57"/>
      <c r="AD264" s="57"/>
      <c r="AE264" s="57"/>
      <c r="AF264" s="57"/>
      <c r="AG264" s="57"/>
      <c r="AH264" s="57"/>
      <c r="AI264" s="57"/>
      <c r="AJ264" s="57"/>
      <c r="AK264" s="57"/>
      <c r="AL264" s="65"/>
    </row>
    <row r="265" spans="1:38" ht="40.5">
      <c r="A265" s="80">
        <v>260</v>
      </c>
      <c r="B265" s="57" t="str">
        <f>VLOOKUP(E265,studia!$F$1:$I$12,2,FALSE)</f>
        <v>Elektrotechnika</v>
      </c>
      <c r="C265" s="57" t="str">
        <f>VLOOKUP(E265,studia!$F$1:$I$12,3,FALSE)</f>
        <v>inż.</v>
      </c>
      <c r="D265" s="57" t="str">
        <f>VLOOKUP(E265,studia!$F$1:$I$12,4,FALSE)</f>
        <v>ETP</v>
      </c>
      <c r="E265" s="53" t="s">
        <v>394</v>
      </c>
      <c r="F265" s="89"/>
      <c r="G265" s="56" t="s">
        <v>429</v>
      </c>
      <c r="H265" s="56" t="s">
        <v>430</v>
      </c>
      <c r="I265" s="56" t="s">
        <v>431</v>
      </c>
      <c r="J265" s="56" t="s">
        <v>428</v>
      </c>
      <c r="K265" s="55" t="str">
        <f>VLOOKUP(J265,Prowadzacy!$F$2:$J$105,2,FALSE)</f>
        <v>Zbigniew</v>
      </c>
      <c r="L265" s="55" t="str">
        <f>VLOOKUP(J265,Prowadzacy!$F$2:$K$105,3,FALSE)</f>
        <v>Maria</v>
      </c>
      <c r="M265" s="55" t="str">
        <f>VLOOKUP(J265,Prowadzacy!$F$2:$K$105,4,FALSE)</f>
        <v>Leonowicz</v>
      </c>
      <c r="N265" s="57" t="str">
        <f>VLOOKUP(J265,Prowadzacy!$F$2:$M$105,8,FALSE)</f>
        <v xml:space="preserve">Zbigniew | Leonowicz | Dr hab. inż. |  ( 05110 ) </v>
      </c>
      <c r="O265" s="57" t="str">
        <f>VLOOKUP(J265,Prowadzacy!$F$2:$K$105,5,FALSE)</f>
        <v>W05/K1</v>
      </c>
      <c r="P265" s="57" t="str">
        <f>VLOOKUP(J265,Prowadzacy!$F$2:$K$105,6,FALSE)</f>
        <v>ZET</v>
      </c>
      <c r="Q265" s="53" t="s">
        <v>371</v>
      </c>
      <c r="R265" s="57" t="str">
        <f>VLOOKUP(Q265,Prowadzacy!$F$2:$K$105,2,FALSE)</f>
        <v>Jacek</v>
      </c>
      <c r="S265" s="57" t="str">
        <f>VLOOKUP(Q265,Prowadzacy!$F$2:$K$105,3,FALSE)</f>
        <v>Jerzy</v>
      </c>
      <c r="T265" s="57" t="str">
        <f>VLOOKUP(Q265,Prowadzacy!$F$2:$K$105,4,FALSE)</f>
        <v>Rezmer</v>
      </c>
      <c r="U265" s="57" t="str">
        <f>VLOOKUP(Q265,Prowadzacy!$F$2:$M$105,8,FALSE)</f>
        <v xml:space="preserve">Jacek | Rezmer | Dr hab. inż. |  ( 05120 ) </v>
      </c>
      <c r="V265" s="56"/>
      <c r="W265" s="53" t="s">
        <v>226</v>
      </c>
      <c r="X265" s="56"/>
      <c r="Y265" s="53"/>
      <c r="Z265" s="58"/>
      <c r="AA265" s="57"/>
      <c r="AB265" s="57"/>
      <c r="AC265" s="57"/>
      <c r="AD265" s="57"/>
      <c r="AE265" s="57"/>
      <c r="AF265" s="57"/>
      <c r="AG265" s="57"/>
      <c r="AH265" s="57"/>
      <c r="AI265" s="57"/>
      <c r="AJ265" s="57"/>
      <c r="AK265" s="57"/>
      <c r="AL265" s="65"/>
    </row>
    <row r="266" spans="1:38" ht="40.5">
      <c r="A266" s="80">
        <v>261</v>
      </c>
      <c r="B266" s="57" t="str">
        <f>VLOOKUP(E266,studia!$F$1:$I$12,2,FALSE)</f>
        <v>Elektrotechnika</v>
      </c>
      <c r="C266" s="57" t="str">
        <f>VLOOKUP(E266,studia!$F$1:$I$12,3,FALSE)</f>
        <v>inż.</v>
      </c>
      <c r="D266" s="57" t="str">
        <f>VLOOKUP(E266,studia!$F$1:$I$12,4,FALSE)</f>
        <v>ETP</v>
      </c>
      <c r="E266" s="53" t="s">
        <v>394</v>
      </c>
      <c r="F266" s="89"/>
      <c r="G266" s="56" t="s">
        <v>432</v>
      </c>
      <c r="H266" s="56" t="s">
        <v>433</v>
      </c>
      <c r="I266" s="56" t="s">
        <v>1978</v>
      </c>
      <c r="J266" s="56" t="s">
        <v>428</v>
      </c>
      <c r="K266" s="55" t="str">
        <f>VLOOKUP(J266,Prowadzacy!$F$2:$J$105,2,FALSE)</f>
        <v>Zbigniew</v>
      </c>
      <c r="L266" s="55" t="str">
        <f>VLOOKUP(J266,Prowadzacy!$F$2:$K$105,3,FALSE)</f>
        <v>Maria</v>
      </c>
      <c r="M266" s="55" t="str">
        <f>VLOOKUP(J266,Prowadzacy!$F$2:$K$105,4,FALSE)</f>
        <v>Leonowicz</v>
      </c>
      <c r="N266" s="57" t="str">
        <f>VLOOKUP(J266,Prowadzacy!$F$2:$M$105,8,FALSE)</f>
        <v xml:space="preserve">Zbigniew | Leonowicz | Dr hab. inż. |  ( 05110 ) </v>
      </c>
      <c r="O266" s="57" t="str">
        <f>VLOOKUP(J266,Prowadzacy!$F$2:$K$105,5,FALSE)</f>
        <v>W05/K1</v>
      </c>
      <c r="P266" s="57" t="str">
        <f>VLOOKUP(J266,Prowadzacy!$F$2:$K$105,6,FALSE)</f>
        <v>ZET</v>
      </c>
      <c r="Q266" s="53" t="s">
        <v>371</v>
      </c>
      <c r="R266" s="57" t="str">
        <f>VLOOKUP(Q266,Prowadzacy!$F$2:$K$105,2,FALSE)</f>
        <v>Jacek</v>
      </c>
      <c r="S266" s="57" t="str">
        <f>VLOOKUP(Q266,Prowadzacy!$F$2:$K$105,3,FALSE)</f>
        <v>Jerzy</v>
      </c>
      <c r="T266" s="57" t="str">
        <f>VLOOKUP(Q266,Prowadzacy!$F$2:$K$105,4,FALSE)</f>
        <v>Rezmer</v>
      </c>
      <c r="U266" s="57" t="str">
        <f>VLOOKUP(Q266,Prowadzacy!$F$2:$M$105,8,FALSE)</f>
        <v xml:space="preserve">Jacek | Rezmer | Dr hab. inż. |  ( 05120 ) </v>
      </c>
      <c r="V266" s="56"/>
      <c r="W266" s="53" t="s">
        <v>226</v>
      </c>
      <c r="X266" s="56"/>
      <c r="Y266" s="53"/>
      <c r="Z266" s="58"/>
      <c r="AA266" s="57"/>
      <c r="AB266" s="57"/>
      <c r="AC266" s="57"/>
      <c r="AD266" s="57"/>
      <c r="AE266" s="57"/>
      <c r="AF266" s="57"/>
      <c r="AG266" s="57"/>
      <c r="AH266" s="57"/>
      <c r="AI266" s="57"/>
      <c r="AJ266" s="57"/>
      <c r="AK266" s="57"/>
      <c r="AL266" s="65"/>
    </row>
    <row r="267" spans="1:38" ht="219">
      <c r="A267" s="80">
        <v>262</v>
      </c>
      <c r="B267" s="57" t="str">
        <f>VLOOKUP(E267,studia!$F$1:$I$12,2,FALSE)</f>
        <v>Elektrotechnika</v>
      </c>
      <c r="C267" s="57" t="str">
        <f>VLOOKUP(E267,studia!$F$1:$I$12,3,FALSE)</f>
        <v>inż.</v>
      </c>
      <c r="D267" s="57" t="str">
        <f>VLOOKUP(E267,studia!$F$1:$I$12,4,FALSE)</f>
        <v>ETP</v>
      </c>
      <c r="E267" s="53" t="s">
        <v>394</v>
      </c>
      <c r="F267" s="89"/>
      <c r="G267" s="56" t="s">
        <v>454</v>
      </c>
      <c r="H267" s="56" t="s">
        <v>455</v>
      </c>
      <c r="I267" s="56" t="s">
        <v>456</v>
      </c>
      <c r="J267" s="56" t="s">
        <v>381</v>
      </c>
      <c r="K267" s="55" t="str">
        <f>VLOOKUP(J267,Prowadzacy!$F$2:$J$105,2,FALSE)</f>
        <v>Jarosław</v>
      </c>
      <c r="L267" s="55" t="str">
        <f>VLOOKUP(J267,Prowadzacy!$F$2:$K$105,3,FALSE)</f>
        <v>Marian</v>
      </c>
      <c r="M267" s="55" t="str">
        <f>VLOOKUP(J267,Prowadzacy!$F$2:$K$105,4,FALSE)</f>
        <v>Szymańda</v>
      </c>
      <c r="N267" s="57" t="str">
        <f>VLOOKUP(J267,Prowadzacy!$F$2:$M$105,8,FALSE)</f>
        <v xml:space="preserve">Jarosław | Szymańda | Dr inż. |  ( 05126 ) </v>
      </c>
      <c r="O267" s="57" t="str">
        <f>VLOOKUP(J267,Prowadzacy!$F$2:$K$105,5,FALSE)</f>
        <v>W05/K1</v>
      </c>
      <c r="P267" s="57" t="str">
        <f>VLOOKUP(J267,Prowadzacy!$F$2:$K$105,6,FALSE)</f>
        <v>ZET</v>
      </c>
      <c r="Q267" s="53" t="s">
        <v>371</v>
      </c>
      <c r="R267" s="57" t="str">
        <f>VLOOKUP(Q267,Prowadzacy!$F$2:$K$105,2,FALSE)</f>
        <v>Jacek</v>
      </c>
      <c r="S267" s="57" t="str">
        <f>VLOOKUP(Q267,Prowadzacy!$F$2:$K$105,3,FALSE)</f>
        <v>Jerzy</v>
      </c>
      <c r="T267" s="57" t="str">
        <f>VLOOKUP(Q267,Prowadzacy!$F$2:$K$105,4,FALSE)</f>
        <v>Rezmer</v>
      </c>
      <c r="U267" s="57" t="str">
        <f>VLOOKUP(Q267,Prowadzacy!$F$2:$M$105,8,FALSE)</f>
        <v xml:space="preserve">Jacek | Rezmer | Dr hab. inż. |  ( 05120 ) </v>
      </c>
      <c r="V267" s="56"/>
      <c r="W267" s="53" t="s">
        <v>226</v>
      </c>
      <c r="X267" s="56"/>
      <c r="Y267" s="53"/>
      <c r="Z267" s="58"/>
      <c r="AA267" s="57"/>
      <c r="AB267" s="57"/>
      <c r="AC267" s="57"/>
      <c r="AD267" s="57"/>
      <c r="AE267" s="57"/>
      <c r="AF267" s="57"/>
      <c r="AG267" s="57"/>
      <c r="AH267" s="57"/>
      <c r="AI267" s="57"/>
      <c r="AJ267" s="57"/>
      <c r="AK267" s="57"/>
      <c r="AL267" s="65"/>
    </row>
    <row r="268" spans="1:38" ht="78.75">
      <c r="A268" s="80">
        <v>263</v>
      </c>
      <c r="B268" s="57" t="str">
        <f>VLOOKUP(E268,studia!$F$1:$I$12,2,FALSE)</f>
        <v>Elektrotechnika</v>
      </c>
      <c r="C268" s="57" t="str">
        <f>VLOOKUP(E268,studia!$F$1:$I$12,3,FALSE)</f>
        <v>inż.</v>
      </c>
      <c r="D268" s="57" t="str">
        <f>VLOOKUP(E268,studia!$F$1:$I$12,4,FALSE)</f>
        <v>ETP</v>
      </c>
      <c r="E268" s="53" t="s">
        <v>394</v>
      </c>
      <c r="F268" s="89"/>
      <c r="G268" s="56" t="s">
        <v>457</v>
      </c>
      <c r="H268" s="56" t="s">
        <v>458</v>
      </c>
      <c r="I268" s="56" t="s">
        <v>459</v>
      </c>
      <c r="J268" s="56" t="s">
        <v>460</v>
      </c>
      <c r="K268" s="55" t="str">
        <f>VLOOKUP(J268,Prowadzacy!$F$2:$J$105,2,FALSE)</f>
        <v>Zbigniew</v>
      </c>
      <c r="L268" s="55" t="str">
        <f>VLOOKUP(J268,Prowadzacy!$F$2:$K$105,3,FALSE)</f>
        <v>Krzysztof</v>
      </c>
      <c r="M268" s="55" t="str">
        <f>VLOOKUP(J268,Prowadzacy!$F$2:$K$105,4,FALSE)</f>
        <v>Wacławek</v>
      </c>
      <c r="N268" s="57" t="str">
        <f>VLOOKUP(J268,Prowadzacy!$F$2:$M$105,8,FALSE)</f>
        <v xml:space="preserve">Zbigniew | Wacławek | Dr inż. |  ( 05129 ) </v>
      </c>
      <c r="O268" s="57" t="str">
        <f>VLOOKUP(J268,Prowadzacy!$F$2:$K$105,5,FALSE)</f>
        <v>W05/K1</v>
      </c>
      <c r="P268" s="57" t="str">
        <f>VLOOKUP(J268,Prowadzacy!$F$2:$K$105,6,FALSE)</f>
        <v>ZET</v>
      </c>
      <c r="Q268" s="53" t="s">
        <v>386</v>
      </c>
      <c r="R268" s="57" t="str">
        <f>VLOOKUP(Q268,Prowadzacy!$F$2:$K$105,2,FALSE)</f>
        <v>Przemysław</v>
      </c>
      <c r="S268" s="57">
        <f>VLOOKUP(Q268,Prowadzacy!$F$2:$K$105,3,FALSE)</f>
        <v>0</v>
      </c>
      <c r="T268" s="57" t="str">
        <f>VLOOKUP(Q268,Prowadzacy!$F$2:$K$105,4,FALSE)</f>
        <v>Janik</v>
      </c>
      <c r="U268" s="57" t="str">
        <f>VLOOKUP(Q268,Prowadzacy!$F$2:$M$105,8,FALSE)</f>
        <v xml:space="preserve">Przemysław | Janik | Dr hab. inż. |  ( 05115 ) </v>
      </c>
      <c r="V268" s="56"/>
      <c r="W268" s="53" t="s">
        <v>226</v>
      </c>
      <c r="X268" s="56"/>
      <c r="Y268" s="53"/>
      <c r="Z268" s="58"/>
      <c r="AA268" s="57"/>
      <c r="AB268" s="57"/>
      <c r="AC268" s="57"/>
      <c r="AD268" s="57"/>
      <c r="AE268" s="57"/>
      <c r="AF268" s="57"/>
      <c r="AG268" s="57"/>
      <c r="AH268" s="57"/>
      <c r="AI268" s="57"/>
      <c r="AJ268" s="57"/>
      <c r="AK268" s="57"/>
      <c r="AL268" s="65"/>
    </row>
    <row r="269" spans="1:38" ht="66">
      <c r="A269" s="80">
        <v>264</v>
      </c>
      <c r="B269" s="57" t="str">
        <f>VLOOKUP(E269,studia!$F$1:$I$12,2,FALSE)</f>
        <v>Elektrotechnika</v>
      </c>
      <c r="C269" s="57" t="str">
        <f>VLOOKUP(E269,studia!$F$1:$I$12,3,FALSE)</f>
        <v>inż.</v>
      </c>
      <c r="D269" s="57" t="str">
        <f>VLOOKUP(E269,studia!$F$1:$I$12,4,FALSE)</f>
        <v>ETP</v>
      </c>
      <c r="E269" s="53" t="s">
        <v>394</v>
      </c>
      <c r="F269" s="89"/>
      <c r="G269" s="56" t="s">
        <v>461</v>
      </c>
      <c r="H269" s="56" t="s">
        <v>462</v>
      </c>
      <c r="I269" s="56" t="s">
        <v>463</v>
      </c>
      <c r="J269" s="56" t="s">
        <v>460</v>
      </c>
      <c r="K269" s="55" t="str">
        <f>VLOOKUP(J269,Prowadzacy!$F$2:$J$105,2,FALSE)</f>
        <v>Zbigniew</v>
      </c>
      <c r="L269" s="55" t="str">
        <f>VLOOKUP(J269,Prowadzacy!$F$2:$K$105,3,FALSE)</f>
        <v>Krzysztof</v>
      </c>
      <c r="M269" s="55" t="str">
        <f>VLOOKUP(J269,Prowadzacy!$F$2:$K$105,4,FALSE)</f>
        <v>Wacławek</v>
      </c>
      <c r="N269" s="57" t="str">
        <f>VLOOKUP(J269,Prowadzacy!$F$2:$M$105,8,FALSE)</f>
        <v xml:space="preserve">Zbigniew | Wacławek | Dr inż. |  ( 05129 ) </v>
      </c>
      <c r="O269" s="57" t="str">
        <f>VLOOKUP(J269,Prowadzacy!$F$2:$K$105,5,FALSE)</f>
        <v>W05/K1</v>
      </c>
      <c r="P269" s="57" t="str">
        <f>VLOOKUP(J269,Prowadzacy!$F$2:$K$105,6,FALSE)</f>
        <v>ZET</v>
      </c>
      <c r="Q269" s="53" t="s">
        <v>386</v>
      </c>
      <c r="R269" s="57" t="str">
        <f>VLOOKUP(Q269,Prowadzacy!$F$2:$K$105,2,FALSE)</f>
        <v>Przemysław</v>
      </c>
      <c r="S269" s="57">
        <f>VLOOKUP(Q269,Prowadzacy!$F$2:$K$105,3,FALSE)</f>
        <v>0</v>
      </c>
      <c r="T269" s="57" t="str">
        <f>VLOOKUP(Q269,Prowadzacy!$F$2:$K$105,4,FALSE)</f>
        <v>Janik</v>
      </c>
      <c r="U269" s="57" t="str">
        <f>VLOOKUP(Q269,Prowadzacy!$F$2:$M$105,8,FALSE)</f>
        <v xml:space="preserve">Przemysław | Janik | Dr hab. inż. |  ( 05115 ) </v>
      </c>
      <c r="V269" s="56"/>
      <c r="W269" s="53" t="s">
        <v>226</v>
      </c>
      <c r="X269" s="56"/>
      <c r="Y269" s="53"/>
      <c r="Z269" s="58"/>
      <c r="AA269" s="57"/>
      <c r="AB269" s="57"/>
      <c r="AC269" s="57"/>
      <c r="AD269" s="57"/>
      <c r="AE269" s="57"/>
      <c r="AF269" s="57"/>
      <c r="AG269" s="57"/>
      <c r="AH269" s="57"/>
      <c r="AI269" s="57"/>
      <c r="AJ269" s="57"/>
      <c r="AK269" s="57"/>
      <c r="AL269" s="65"/>
    </row>
    <row r="270" spans="1:38" ht="66">
      <c r="A270" s="80">
        <v>265</v>
      </c>
      <c r="B270" s="57" t="str">
        <f>VLOOKUP(E270,studia!$F$1:$I$12,2,FALSE)</f>
        <v>Elektrotechnika</v>
      </c>
      <c r="C270" s="57" t="str">
        <f>VLOOKUP(E270,studia!$F$1:$I$12,3,FALSE)</f>
        <v>inż.</v>
      </c>
      <c r="D270" s="57" t="str">
        <f>VLOOKUP(E270,studia!$F$1:$I$12,4,FALSE)</f>
        <v>ETP</v>
      </c>
      <c r="E270" s="53" t="s">
        <v>394</v>
      </c>
      <c r="F270" s="89"/>
      <c r="G270" s="56" t="s">
        <v>395</v>
      </c>
      <c r="H270" s="56" t="s">
        <v>396</v>
      </c>
      <c r="I270" s="56" t="s">
        <v>397</v>
      </c>
      <c r="J270" s="56" t="s">
        <v>398</v>
      </c>
      <c r="K270" s="55" t="str">
        <f>VLOOKUP(J270,Prowadzacy!$F$2:$J$105,2,FALSE)</f>
        <v>Krystian</v>
      </c>
      <c r="L270" s="55" t="str">
        <f>VLOOKUP(J270,Prowadzacy!$F$2:$K$105,3,FALSE)</f>
        <v>Leonard</v>
      </c>
      <c r="M270" s="55" t="str">
        <f>VLOOKUP(J270,Prowadzacy!$F$2:$K$105,4,FALSE)</f>
        <v>Chrzan</v>
      </c>
      <c r="N270" s="57" t="str">
        <f>VLOOKUP(J270,Prowadzacy!$F$2:$M$105,8,FALSE)</f>
        <v xml:space="preserve">Krystian | Chrzan | Dr hab. inż. |  ( 05101 ) </v>
      </c>
      <c r="O270" s="57" t="str">
        <f>VLOOKUP(J270,Prowadzacy!$F$2:$K$105,5,FALSE)</f>
        <v>W05/K1</v>
      </c>
      <c r="P270" s="57" t="str">
        <f>VLOOKUP(J270,Prowadzacy!$F$2:$K$105,6,FALSE)</f>
        <v>ZWN</v>
      </c>
      <c r="Q270" s="53" t="s">
        <v>413</v>
      </c>
      <c r="R270" s="57" t="str">
        <f>VLOOKUP(Q270,Prowadzacy!$F$2:$K$105,2,FALSE)</f>
        <v>Tomasz</v>
      </c>
      <c r="S270" s="57">
        <f>VLOOKUP(Q270,Prowadzacy!$F$2:$K$105,3,FALSE)</f>
        <v>0</v>
      </c>
      <c r="T270" s="57" t="str">
        <f>VLOOKUP(Q270,Prowadzacy!$F$2:$K$105,4,FALSE)</f>
        <v>Czapka</v>
      </c>
      <c r="U270" s="57" t="str">
        <f>VLOOKUP(Q270,Prowadzacy!$F$2:$M$105,8,FALSE)</f>
        <v xml:space="preserve">Tomasz | Czapka | Dr inż. |  ( 05158 ) </v>
      </c>
      <c r="V270" s="56" t="s">
        <v>1487</v>
      </c>
      <c r="W270" s="53" t="s">
        <v>225</v>
      </c>
      <c r="X270" s="56" t="s">
        <v>615</v>
      </c>
      <c r="Y270" s="53" t="s">
        <v>225</v>
      </c>
      <c r="Z270" s="58"/>
      <c r="AA270" s="57"/>
      <c r="AB270" s="57"/>
      <c r="AC270" s="57"/>
      <c r="AD270" s="57"/>
      <c r="AE270" s="57"/>
      <c r="AF270" s="57"/>
      <c r="AG270" s="57"/>
      <c r="AH270" s="57"/>
      <c r="AI270" s="57"/>
      <c r="AJ270" s="57"/>
      <c r="AK270" s="57"/>
      <c r="AL270" s="65"/>
    </row>
    <row r="271" spans="1:38" ht="91.5">
      <c r="A271" s="80">
        <v>266</v>
      </c>
      <c r="B271" s="57" t="str">
        <f>VLOOKUP(E271,studia!$F$1:$I$12,2,FALSE)</f>
        <v>Elektrotechnika</v>
      </c>
      <c r="C271" s="57" t="str">
        <f>VLOOKUP(E271,studia!$F$1:$I$12,3,FALSE)</f>
        <v>inż.</v>
      </c>
      <c r="D271" s="57" t="str">
        <f>VLOOKUP(E271,studia!$F$1:$I$12,4,FALSE)</f>
        <v>ETP</v>
      </c>
      <c r="E271" s="53" t="s">
        <v>394</v>
      </c>
      <c r="F271" s="89"/>
      <c r="G271" s="56" t="s">
        <v>399</v>
      </c>
      <c r="H271" s="56" t="s">
        <v>400</v>
      </c>
      <c r="I271" s="56" t="s">
        <v>401</v>
      </c>
      <c r="J271" s="56" t="s">
        <v>398</v>
      </c>
      <c r="K271" s="55" t="str">
        <f>VLOOKUP(J271,Prowadzacy!$F$2:$J$105,2,FALSE)</f>
        <v>Krystian</v>
      </c>
      <c r="L271" s="55" t="str">
        <f>VLOOKUP(J271,Prowadzacy!$F$2:$K$105,3,FALSE)</f>
        <v>Leonard</v>
      </c>
      <c r="M271" s="55" t="str">
        <f>VLOOKUP(J271,Prowadzacy!$F$2:$K$105,4,FALSE)</f>
        <v>Chrzan</v>
      </c>
      <c r="N271" s="57" t="str">
        <f>VLOOKUP(J271,Prowadzacy!$F$2:$M$105,8,FALSE)</f>
        <v xml:space="preserve">Krystian | Chrzan | Dr hab. inż. |  ( 05101 ) </v>
      </c>
      <c r="O271" s="57" t="str">
        <f>VLOOKUP(J271,Prowadzacy!$F$2:$K$105,5,FALSE)</f>
        <v>W05/K1</v>
      </c>
      <c r="P271" s="57" t="str">
        <f>VLOOKUP(J271,Prowadzacy!$F$2:$K$105,6,FALSE)</f>
        <v>ZWN</v>
      </c>
      <c r="Q271" s="53" t="s">
        <v>449</v>
      </c>
      <c r="R271" s="57" t="str">
        <f>VLOOKUP(Q271,Prowadzacy!$F$2:$K$105,2,FALSE)</f>
        <v>Adam</v>
      </c>
      <c r="S271" s="57" t="str">
        <f>VLOOKUP(Q271,Prowadzacy!$F$2:$K$105,3,FALSE)</f>
        <v>Łukasz</v>
      </c>
      <c r="T271" s="57" t="str">
        <f>VLOOKUP(Q271,Prowadzacy!$F$2:$K$105,4,FALSE)</f>
        <v>Pelesz</v>
      </c>
      <c r="U271" s="57" t="str">
        <f>VLOOKUP(Q271,Prowadzacy!$F$2:$M$105,8,FALSE)</f>
        <v xml:space="preserve">Adam | Pelesz | Dr inż. |  ( 05170 ) </v>
      </c>
      <c r="V271" s="56" t="s">
        <v>1488</v>
      </c>
      <c r="W271" s="53" t="s">
        <v>225</v>
      </c>
      <c r="X271" s="56" t="s">
        <v>616</v>
      </c>
      <c r="Y271" s="53" t="s">
        <v>225</v>
      </c>
      <c r="Z271" s="58"/>
      <c r="AA271" s="57"/>
      <c r="AB271" s="57"/>
      <c r="AC271" s="57"/>
      <c r="AD271" s="57"/>
      <c r="AE271" s="57"/>
      <c r="AF271" s="57"/>
      <c r="AG271" s="57"/>
      <c r="AH271" s="57"/>
      <c r="AI271" s="57"/>
      <c r="AJ271" s="57"/>
      <c r="AK271" s="57"/>
      <c r="AL271" s="65"/>
    </row>
    <row r="272" spans="1:38" ht="53.25">
      <c r="A272" s="80">
        <v>267</v>
      </c>
      <c r="B272" s="57" t="str">
        <f>VLOOKUP(E272,studia!$F$1:$I$12,2,FALSE)</f>
        <v>Elektrotechnika</v>
      </c>
      <c r="C272" s="57" t="str">
        <f>VLOOKUP(E272,studia!$F$1:$I$12,3,FALSE)</f>
        <v>inż.</v>
      </c>
      <c r="D272" s="57" t="str">
        <f>VLOOKUP(E272,studia!$F$1:$I$12,4,FALSE)</f>
        <v>ETP</v>
      </c>
      <c r="E272" s="53" t="s">
        <v>394</v>
      </c>
      <c r="F272" s="89"/>
      <c r="G272" s="56" t="s">
        <v>402</v>
      </c>
      <c r="H272" s="56" t="s">
        <v>403</v>
      </c>
      <c r="I272" s="56" t="s">
        <v>404</v>
      </c>
      <c r="J272" s="56" t="s">
        <v>398</v>
      </c>
      <c r="K272" s="55" t="str">
        <f>VLOOKUP(J272,Prowadzacy!$F$2:$J$105,2,FALSE)</f>
        <v>Krystian</v>
      </c>
      <c r="L272" s="55" t="str">
        <f>VLOOKUP(J272,Prowadzacy!$F$2:$K$105,3,FALSE)</f>
        <v>Leonard</v>
      </c>
      <c r="M272" s="55" t="str">
        <f>VLOOKUP(J272,Prowadzacy!$F$2:$K$105,4,FALSE)</f>
        <v>Chrzan</v>
      </c>
      <c r="N272" s="57" t="str">
        <f>VLOOKUP(J272,Prowadzacy!$F$2:$M$105,8,FALSE)</f>
        <v xml:space="preserve">Krystian | Chrzan | Dr hab. inż. |  ( 05101 ) </v>
      </c>
      <c r="O272" s="57" t="str">
        <f>VLOOKUP(J272,Prowadzacy!$F$2:$K$105,5,FALSE)</f>
        <v>W05/K1</v>
      </c>
      <c r="P272" s="57" t="str">
        <f>VLOOKUP(J272,Prowadzacy!$F$2:$K$105,6,FALSE)</f>
        <v>ZWN</v>
      </c>
      <c r="Q272" s="53" t="s">
        <v>413</v>
      </c>
      <c r="R272" s="57" t="str">
        <f>VLOOKUP(Q272,Prowadzacy!$F$2:$K$105,2,FALSE)</f>
        <v>Tomasz</v>
      </c>
      <c r="S272" s="57">
        <f>VLOOKUP(Q272,Prowadzacy!$F$2:$K$105,3,FALSE)</f>
        <v>0</v>
      </c>
      <c r="T272" s="57" t="str">
        <f>VLOOKUP(Q272,Prowadzacy!$F$2:$K$105,4,FALSE)</f>
        <v>Czapka</v>
      </c>
      <c r="U272" s="57" t="str">
        <f>VLOOKUP(Q272,Prowadzacy!$F$2:$M$105,8,FALSE)</f>
        <v xml:space="preserve">Tomasz | Czapka | Dr inż. |  ( 05158 ) </v>
      </c>
      <c r="V272" s="56" t="s">
        <v>1489</v>
      </c>
      <c r="W272" s="53" t="s">
        <v>225</v>
      </c>
      <c r="X272" s="56" t="s">
        <v>617</v>
      </c>
      <c r="Y272" s="53" t="s">
        <v>225</v>
      </c>
      <c r="Z272" s="58"/>
      <c r="AA272" s="57"/>
      <c r="AB272" s="57"/>
      <c r="AC272" s="57"/>
      <c r="AD272" s="57"/>
      <c r="AE272" s="57"/>
      <c r="AF272" s="57"/>
      <c r="AG272" s="57"/>
      <c r="AH272" s="57"/>
      <c r="AI272" s="57"/>
      <c r="AJ272" s="57"/>
      <c r="AK272" s="57"/>
      <c r="AL272" s="65"/>
    </row>
    <row r="273" spans="1:38" ht="108" customHeight="1">
      <c r="A273" s="80">
        <v>268</v>
      </c>
      <c r="B273" s="57" t="str">
        <f>VLOOKUP(E273,studia!$F$1:$I$12,2,FALSE)</f>
        <v>Elektrotechnika</v>
      </c>
      <c r="C273" s="57" t="str">
        <f>VLOOKUP(E273,studia!$F$1:$I$12,3,FALSE)</f>
        <v>inż.</v>
      </c>
      <c r="D273" s="57" t="str">
        <f>VLOOKUP(E273,studia!$F$1:$I$12,4,FALSE)</f>
        <v>ETP</v>
      </c>
      <c r="E273" s="53" t="s">
        <v>394</v>
      </c>
      <c r="F273" s="89"/>
      <c r="G273" s="56" t="s">
        <v>405</v>
      </c>
      <c r="H273" s="56" t="s">
        <v>406</v>
      </c>
      <c r="I273" s="56" t="s">
        <v>407</v>
      </c>
      <c r="J273" s="56" t="s">
        <v>398</v>
      </c>
      <c r="K273" s="55" t="str">
        <f>VLOOKUP(J273,Prowadzacy!$F$2:$J$105,2,FALSE)</f>
        <v>Krystian</v>
      </c>
      <c r="L273" s="55" t="str">
        <f>VLOOKUP(J273,Prowadzacy!$F$2:$K$105,3,FALSE)</f>
        <v>Leonard</v>
      </c>
      <c r="M273" s="55" t="str">
        <f>VLOOKUP(J273,Prowadzacy!$F$2:$K$105,4,FALSE)</f>
        <v>Chrzan</v>
      </c>
      <c r="N273" s="57" t="str">
        <f>VLOOKUP(J273,Prowadzacy!$F$2:$M$105,8,FALSE)</f>
        <v xml:space="preserve">Krystian | Chrzan | Dr hab. inż. |  ( 05101 ) </v>
      </c>
      <c r="O273" s="57" t="str">
        <f>VLOOKUP(J273,Prowadzacy!$F$2:$K$105,5,FALSE)</f>
        <v>W05/K1</v>
      </c>
      <c r="P273" s="57" t="str">
        <f>VLOOKUP(J273,Prowadzacy!$F$2:$K$105,6,FALSE)</f>
        <v>ZWN</v>
      </c>
      <c r="Q273" s="53" t="s">
        <v>613</v>
      </c>
      <c r="R273" s="57" t="str">
        <f>VLOOKUP(Q273,Prowadzacy!$F$2:$K$105,2,FALSE)</f>
        <v>Lesław</v>
      </c>
      <c r="S273" s="57" t="str">
        <f>VLOOKUP(Q273,Prowadzacy!$F$2:$K$105,3,FALSE)</f>
        <v>Adam</v>
      </c>
      <c r="T273" s="57" t="str">
        <f>VLOOKUP(Q273,Prowadzacy!$F$2:$K$105,4,FALSE)</f>
        <v>Ładniak</v>
      </c>
      <c r="U273" s="57" t="str">
        <f>VLOOKUP(Q273,Prowadzacy!$F$2:$M$105,8,FALSE)</f>
        <v xml:space="preserve">Lesław | Ładniak | Dr inż. |  ( 05112 ) </v>
      </c>
      <c r="V273" s="56" t="s">
        <v>1490</v>
      </c>
      <c r="W273" s="53" t="s">
        <v>225</v>
      </c>
      <c r="X273" s="56" t="s">
        <v>618</v>
      </c>
      <c r="Y273" s="53" t="s">
        <v>225</v>
      </c>
      <c r="Z273" s="58"/>
      <c r="AA273" s="57"/>
      <c r="AB273" s="57"/>
      <c r="AC273" s="57"/>
      <c r="AD273" s="57"/>
      <c r="AE273" s="57"/>
      <c r="AF273" s="57"/>
      <c r="AG273" s="57"/>
      <c r="AH273" s="57"/>
      <c r="AI273" s="57"/>
      <c r="AJ273" s="57"/>
      <c r="AK273" s="57"/>
      <c r="AL273" s="65"/>
    </row>
    <row r="274" spans="1:38" ht="123.75" customHeight="1">
      <c r="A274" s="80">
        <v>269</v>
      </c>
      <c r="B274" s="57" t="str">
        <f>VLOOKUP(E274,studia!$F$1:$I$12,2,FALSE)</f>
        <v>Elektrotechnika</v>
      </c>
      <c r="C274" s="57" t="str">
        <f>VLOOKUP(E274,studia!$F$1:$I$12,3,FALSE)</f>
        <v>inż.</v>
      </c>
      <c r="D274" s="57" t="str">
        <f>VLOOKUP(E274,studia!$F$1:$I$12,4,FALSE)</f>
        <v>ETP</v>
      </c>
      <c r="E274" s="53" t="s">
        <v>394</v>
      </c>
      <c r="F274" s="89" t="s">
        <v>2088</v>
      </c>
      <c r="G274" s="56" t="s">
        <v>408</v>
      </c>
      <c r="H274" s="56" t="s">
        <v>409</v>
      </c>
      <c r="I274" s="56" t="s">
        <v>410</v>
      </c>
      <c r="J274" s="56" t="s">
        <v>398</v>
      </c>
      <c r="K274" s="55" t="str">
        <f>VLOOKUP(J274,Prowadzacy!$F$2:$J$105,2,FALSE)</f>
        <v>Krystian</v>
      </c>
      <c r="L274" s="55" t="str">
        <f>VLOOKUP(J274,Prowadzacy!$F$2:$K$105,3,FALSE)</f>
        <v>Leonard</v>
      </c>
      <c r="M274" s="55" t="str">
        <f>VLOOKUP(J274,Prowadzacy!$F$2:$K$105,4,FALSE)</f>
        <v>Chrzan</v>
      </c>
      <c r="N274" s="57" t="str">
        <f>VLOOKUP(J274,Prowadzacy!$F$2:$M$105,8,FALSE)</f>
        <v xml:space="preserve">Krystian | Chrzan | Dr hab. inż. |  ( 05101 ) </v>
      </c>
      <c r="O274" s="57" t="str">
        <f>VLOOKUP(J274,Prowadzacy!$F$2:$K$105,5,FALSE)</f>
        <v>W05/K1</v>
      </c>
      <c r="P274" s="57" t="str">
        <f>VLOOKUP(J274,Prowadzacy!$F$2:$K$105,6,FALSE)</f>
        <v>ZWN</v>
      </c>
      <c r="Q274" s="53" t="s">
        <v>613</v>
      </c>
      <c r="R274" s="57" t="str">
        <f>VLOOKUP(Q274,Prowadzacy!$F$2:$K$105,2,FALSE)</f>
        <v>Lesław</v>
      </c>
      <c r="S274" s="57" t="str">
        <f>VLOOKUP(Q274,Prowadzacy!$F$2:$K$105,3,FALSE)</f>
        <v>Adam</v>
      </c>
      <c r="T274" s="57" t="str">
        <f>VLOOKUP(Q274,Prowadzacy!$F$2:$K$105,4,FALSE)</f>
        <v>Ładniak</v>
      </c>
      <c r="U274" s="57" t="str">
        <f>VLOOKUP(Q274,Prowadzacy!$F$2:$M$105,8,FALSE)</f>
        <v xml:space="preserve">Lesław | Ładniak | Dr inż. |  ( 05112 ) </v>
      </c>
      <c r="V274" s="56" t="s">
        <v>1490</v>
      </c>
      <c r="W274" s="53" t="s">
        <v>225</v>
      </c>
      <c r="X274" s="56" t="s">
        <v>618</v>
      </c>
      <c r="Y274" s="53" t="s">
        <v>225</v>
      </c>
      <c r="Z274" s="58"/>
      <c r="AA274" s="57"/>
      <c r="AB274" s="57"/>
      <c r="AC274" s="57"/>
      <c r="AD274" s="57"/>
      <c r="AE274" s="57"/>
      <c r="AF274" s="57"/>
      <c r="AG274" s="57"/>
      <c r="AH274" s="57"/>
      <c r="AI274" s="57"/>
      <c r="AJ274" s="57"/>
      <c r="AK274" s="57"/>
      <c r="AL274" s="65"/>
    </row>
    <row r="275" spans="1:38" ht="127.5" customHeight="1">
      <c r="A275" s="80">
        <v>270</v>
      </c>
      <c r="B275" s="57" t="str">
        <f>VLOOKUP(E275,studia!$F$1:$I$12,2,FALSE)</f>
        <v>Elektrotechnika</v>
      </c>
      <c r="C275" s="57" t="str">
        <f>VLOOKUP(E275,studia!$F$1:$I$12,3,FALSE)</f>
        <v>inż.</v>
      </c>
      <c r="D275" s="57" t="str">
        <f>VLOOKUP(E275,studia!$F$1:$I$12,4,FALSE)</f>
        <v>ETP</v>
      </c>
      <c r="E275" s="53" t="s">
        <v>394</v>
      </c>
      <c r="F275" s="89"/>
      <c r="G275" s="56" t="s">
        <v>411</v>
      </c>
      <c r="H275" s="56" t="s">
        <v>412</v>
      </c>
      <c r="I275" s="56" t="s">
        <v>1979</v>
      </c>
      <c r="J275" s="56" t="s">
        <v>413</v>
      </c>
      <c r="K275" s="55" t="str">
        <f>VLOOKUP(J275,Prowadzacy!$F$2:$J$105,2,FALSE)</f>
        <v>Tomasz</v>
      </c>
      <c r="L275" s="55">
        <f>VLOOKUP(J275,Prowadzacy!$F$2:$K$105,3,FALSE)</f>
        <v>0</v>
      </c>
      <c r="M275" s="55" t="str">
        <f>VLOOKUP(J275,Prowadzacy!$F$2:$K$105,4,FALSE)</f>
        <v>Czapka</v>
      </c>
      <c r="N275" s="57" t="str">
        <f>VLOOKUP(J275,Prowadzacy!$F$2:$M$105,8,FALSE)</f>
        <v xml:space="preserve">Tomasz | Czapka | Dr inż. |  ( 05158 ) </v>
      </c>
      <c r="O275" s="57" t="str">
        <f>VLOOKUP(J275,Prowadzacy!$F$2:$K$105,5,FALSE)</f>
        <v>W05/K1</v>
      </c>
      <c r="P275" s="57" t="str">
        <f>VLOOKUP(J275,Prowadzacy!$F$2:$K$105,6,FALSE)</f>
        <v>ZWN</v>
      </c>
      <c r="Q275" s="53" t="s">
        <v>516</v>
      </c>
      <c r="R275" s="57" t="str">
        <f>VLOOKUP(Q275,Prowadzacy!$F$2:$K$105,2,FALSE)</f>
        <v>Marcin</v>
      </c>
      <c r="S275" s="57" t="str">
        <f>VLOOKUP(Q275,Prowadzacy!$F$2:$K$105,3,FALSE)</f>
        <v>przemysław</v>
      </c>
      <c r="T275" s="57" t="str">
        <f>VLOOKUP(Q275,Prowadzacy!$F$2:$K$105,4,FALSE)</f>
        <v>Lewandowski</v>
      </c>
      <c r="U275" s="57" t="str">
        <f>VLOOKUP(Q275,Prowadzacy!$F$2:$M$105,8,FALSE)</f>
        <v xml:space="preserve">Marcin | Lewandowski | Dr inż. |  ( 05166 ) </v>
      </c>
      <c r="V275" s="56"/>
      <c r="W275" s="53" t="s">
        <v>226</v>
      </c>
      <c r="X275" s="56"/>
      <c r="Y275" s="53"/>
      <c r="Z275" s="58"/>
      <c r="AA275" s="57"/>
      <c r="AB275" s="57"/>
      <c r="AC275" s="57"/>
      <c r="AD275" s="57"/>
      <c r="AE275" s="57"/>
      <c r="AF275" s="57"/>
      <c r="AG275" s="57"/>
      <c r="AH275" s="57"/>
      <c r="AI275" s="57"/>
      <c r="AJ275" s="57"/>
      <c r="AK275" s="57"/>
      <c r="AL275" s="65"/>
    </row>
    <row r="276" spans="1:38" ht="105.75" customHeight="1">
      <c r="A276" s="80">
        <v>271</v>
      </c>
      <c r="B276" s="57" t="str">
        <f>VLOOKUP(E276,studia!$F$1:$I$12,2,FALSE)</f>
        <v>Elektrotechnika</v>
      </c>
      <c r="C276" s="57" t="str">
        <f>VLOOKUP(E276,studia!$F$1:$I$12,3,FALSE)</f>
        <v>inż.</v>
      </c>
      <c r="D276" s="57" t="str">
        <f>VLOOKUP(E276,studia!$F$1:$I$12,4,FALSE)</f>
        <v>ETP</v>
      </c>
      <c r="E276" s="53" t="s">
        <v>394</v>
      </c>
      <c r="F276" s="89"/>
      <c r="G276" s="56" t="s">
        <v>414</v>
      </c>
      <c r="H276" s="56" t="s">
        <v>415</v>
      </c>
      <c r="I276" s="56" t="s">
        <v>416</v>
      </c>
      <c r="J276" s="56" t="s">
        <v>413</v>
      </c>
      <c r="K276" s="55" t="str">
        <f>VLOOKUP(J276,Prowadzacy!$F$2:$J$105,2,FALSE)</f>
        <v>Tomasz</v>
      </c>
      <c r="L276" s="55">
        <f>VLOOKUP(J276,Prowadzacy!$F$2:$K$105,3,FALSE)</f>
        <v>0</v>
      </c>
      <c r="M276" s="55" t="str">
        <f>VLOOKUP(J276,Prowadzacy!$F$2:$K$105,4,FALSE)</f>
        <v>Czapka</v>
      </c>
      <c r="N276" s="57" t="str">
        <f>VLOOKUP(J276,Prowadzacy!$F$2:$M$105,8,FALSE)</f>
        <v xml:space="preserve">Tomasz | Czapka | Dr inż. |  ( 05158 ) </v>
      </c>
      <c r="O276" s="57" t="str">
        <f>VLOOKUP(J276,Prowadzacy!$F$2:$K$105,5,FALSE)</f>
        <v>W05/K1</v>
      </c>
      <c r="P276" s="57" t="str">
        <f>VLOOKUP(J276,Prowadzacy!$F$2:$K$105,6,FALSE)</f>
        <v>ZWN</v>
      </c>
      <c r="Q276" s="53" t="s">
        <v>516</v>
      </c>
      <c r="R276" s="57" t="str">
        <f>VLOOKUP(Q276,Prowadzacy!$F$2:$K$105,2,FALSE)</f>
        <v>Marcin</v>
      </c>
      <c r="S276" s="57" t="str">
        <f>VLOOKUP(Q276,Prowadzacy!$F$2:$K$105,3,FALSE)</f>
        <v>przemysław</v>
      </c>
      <c r="T276" s="57" t="str">
        <f>VLOOKUP(Q276,Prowadzacy!$F$2:$K$105,4,FALSE)</f>
        <v>Lewandowski</v>
      </c>
      <c r="U276" s="57" t="str">
        <f>VLOOKUP(Q276,Prowadzacy!$F$2:$M$105,8,FALSE)</f>
        <v xml:space="preserve">Marcin | Lewandowski | Dr inż. |  ( 05166 ) </v>
      </c>
      <c r="V276" s="56"/>
      <c r="W276" s="53" t="s">
        <v>226</v>
      </c>
      <c r="X276" s="56"/>
      <c r="Y276" s="53"/>
      <c r="Z276" s="58"/>
      <c r="AA276" s="57"/>
      <c r="AB276" s="57"/>
      <c r="AC276" s="57"/>
      <c r="AD276" s="57"/>
      <c r="AE276" s="57"/>
      <c r="AF276" s="57"/>
      <c r="AG276" s="57"/>
      <c r="AH276" s="57"/>
      <c r="AI276" s="57"/>
      <c r="AJ276" s="57"/>
      <c r="AK276" s="57"/>
      <c r="AL276" s="65"/>
    </row>
    <row r="277" spans="1:38" ht="146.25" customHeight="1">
      <c r="A277" s="80">
        <v>272</v>
      </c>
      <c r="B277" s="57" t="str">
        <f>VLOOKUP(E277,studia!$F$1:$I$12,2,FALSE)</f>
        <v>Elektrotechnika</v>
      </c>
      <c r="C277" s="57" t="str">
        <f>VLOOKUP(E277,studia!$F$1:$I$12,3,FALSE)</f>
        <v>inż.</v>
      </c>
      <c r="D277" s="57" t="str">
        <f>VLOOKUP(E277,studia!$F$1:$I$12,4,FALSE)</f>
        <v>ETP</v>
      </c>
      <c r="E277" s="53" t="s">
        <v>394</v>
      </c>
      <c r="F277" s="89"/>
      <c r="G277" s="56" t="s">
        <v>417</v>
      </c>
      <c r="H277" s="56" t="s">
        <v>418</v>
      </c>
      <c r="I277" s="56" t="s">
        <v>419</v>
      </c>
      <c r="J277" s="56" t="s">
        <v>413</v>
      </c>
      <c r="K277" s="55" t="str">
        <f>VLOOKUP(J277,Prowadzacy!$F$2:$J$105,2,FALSE)</f>
        <v>Tomasz</v>
      </c>
      <c r="L277" s="55">
        <f>VLOOKUP(J277,Prowadzacy!$F$2:$K$105,3,FALSE)</f>
        <v>0</v>
      </c>
      <c r="M277" s="55" t="str">
        <f>VLOOKUP(J277,Prowadzacy!$F$2:$K$105,4,FALSE)</f>
        <v>Czapka</v>
      </c>
      <c r="N277" s="57" t="str">
        <f>VLOOKUP(J277,Prowadzacy!$F$2:$M$105,8,FALSE)</f>
        <v xml:space="preserve">Tomasz | Czapka | Dr inż. |  ( 05158 ) </v>
      </c>
      <c r="O277" s="57" t="str">
        <f>VLOOKUP(J277,Prowadzacy!$F$2:$K$105,5,FALSE)</f>
        <v>W05/K1</v>
      </c>
      <c r="P277" s="57" t="str">
        <f>VLOOKUP(J277,Prowadzacy!$F$2:$K$105,6,FALSE)</f>
        <v>ZWN</v>
      </c>
      <c r="Q277" s="53" t="s">
        <v>449</v>
      </c>
      <c r="R277" s="57" t="str">
        <f>VLOOKUP(Q277,Prowadzacy!$F$2:$K$105,2,FALSE)</f>
        <v>Adam</v>
      </c>
      <c r="S277" s="57" t="str">
        <f>VLOOKUP(Q277,Prowadzacy!$F$2:$K$105,3,FALSE)</f>
        <v>Łukasz</v>
      </c>
      <c r="T277" s="57" t="str">
        <f>VLOOKUP(Q277,Prowadzacy!$F$2:$K$105,4,FALSE)</f>
        <v>Pelesz</v>
      </c>
      <c r="U277" s="57" t="str">
        <f>VLOOKUP(Q277,Prowadzacy!$F$2:$M$105,8,FALSE)</f>
        <v xml:space="preserve">Adam | Pelesz | Dr inż. |  ( 05170 ) </v>
      </c>
      <c r="V277" s="56"/>
      <c r="W277" s="53" t="s">
        <v>226</v>
      </c>
      <c r="X277" s="56"/>
      <c r="Y277" s="53"/>
      <c r="Z277" s="58"/>
      <c r="AA277" s="57"/>
      <c r="AB277" s="57"/>
      <c r="AC277" s="57"/>
      <c r="AD277" s="57"/>
      <c r="AE277" s="57"/>
      <c r="AF277" s="57"/>
      <c r="AG277" s="57"/>
      <c r="AH277" s="57"/>
      <c r="AI277" s="57"/>
      <c r="AJ277" s="57"/>
      <c r="AK277" s="57"/>
      <c r="AL277" s="65"/>
    </row>
    <row r="278" spans="1:38" ht="129.75">
      <c r="A278" s="80">
        <v>273</v>
      </c>
      <c r="B278" s="57" t="str">
        <f>VLOOKUP(E278,studia!$F$1:$I$12,2,FALSE)</f>
        <v>Elektrotechnika</v>
      </c>
      <c r="C278" s="57" t="str">
        <f>VLOOKUP(E278,studia!$F$1:$I$12,3,FALSE)</f>
        <v>inż.</v>
      </c>
      <c r="D278" s="57" t="str">
        <f>VLOOKUP(E278,studia!$F$1:$I$12,4,FALSE)</f>
        <v>ETP</v>
      </c>
      <c r="E278" s="53" t="s">
        <v>394</v>
      </c>
      <c r="F278" s="89"/>
      <c r="G278" s="56" t="s">
        <v>560</v>
      </c>
      <c r="H278" s="56" t="s">
        <v>561</v>
      </c>
      <c r="I278" s="56" t="s">
        <v>1983</v>
      </c>
      <c r="J278" s="56" t="s">
        <v>413</v>
      </c>
      <c r="K278" s="55" t="str">
        <f>VLOOKUP(J278,Prowadzacy!$F$2:$J$105,2,FALSE)</f>
        <v>Tomasz</v>
      </c>
      <c r="L278" s="55">
        <f>VLOOKUP(J278,Prowadzacy!$F$2:$K$105,3,FALSE)</f>
        <v>0</v>
      </c>
      <c r="M278" s="55" t="str">
        <f>VLOOKUP(J278,Prowadzacy!$F$2:$K$105,4,FALSE)</f>
        <v>Czapka</v>
      </c>
      <c r="N278" s="57" t="str">
        <f>VLOOKUP(J278,Prowadzacy!$F$2:$M$105,8,FALSE)</f>
        <v xml:space="preserve">Tomasz | Czapka | Dr inż. |  ( 05158 ) </v>
      </c>
      <c r="O278" s="57" t="str">
        <f>VLOOKUP(J278,Prowadzacy!$F$2:$K$105,5,FALSE)</f>
        <v>W05/K1</v>
      </c>
      <c r="P278" s="57" t="str">
        <f>VLOOKUP(J278,Prowadzacy!$F$2:$K$105,6,FALSE)</f>
        <v>ZWN</v>
      </c>
      <c r="Q278" s="53" t="s">
        <v>449</v>
      </c>
      <c r="R278" s="57" t="str">
        <f>VLOOKUP(Q278,Prowadzacy!$F$2:$K$105,2,FALSE)</f>
        <v>Adam</v>
      </c>
      <c r="S278" s="57" t="str">
        <f>VLOOKUP(Q278,Prowadzacy!$F$2:$K$105,3,FALSE)</f>
        <v>Łukasz</v>
      </c>
      <c r="T278" s="57" t="str">
        <f>VLOOKUP(Q278,Prowadzacy!$F$2:$K$105,4,FALSE)</f>
        <v>Pelesz</v>
      </c>
      <c r="U278" s="57" t="str">
        <f>VLOOKUP(Q278,Prowadzacy!$F$2:$M$105,8,FALSE)</f>
        <v xml:space="preserve">Adam | Pelesz | Dr inż. |  ( 05170 ) </v>
      </c>
      <c r="V278" s="56" t="s">
        <v>1493</v>
      </c>
      <c r="W278" s="53" t="s">
        <v>226</v>
      </c>
      <c r="X278" s="56"/>
      <c r="Y278" s="53"/>
      <c r="Z278" s="58"/>
      <c r="AA278" s="57"/>
      <c r="AB278" s="57"/>
      <c r="AC278" s="57"/>
      <c r="AD278" s="57"/>
      <c r="AE278" s="57"/>
      <c r="AF278" s="57"/>
      <c r="AG278" s="57"/>
      <c r="AH278" s="57"/>
      <c r="AI278" s="57"/>
      <c r="AJ278" s="57"/>
      <c r="AK278" s="57"/>
      <c r="AL278" s="65"/>
    </row>
    <row r="279" spans="1:38" ht="104.25">
      <c r="A279" s="80">
        <v>274</v>
      </c>
      <c r="B279" s="57" t="str">
        <f>VLOOKUP(E279,studia!$F$1:$I$12,2,FALSE)</f>
        <v>Elektrotechnika</v>
      </c>
      <c r="C279" s="57" t="str">
        <f>VLOOKUP(E279,studia!$F$1:$I$12,3,FALSE)</f>
        <v>inż.</v>
      </c>
      <c r="D279" s="57" t="str">
        <f>VLOOKUP(E279,studia!$F$1:$I$12,4,FALSE)</f>
        <v>ETP</v>
      </c>
      <c r="E279" s="53" t="s">
        <v>394</v>
      </c>
      <c r="F279" s="89"/>
      <c r="G279" s="56" t="s">
        <v>1954</v>
      </c>
      <c r="H279" s="56" t="s">
        <v>562</v>
      </c>
      <c r="I279" s="56" t="s">
        <v>563</v>
      </c>
      <c r="J279" s="56" t="s">
        <v>413</v>
      </c>
      <c r="K279" s="55" t="str">
        <f>VLOOKUP(J279,Prowadzacy!$F$2:$J$105,2,FALSE)</f>
        <v>Tomasz</v>
      </c>
      <c r="L279" s="55">
        <f>VLOOKUP(J279,Prowadzacy!$F$2:$K$105,3,FALSE)</f>
        <v>0</v>
      </c>
      <c r="M279" s="55" t="str">
        <f>VLOOKUP(J279,Prowadzacy!$F$2:$K$105,4,FALSE)</f>
        <v>Czapka</v>
      </c>
      <c r="N279" s="57" t="str">
        <f>VLOOKUP(J279,Prowadzacy!$F$2:$M$105,8,FALSE)</f>
        <v xml:space="preserve">Tomasz | Czapka | Dr inż. |  ( 05158 ) </v>
      </c>
      <c r="O279" s="57" t="str">
        <f>VLOOKUP(J279,Prowadzacy!$F$2:$K$105,5,FALSE)</f>
        <v>W05/K1</v>
      </c>
      <c r="P279" s="57" t="str">
        <f>VLOOKUP(J279,Prowadzacy!$F$2:$K$105,6,FALSE)</f>
        <v>ZWN</v>
      </c>
      <c r="Q279" s="53" t="s">
        <v>449</v>
      </c>
      <c r="R279" s="57" t="str">
        <f>VLOOKUP(Q279,Prowadzacy!$F$2:$K$105,2,FALSE)</f>
        <v>Adam</v>
      </c>
      <c r="S279" s="57" t="str">
        <f>VLOOKUP(Q279,Prowadzacy!$F$2:$K$105,3,FALSE)</f>
        <v>Łukasz</v>
      </c>
      <c r="T279" s="57" t="str">
        <f>VLOOKUP(Q279,Prowadzacy!$F$2:$K$105,4,FALSE)</f>
        <v>Pelesz</v>
      </c>
      <c r="U279" s="57" t="str">
        <f>VLOOKUP(Q279,Prowadzacy!$F$2:$M$105,8,FALSE)</f>
        <v xml:space="preserve">Adam | Pelesz | Dr inż. |  ( 05170 ) </v>
      </c>
      <c r="V279" s="56" t="s">
        <v>1493</v>
      </c>
      <c r="W279" s="53" t="s">
        <v>226</v>
      </c>
      <c r="X279" s="56"/>
      <c r="Y279" s="53"/>
      <c r="Z279" s="58"/>
      <c r="AA279" s="57"/>
      <c r="AB279" s="57"/>
      <c r="AC279" s="57"/>
      <c r="AD279" s="57"/>
      <c r="AE279" s="57"/>
      <c r="AF279" s="57"/>
      <c r="AG279" s="57"/>
      <c r="AH279" s="57"/>
      <c r="AI279" s="57"/>
      <c r="AJ279" s="57"/>
      <c r="AK279" s="57"/>
      <c r="AL279" s="65"/>
    </row>
    <row r="280" spans="1:38" ht="155.25">
      <c r="A280" s="80">
        <v>275</v>
      </c>
      <c r="B280" s="57" t="str">
        <f>VLOOKUP(E280,studia!$F$1:$I$12,2,FALSE)</f>
        <v>Elektrotechnika</v>
      </c>
      <c r="C280" s="57" t="str">
        <f>VLOOKUP(E280,studia!$F$1:$I$12,3,FALSE)</f>
        <v>inż.</v>
      </c>
      <c r="D280" s="57" t="str">
        <f>VLOOKUP(E280,studia!$F$1:$I$12,4,FALSE)</f>
        <v>ETP</v>
      </c>
      <c r="E280" s="53" t="s">
        <v>394</v>
      </c>
      <c r="F280" s="89"/>
      <c r="G280" s="56" t="s">
        <v>422</v>
      </c>
      <c r="H280" s="56" t="s">
        <v>423</v>
      </c>
      <c r="I280" s="56" t="s">
        <v>424</v>
      </c>
      <c r="J280" s="56" t="s">
        <v>425</v>
      </c>
      <c r="K280" s="55" t="str">
        <f>VLOOKUP(J280,Prowadzacy!$F$2:$J$105,2,FALSE)</f>
        <v>Ryszard</v>
      </c>
      <c r="L280" s="55" t="str">
        <f>VLOOKUP(J280,Prowadzacy!$F$2:$K$105,3,FALSE)</f>
        <v>Leon</v>
      </c>
      <c r="M280" s="55" t="str">
        <f>VLOOKUP(J280,Prowadzacy!$F$2:$K$105,4,FALSE)</f>
        <v>Kacprzyk</v>
      </c>
      <c r="N280" s="57" t="str">
        <f>VLOOKUP(J280,Prowadzacy!$F$2:$M$105,8,FALSE)</f>
        <v xml:space="preserve">Ryszard | Kacprzyk | Prof. dr hab. inż. |  ( 05106 ) </v>
      </c>
      <c r="O280" s="57" t="str">
        <f>VLOOKUP(J280,Prowadzacy!$F$2:$K$105,5,FALSE)</f>
        <v>W05/K1</v>
      </c>
      <c r="P280" s="57" t="str">
        <f>VLOOKUP(J280,Prowadzacy!$F$2:$K$105,6,FALSE)</f>
        <v>ZWN</v>
      </c>
      <c r="Q280" s="53" t="s">
        <v>437</v>
      </c>
      <c r="R280" s="57" t="str">
        <f>VLOOKUP(Q280,Prowadzacy!$F$2:$K$105,2,FALSE)</f>
        <v>Bożena</v>
      </c>
      <c r="S280" s="57">
        <f>VLOOKUP(Q280,Prowadzacy!$F$2:$K$105,3,FALSE)</f>
        <v>0</v>
      </c>
      <c r="T280" s="57" t="str">
        <f>VLOOKUP(Q280,Prowadzacy!$F$2:$K$105,4,FALSE)</f>
        <v>Łowkis</v>
      </c>
      <c r="U280" s="57" t="str">
        <f>VLOOKUP(Q280,Prowadzacy!$F$2:$M$105,8,FALSE)</f>
        <v xml:space="preserve">Bożena | Łowkis | Dr hab. inż. |  ( 05114 ) </v>
      </c>
      <c r="V280" s="56" t="s">
        <v>1491</v>
      </c>
      <c r="W280" s="53" t="s">
        <v>226</v>
      </c>
      <c r="X280" s="56"/>
      <c r="Y280" s="53"/>
      <c r="Z280" s="58"/>
      <c r="AA280" s="57"/>
      <c r="AB280" s="57"/>
      <c r="AC280" s="57"/>
      <c r="AD280" s="57"/>
      <c r="AE280" s="57"/>
      <c r="AF280" s="57"/>
      <c r="AG280" s="57"/>
      <c r="AH280" s="57"/>
      <c r="AI280" s="57"/>
      <c r="AJ280" s="57"/>
      <c r="AK280" s="57"/>
      <c r="AL280" s="65"/>
    </row>
    <row r="281" spans="1:38" ht="91.5">
      <c r="A281" s="80">
        <v>276</v>
      </c>
      <c r="B281" s="57" t="str">
        <f>VLOOKUP(E281,studia!$F$1:$I$12,2,FALSE)</f>
        <v>Elektrotechnika</v>
      </c>
      <c r="C281" s="57" t="str">
        <f>VLOOKUP(E281,studia!$F$1:$I$12,3,FALSE)</f>
        <v>inż.</v>
      </c>
      <c r="D281" s="57" t="str">
        <f>VLOOKUP(E281,studia!$F$1:$I$12,4,FALSE)</f>
        <v>ETP</v>
      </c>
      <c r="E281" s="53" t="s">
        <v>394</v>
      </c>
      <c r="F281" s="89"/>
      <c r="G281" s="56" t="s">
        <v>2022</v>
      </c>
      <c r="H281" s="56" t="s">
        <v>2023</v>
      </c>
      <c r="I281" s="56" t="s">
        <v>2024</v>
      </c>
      <c r="J281" s="56" t="s">
        <v>425</v>
      </c>
      <c r="K281" s="55" t="str">
        <f>VLOOKUP(J281,Prowadzacy!$F$2:$J$105,2,FALSE)</f>
        <v>Ryszard</v>
      </c>
      <c r="L281" s="55" t="str">
        <f>VLOOKUP(J281,Prowadzacy!$F$2:$K$105,3,FALSE)</f>
        <v>Leon</v>
      </c>
      <c r="M281" s="55" t="str">
        <f>VLOOKUP(J281,Prowadzacy!$F$2:$K$105,4,FALSE)</f>
        <v>Kacprzyk</v>
      </c>
      <c r="N281" s="57" t="str">
        <f>VLOOKUP(J281,Prowadzacy!$F$2:$M$105,8,FALSE)</f>
        <v xml:space="preserve">Ryszard | Kacprzyk | Prof. dr hab. inż. |  ( 05106 ) </v>
      </c>
      <c r="O281" s="57" t="str">
        <f>VLOOKUP(J281,Prowadzacy!$F$2:$K$105,5,FALSE)</f>
        <v>W05/K1</v>
      </c>
      <c r="P281" s="57" t="str">
        <f>VLOOKUP(J281,Prowadzacy!$F$2:$K$105,6,FALSE)</f>
        <v>ZWN</v>
      </c>
      <c r="Q281" s="53" t="s">
        <v>437</v>
      </c>
      <c r="R281" s="57" t="str">
        <f>VLOOKUP(Q281,Prowadzacy!$F$2:$K$105,2,FALSE)</f>
        <v>Bożena</v>
      </c>
      <c r="S281" s="57">
        <f>VLOOKUP(Q281,Prowadzacy!$F$2:$K$105,3,FALSE)</f>
        <v>0</v>
      </c>
      <c r="T281" s="57" t="str">
        <f>VLOOKUP(Q281,Prowadzacy!$F$2:$K$105,4,FALSE)</f>
        <v>Łowkis</v>
      </c>
      <c r="U281" s="57" t="str">
        <f>VLOOKUP(Q281,Prowadzacy!$F$2:$M$105,8,FALSE)</f>
        <v xml:space="preserve">Bożena | Łowkis | Dr hab. inż. |  ( 05114 ) </v>
      </c>
      <c r="V281" s="56" t="s">
        <v>1491</v>
      </c>
      <c r="W281" s="53" t="s">
        <v>226</v>
      </c>
      <c r="X281" s="56"/>
      <c r="Y281" s="53"/>
      <c r="Z281" s="58"/>
      <c r="AA281" s="57"/>
      <c r="AB281" s="57"/>
      <c r="AC281" s="57"/>
      <c r="AD281" s="57"/>
      <c r="AE281" s="57"/>
      <c r="AF281" s="57"/>
      <c r="AG281" s="57"/>
      <c r="AH281" s="57"/>
      <c r="AI281" s="57"/>
      <c r="AJ281" s="57"/>
      <c r="AK281" s="57"/>
      <c r="AL281" s="65"/>
    </row>
    <row r="282" spans="1:38" ht="117">
      <c r="A282" s="80">
        <v>277</v>
      </c>
      <c r="B282" s="57" t="str">
        <f>VLOOKUP(E282,studia!$F$1:$I$12,2,FALSE)</f>
        <v>Elektrotechnika</v>
      </c>
      <c r="C282" s="57" t="str">
        <f>VLOOKUP(E282,studia!$F$1:$I$12,3,FALSE)</f>
        <v>inż.</v>
      </c>
      <c r="D282" s="57" t="str">
        <f>VLOOKUP(E282,studia!$F$1:$I$12,4,FALSE)</f>
        <v>ETP</v>
      </c>
      <c r="E282" s="53" t="s">
        <v>394</v>
      </c>
      <c r="F282" s="89"/>
      <c r="G282" s="56" t="s">
        <v>2025</v>
      </c>
      <c r="H282" s="56" t="s">
        <v>2026</v>
      </c>
      <c r="I282" s="56" t="s">
        <v>2027</v>
      </c>
      <c r="J282" s="56" t="s">
        <v>449</v>
      </c>
      <c r="K282" s="55" t="str">
        <f>VLOOKUP(J282,Prowadzacy!$F$2:$J$105,2,FALSE)</f>
        <v>Adam</v>
      </c>
      <c r="L282" s="55" t="str">
        <f>VLOOKUP(J282,Prowadzacy!$F$2:$K$105,3,FALSE)</f>
        <v>Łukasz</v>
      </c>
      <c r="M282" s="55" t="str">
        <f>VLOOKUP(J282,Prowadzacy!$F$2:$K$105,4,FALSE)</f>
        <v>Pelesz</v>
      </c>
      <c r="N282" s="57" t="str">
        <f>VLOOKUP(J282,Prowadzacy!$F$2:$M$105,8,FALSE)</f>
        <v xml:space="preserve">Adam | Pelesz | Dr inż. |  ( 05170 ) </v>
      </c>
      <c r="O282" s="57" t="str">
        <f>VLOOKUP(J282,Prowadzacy!$F$2:$K$105,5,FALSE)</f>
        <v>W05/K1</v>
      </c>
      <c r="P282" s="57" t="str">
        <f>VLOOKUP(J282,Prowadzacy!$F$2:$K$105,6,FALSE)</f>
        <v>ZWN</v>
      </c>
      <c r="Q282" s="53" t="s">
        <v>482</v>
      </c>
      <c r="R282" s="57" t="str">
        <f>VLOOKUP(Q282,Prowadzacy!$F$2:$K$105,2,FALSE)</f>
        <v>Paweł</v>
      </c>
      <c r="S282" s="57">
        <f>VLOOKUP(Q282,Prowadzacy!$F$2:$K$105,3,FALSE)</f>
        <v>0</v>
      </c>
      <c r="T282" s="57" t="str">
        <f>VLOOKUP(Q282,Prowadzacy!$F$2:$K$105,4,FALSE)</f>
        <v>Żyłka</v>
      </c>
      <c r="U282" s="57" t="str">
        <f>VLOOKUP(Q282,Prowadzacy!$F$2:$M$105,8,FALSE)</f>
        <v xml:space="preserve">Paweł | Żyłka | Dr hab. inż. |  ( 05134 ) </v>
      </c>
      <c r="V282" s="56"/>
      <c r="W282" s="53" t="s">
        <v>226</v>
      </c>
      <c r="X282" s="56"/>
      <c r="Y282" s="53"/>
      <c r="Z282" s="58"/>
      <c r="AA282" s="57"/>
      <c r="AB282" s="57"/>
      <c r="AC282" s="57"/>
      <c r="AD282" s="57"/>
      <c r="AE282" s="57"/>
      <c r="AF282" s="57"/>
      <c r="AG282" s="57"/>
      <c r="AH282" s="57"/>
      <c r="AI282" s="57"/>
      <c r="AJ282" s="57"/>
      <c r="AK282" s="57"/>
      <c r="AL282" s="65"/>
    </row>
    <row r="283" spans="1:38" ht="117">
      <c r="A283" s="80">
        <v>278</v>
      </c>
      <c r="B283" s="57" t="str">
        <f>VLOOKUP(E283,studia!$F$1:$I$12,2,FALSE)</f>
        <v>Elektrotechnika</v>
      </c>
      <c r="C283" s="57" t="str">
        <f>VLOOKUP(E283,studia!$F$1:$I$12,3,FALSE)</f>
        <v>inż.</v>
      </c>
      <c r="D283" s="57" t="str">
        <f>VLOOKUP(E283,studia!$F$1:$I$12,4,FALSE)</f>
        <v>ETP</v>
      </c>
      <c r="E283" s="53" t="s">
        <v>394</v>
      </c>
      <c r="F283" s="89"/>
      <c r="G283" s="56" t="s">
        <v>2028</v>
      </c>
      <c r="H283" s="56" t="s">
        <v>2029</v>
      </c>
      <c r="I283" s="56" t="s">
        <v>2030</v>
      </c>
      <c r="J283" s="56" t="s">
        <v>449</v>
      </c>
      <c r="K283" s="55" t="str">
        <f>VLOOKUP(J283,Prowadzacy!$F$2:$J$105,2,FALSE)</f>
        <v>Adam</v>
      </c>
      <c r="L283" s="55" t="str">
        <f>VLOOKUP(J283,Prowadzacy!$F$2:$K$105,3,FALSE)</f>
        <v>Łukasz</v>
      </c>
      <c r="M283" s="55" t="str">
        <f>VLOOKUP(J283,Prowadzacy!$F$2:$K$105,4,FALSE)</f>
        <v>Pelesz</v>
      </c>
      <c r="N283" s="57" t="str">
        <f>VLOOKUP(J283,Prowadzacy!$F$2:$M$105,8,FALSE)</f>
        <v xml:space="preserve">Adam | Pelesz | Dr inż. |  ( 05170 ) </v>
      </c>
      <c r="O283" s="57" t="str">
        <f>VLOOKUP(J283,Prowadzacy!$F$2:$K$105,5,FALSE)</f>
        <v>W05/K1</v>
      </c>
      <c r="P283" s="57" t="str">
        <f>VLOOKUP(J283,Prowadzacy!$F$2:$K$105,6,FALSE)</f>
        <v>ZWN</v>
      </c>
      <c r="Q283" s="53" t="s">
        <v>413</v>
      </c>
      <c r="R283" s="57" t="str">
        <f>VLOOKUP(Q283,Prowadzacy!$F$2:$K$105,2,FALSE)</f>
        <v>Tomasz</v>
      </c>
      <c r="S283" s="57">
        <f>VLOOKUP(Q283,Prowadzacy!$F$2:$K$105,3,FALSE)</f>
        <v>0</v>
      </c>
      <c r="T283" s="57" t="str">
        <f>VLOOKUP(Q283,Prowadzacy!$F$2:$K$105,4,FALSE)</f>
        <v>Czapka</v>
      </c>
      <c r="U283" s="57" t="str">
        <f>VLOOKUP(Q283,Prowadzacy!$F$2:$M$105,8,FALSE)</f>
        <v xml:space="preserve">Tomasz | Czapka | Dr inż. |  ( 05158 ) </v>
      </c>
      <c r="V283" s="56"/>
      <c r="W283" s="53" t="s">
        <v>226</v>
      </c>
      <c r="X283" s="56"/>
      <c r="Y283" s="53"/>
      <c r="Z283" s="58"/>
      <c r="AA283" s="57"/>
      <c r="AB283" s="57"/>
      <c r="AC283" s="57"/>
      <c r="AD283" s="57"/>
      <c r="AE283" s="57"/>
      <c r="AF283" s="57"/>
      <c r="AG283" s="57"/>
      <c r="AH283" s="57"/>
      <c r="AI283" s="57"/>
      <c r="AJ283" s="57"/>
      <c r="AK283" s="57"/>
      <c r="AL283" s="65"/>
    </row>
    <row r="284" spans="1:38" ht="104.25">
      <c r="A284" s="80">
        <v>279</v>
      </c>
      <c r="B284" s="57" t="str">
        <f>VLOOKUP(E284,studia!$F$1:$I$12,2,FALSE)</f>
        <v>Elektrotechnika</v>
      </c>
      <c r="C284" s="57" t="str">
        <f>VLOOKUP(E284,studia!$F$1:$I$12,3,FALSE)</f>
        <v>inż.</v>
      </c>
      <c r="D284" s="57" t="str">
        <f>VLOOKUP(E284,studia!$F$1:$I$12,4,FALSE)</f>
        <v>ETP</v>
      </c>
      <c r="E284" s="53" t="s">
        <v>394</v>
      </c>
      <c r="F284" s="89"/>
      <c r="G284" s="56" t="s">
        <v>450</v>
      </c>
      <c r="H284" s="56" t="s">
        <v>451</v>
      </c>
      <c r="I284" s="56" t="s">
        <v>2031</v>
      </c>
      <c r="J284" s="56" t="s">
        <v>449</v>
      </c>
      <c r="K284" s="55" t="str">
        <f>VLOOKUP(J284,Prowadzacy!$F$2:$J$105,2,FALSE)</f>
        <v>Adam</v>
      </c>
      <c r="L284" s="55" t="str">
        <f>VLOOKUP(J284,Prowadzacy!$F$2:$K$105,3,FALSE)</f>
        <v>Łukasz</v>
      </c>
      <c r="M284" s="55" t="str">
        <f>VLOOKUP(J284,Prowadzacy!$F$2:$K$105,4,FALSE)</f>
        <v>Pelesz</v>
      </c>
      <c r="N284" s="57" t="str">
        <f>VLOOKUP(J284,Prowadzacy!$F$2:$M$105,8,FALSE)</f>
        <v xml:space="preserve">Adam | Pelesz | Dr inż. |  ( 05170 ) </v>
      </c>
      <c r="O284" s="57" t="str">
        <f>VLOOKUP(J284,Prowadzacy!$F$2:$K$105,5,FALSE)</f>
        <v>W05/K1</v>
      </c>
      <c r="P284" s="57" t="str">
        <f>VLOOKUP(J284,Prowadzacy!$F$2:$K$105,6,FALSE)</f>
        <v>ZWN</v>
      </c>
      <c r="Q284" s="53" t="s">
        <v>413</v>
      </c>
      <c r="R284" s="57" t="str">
        <f>VLOOKUP(Q284,Prowadzacy!$F$2:$K$105,2,FALSE)</f>
        <v>Tomasz</v>
      </c>
      <c r="S284" s="57">
        <f>VLOOKUP(Q284,Prowadzacy!$F$2:$K$105,3,FALSE)</f>
        <v>0</v>
      </c>
      <c r="T284" s="57" t="str">
        <f>VLOOKUP(Q284,Prowadzacy!$F$2:$K$105,4,FALSE)</f>
        <v>Czapka</v>
      </c>
      <c r="U284" s="57" t="str">
        <f>VLOOKUP(Q284,Prowadzacy!$F$2:$M$105,8,FALSE)</f>
        <v xml:space="preserve">Tomasz | Czapka | Dr inż. |  ( 05158 ) </v>
      </c>
      <c r="V284" s="56"/>
      <c r="W284" s="53" t="s">
        <v>226</v>
      </c>
      <c r="X284" s="56"/>
      <c r="Y284" s="53"/>
      <c r="Z284" s="58"/>
      <c r="AA284" s="57"/>
      <c r="AB284" s="57"/>
      <c r="AC284" s="57"/>
      <c r="AD284" s="57"/>
      <c r="AE284" s="57"/>
      <c r="AF284" s="57"/>
      <c r="AG284" s="57"/>
      <c r="AH284" s="57"/>
      <c r="AI284" s="57"/>
      <c r="AJ284" s="57"/>
      <c r="AK284" s="57"/>
      <c r="AL284" s="65"/>
    </row>
    <row r="285" spans="1:38" ht="129.75">
      <c r="A285" s="80">
        <v>280</v>
      </c>
      <c r="B285" s="57" t="str">
        <f>VLOOKUP(E285,studia!$F$1:$I$12,2,FALSE)</f>
        <v>Elektrotechnika</v>
      </c>
      <c r="C285" s="57" t="str">
        <f>VLOOKUP(E285,studia!$F$1:$I$12,3,FALSE)</f>
        <v>inż.</v>
      </c>
      <c r="D285" s="57" t="str">
        <f>VLOOKUP(E285,studia!$F$1:$I$12,4,FALSE)</f>
        <v>ETP</v>
      </c>
      <c r="E285" s="53" t="s">
        <v>394</v>
      </c>
      <c r="F285" s="89"/>
      <c r="G285" s="56" t="s">
        <v>452</v>
      </c>
      <c r="H285" s="56" t="s">
        <v>453</v>
      </c>
      <c r="I285" s="56" t="s">
        <v>2032</v>
      </c>
      <c r="J285" s="56" t="s">
        <v>449</v>
      </c>
      <c r="K285" s="55" t="str">
        <f>VLOOKUP(J285,Prowadzacy!$F$2:$J$105,2,FALSE)</f>
        <v>Adam</v>
      </c>
      <c r="L285" s="55" t="str">
        <f>VLOOKUP(J285,Prowadzacy!$F$2:$K$105,3,FALSE)</f>
        <v>Łukasz</v>
      </c>
      <c r="M285" s="55" t="str">
        <f>VLOOKUP(J285,Prowadzacy!$F$2:$K$105,4,FALSE)</f>
        <v>Pelesz</v>
      </c>
      <c r="N285" s="57" t="str">
        <f>VLOOKUP(J285,Prowadzacy!$F$2:$M$105,8,FALSE)</f>
        <v xml:space="preserve">Adam | Pelesz | Dr inż. |  ( 05170 ) </v>
      </c>
      <c r="O285" s="57" t="str">
        <f>VLOOKUP(J285,Prowadzacy!$F$2:$K$105,5,FALSE)</f>
        <v>W05/K1</v>
      </c>
      <c r="P285" s="57" t="str">
        <f>VLOOKUP(J285,Prowadzacy!$F$2:$K$105,6,FALSE)</f>
        <v>ZWN</v>
      </c>
      <c r="Q285" s="53" t="s">
        <v>413</v>
      </c>
      <c r="R285" s="57" t="str">
        <f>VLOOKUP(Q285,Prowadzacy!$F$2:$K$105,2,FALSE)</f>
        <v>Tomasz</v>
      </c>
      <c r="S285" s="57">
        <f>VLOOKUP(Q285,Prowadzacy!$F$2:$K$105,3,FALSE)</f>
        <v>0</v>
      </c>
      <c r="T285" s="57" t="str">
        <f>VLOOKUP(Q285,Prowadzacy!$F$2:$K$105,4,FALSE)</f>
        <v>Czapka</v>
      </c>
      <c r="U285" s="57" t="str">
        <f>VLOOKUP(Q285,Prowadzacy!$F$2:$M$105,8,FALSE)</f>
        <v xml:space="preserve">Tomasz | Czapka | Dr inż. |  ( 05158 ) </v>
      </c>
      <c r="V285" s="56"/>
      <c r="W285" s="53" t="s">
        <v>226</v>
      </c>
      <c r="X285" s="56"/>
      <c r="Y285" s="53"/>
      <c r="Z285" s="58"/>
      <c r="AA285" s="57"/>
      <c r="AB285" s="57"/>
      <c r="AC285" s="57"/>
      <c r="AD285" s="57"/>
      <c r="AE285" s="57"/>
      <c r="AF285" s="57"/>
      <c r="AG285" s="57"/>
      <c r="AH285" s="57"/>
      <c r="AI285" s="57"/>
      <c r="AJ285" s="57"/>
      <c r="AK285" s="57"/>
      <c r="AL285" s="65"/>
    </row>
    <row r="286" spans="1:38" ht="129.75">
      <c r="A286" s="80">
        <v>281</v>
      </c>
      <c r="B286" s="57" t="str">
        <f>VLOOKUP(E286,studia!$F$1:$I$12,2,FALSE)</f>
        <v>Elektrotechnika</v>
      </c>
      <c r="C286" s="57" t="str">
        <f>VLOOKUP(E286,studia!$F$1:$I$12,3,FALSE)</f>
        <v>inż.</v>
      </c>
      <c r="D286" s="57" t="str">
        <f>VLOOKUP(E286,studia!$F$1:$I$12,4,FALSE)</f>
        <v>ETP</v>
      </c>
      <c r="E286" s="53" t="s">
        <v>394</v>
      </c>
      <c r="F286" s="89"/>
      <c r="G286" s="56" t="s">
        <v>589</v>
      </c>
      <c r="H286" s="56" t="s">
        <v>590</v>
      </c>
      <c r="I286" s="56" t="s">
        <v>2036</v>
      </c>
      <c r="J286" s="56" t="s">
        <v>449</v>
      </c>
      <c r="K286" s="55" t="str">
        <f>VLOOKUP(J286,Prowadzacy!$F$2:$J$105,2,FALSE)</f>
        <v>Adam</v>
      </c>
      <c r="L286" s="55" t="str">
        <f>VLOOKUP(J286,Prowadzacy!$F$2:$K$105,3,FALSE)</f>
        <v>Łukasz</v>
      </c>
      <c r="M286" s="55" t="str">
        <f>VLOOKUP(J286,Prowadzacy!$F$2:$K$105,4,FALSE)</f>
        <v>Pelesz</v>
      </c>
      <c r="N286" s="57" t="str">
        <f>VLOOKUP(J286,Prowadzacy!$F$2:$M$105,8,FALSE)</f>
        <v xml:space="preserve">Adam | Pelesz | Dr inż. |  ( 05170 ) </v>
      </c>
      <c r="O286" s="57" t="str">
        <f>VLOOKUP(J286,Prowadzacy!$F$2:$K$105,5,FALSE)</f>
        <v>W05/K1</v>
      </c>
      <c r="P286" s="57" t="str">
        <f>VLOOKUP(J286,Prowadzacy!$F$2:$K$105,6,FALSE)</f>
        <v>ZWN</v>
      </c>
      <c r="Q286" s="53" t="s">
        <v>482</v>
      </c>
      <c r="R286" s="57" t="str">
        <f>VLOOKUP(Q286,Prowadzacy!$F$2:$K$105,2,FALSE)</f>
        <v>Paweł</v>
      </c>
      <c r="S286" s="57">
        <f>VLOOKUP(Q286,Prowadzacy!$F$2:$K$105,3,FALSE)</f>
        <v>0</v>
      </c>
      <c r="T286" s="57" t="str">
        <f>VLOOKUP(Q286,Prowadzacy!$F$2:$K$105,4,FALSE)</f>
        <v>Żyłka</v>
      </c>
      <c r="U286" s="57" t="str">
        <f>VLOOKUP(Q286,Prowadzacy!$F$2:$M$105,8,FALSE)</f>
        <v xml:space="preserve">Paweł | Żyłka | Dr hab. inż. |  ( 05134 ) </v>
      </c>
      <c r="V286" s="56"/>
      <c r="W286" s="53" t="s">
        <v>226</v>
      </c>
      <c r="X286" s="56"/>
      <c r="Y286" s="53"/>
      <c r="Z286" s="58"/>
      <c r="AA286" s="57"/>
      <c r="AB286" s="57"/>
      <c r="AC286" s="57"/>
      <c r="AD286" s="57"/>
      <c r="AE286" s="57"/>
      <c r="AF286" s="57"/>
      <c r="AG286" s="57"/>
      <c r="AH286" s="57"/>
      <c r="AI286" s="57"/>
      <c r="AJ286" s="57"/>
      <c r="AK286" s="57"/>
      <c r="AL286" s="65"/>
    </row>
    <row r="287" spans="1:38" ht="142.5">
      <c r="A287" s="80">
        <v>282</v>
      </c>
      <c r="B287" s="57" t="str">
        <f>VLOOKUP(E287,studia!$F$1:$I$12,2,FALSE)</f>
        <v>Elektrotechnika</v>
      </c>
      <c r="C287" s="57" t="str">
        <f>VLOOKUP(E287,studia!$F$1:$I$12,3,FALSE)</f>
        <v>inż.</v>
      </c>
      <c r="D287" s="57" t="str">
        <f>VLOOKUP(E287,studia!$F$1:$I$12,4,FALSE)</f>
        <v>ETP</v>
      </c>
      <c r="E287" s="53" t="s">
        <v>394</v>
      </c>
      <c r="F287" s="89"/>
      <c r="G287" s="56" t="s">
        <v>1953</v>
      </c>
      <c r="H287" s="56" t="s">
        <v>591</v>
      </c>
      <c r="I287" s="56" t="s">
        <v>2037</v>
      </c>
      <c r="J287" s="56" t="s">
        <v>449</v>
      </c>
      <c r="K287" s="55" t="str">
        <f>VLOOKUP(J287,Prowadzacy!$F$2:$J$105,2,FALSE)</f>
        <v>Adam</v>
      </c>
      <c r="L287" s="55" t="str">
        <f>VLOOKUP(J287,Prowadzacy!$F$2:$K$105,3,FALSE)</f>
        <v>Łukasz</v>
      </c>
      <c r="M287" s="55" t="str">
        <f>VLOOKUP(J287,Prowadzacy!$F$2:$K$105,4,FALSE)</f>
        <v>Pelesz</v>
      </c>
      <c r="N287" s="57" t="str">
        <f>VLOOKUP(J287,Prowadzacy!$F$2:$M$105,8,FALSE)</f>
        <v xml:space="preserve">Adam | Pelesz | Dr inż. |  ( 05170 ) </v>
      </c>
      <c r="O287" s="57" t="str">
        <f>VLOOKUP(J287,Prowadzacy!$F$2:$K$105,5,FALSE)</f>
        <v>W05/K1</v>
      </c>
      <c r="P287" s="57" t="str">
        <f>VLOOKUP(J287,Prowadzacy!$F$2:$K$105,6,FALSE)</f>
        <v>ZWN</v>
      </c>
      <c r="Q287" s="53" t="s">
        <v>413</v>
      </c>
      <c r="R287" s="57" t="str">
        <f>VLOOKUP(Q287,Prowadzacy!$F$2:$K$105,2,FALSE)</f>
        <v>Tomasz</v>
      </c>
      <c r="S287" s="57">
        <f>VLOOKUP(Q287,Prowadzacy!$F$2:$K$105,3,FALSE)</f>
        <v>0</v>
      </c>
      <c r="T287" s="57" t="str">
        <f>VLOOKUP(Q287,Prowadzacy!$F$2:$K$105,4,FALSE)</f>
        <v>Czapka</v>
      </c>
      <c r="U287" s="57" t="str">
        <f>VLOOKUP(Q287,Prowadzacy!$F$2:$M$105,8,FALSE)</f>
        <v xml:space="preserve">Tomasz | Czapka | Dr inż. |  ( 05158 ) </v>
      </c>
      <c r="V287" s="56"/>
      <c r="W287" s="53" t="s">
        <v>226</v>
      </c>
      <c r="X287" s="56"/>
      <c r="Y287" s="53"/>
      <c r="Z287" s="58"/>
      <c r="AA287" s="57"/>
      <c r="AB287" s="57"/>
      <c r="AC287" s="57"/>
      <c r="AD287" s="57"/>
      <c r="AE287" s="57"/>
      <c r="AF287" s="57"/>
      <c r="AG287" s="57"/>
      <c r="AH287" s="57"/>
      <c r="AI287" s="57"/>
      <c r="AJ287" s="57"/>
      <c r="AK287" s="57"/>
      <c r="AL287" s="65"/>
    </row>
    <row r="288" spans="1:38" ht="168">
      <c r="A288" s="80">
        <v>283</v>
      </c>
      <c r="B288" s="57" t="str">
        <f>VLOOKUP(E288,studia!$F$1:$I$12,2,FALSE)</f>
        <v>Elektrotechnika</v>
      </c>
      <c r="C288" s="57" t="str">
        <f>VLOOKUP(E288,studia!$F$1:$I$12,3,FALSE)</f>
        <v>inż.</v>
      </c>
      <c r="D288" s="57" t="str">
        <f>VLOOKUP(E288,studia!$F$1:$I$12,4,FALSE)</f>
        <v>ETP</v>
      </c>
      <c r="E288" s="42" t="s">
        <v>394</v>
      </c>
      <c r="F288" s="91"/>
      <c r="G288" s="42" t="s">
        <v>1015</v>
      </c>
      <c r="H288" s="67" t="s">
        <v>1016</v>
      </c>
      <c r="I288" s="42" t="s">
        <v>1017</v>
      </c>
      <c r="J288" s="42" t="s">
        <v>645</v>
      </c>
      <c r="K288" s="55" t="str">
        <f>VLOOKUP(J288,Prowadzacy!$F$2:$J$105,2,FALSE)</f>
        <v>Robert</v>
      </c>
      <c r="L288" s="55">
        <f>VLOOKUP(J288,Prowadzacy!$F$2:$K$105,3,FALSE)</f>
        <v>0</v>
      </c>
      <c r="M288" s="55" t="str">
        <f>VLOOKUP(J288,Prowadzacy!$F$2:$K$105,4,FALSE)</f>
        <v>Czechowski</v>
      </c>
      <c r="N288" s="57" t="str">
        <f>VLOOKUP(J288,Prowadzacy!$F$2:$M$105,8,FALSE)</f>
        <v xml:space="preserve">Robert | Czechowski | Dr inż. |  ( 052345 ) </v>
      </c>
      <c r="O288" s="57" t="str">
        <f>VLOOKUP(J288,Prowadzacy!$F$2:$K$105,5,FALSE)</f>
        <v>W05/K2</v>
      </c>
      <c r="P288" s="57" t="str">
        <f>VLOOKUP(J288,Prowadzacy!$F$2:$K$105,6,FALSE)</f>
        <v>ZAS</v>
      </c>
      <c r="Q288" s="42" t="s">
        <v>622</v>
      </c>
      <c r="R288" s="57" t="str">
        <f>VLOOKUP(Q288,Prowadzacy!$F$2:$K$105,2,FALSE)</f>
        <v>Janusz</v>
      </c>
      <c r="S288" s="57" t="str">
        <f>VLOOKUP(Q288,Prowadzacy!$F$2:$K$105,3,FALSE)</f>
        <v>Kazimierz</v>
      </c>
      <c r="T288" s="57" t="str">
        <f>VLOOKUP(Q288,Prowadzacy!$F$2:$K$105,4,FALSE)</f>
        <v>Staszewski</v>
      </c>
      <c r="U288" s="57" t="str">
        <f>VLOOKUP(Q288,Prowadzacy!$F$2:$M$105,8,FALSE)</f>
        <v xml:space="preserve">Janusz | Staszewski | Dr inż. |  ( 05263 ) </v>
      </c>
      <c r="V288" s="42"/>
      <c r="W288" s="42" t="s">
        <v>226</v>
      </c>
      <c r="X288" s="42"/>
      <c r="Y288" s="42"/>
      <c r="Z288" s="58"/>
      <c r="AA288" s="57"/>
      <c r="AB288" s="57"/>
      <c r="AC288" s="57"/>
      <c r="AD288" s="57"/>
      <c r="AE288" s="57"/>
      <c r="AF288" s="57"/>
      <c r="AG288" s="57"/>
      <c r="AH288" s="57"/>
      <c r="AI288" s="57"/>
      <c r="AJ288" s="57"/>
      <c r="AK288" s="57"/>
      <c r="AL288" s="65"/>
    </row>
    <row r="289" spans="1:38" ht="117">
      <c r="A289" s="80">
        <v>284</v>
      </c>
      <c r="B289" s="57" t="str">
        <f>VLOOKUP(E289,studia!$F$1:$I$12,2,FALSE)</f>
        <v>Elektrotechnika</v>
      </c>
      <c r="C289" s="57" t="str">
        <f>VLOOKUP(E289,studia!$F$1:$I$12,3,FALSE)</f>
        <v>inż.</v>
      </c>
      <c r="D289" s="57" t="str">
        <f>VLOOKUP(E289,studia!$F$1:$I$12,4,FALSE)</f>
        <v>ETP</v>
      </c>
      <c r="E289" s="42" t="s">
        <v>394</v>
      </c>
      <c r="F289" s="91"/>
      <c r="G289" s="42" t="s">
        <v>1018</v>
      </c>
      <c r="H289" s="67" t="s">
        <v>1019</v>
      </c>
      <c r="I289" s="42" t="s">
        <v>1020</v>
      </c>
      <c r="J289" s="42" t="s">
        <v>645</v>
      </c>
      <c r="K289" s="55" t="str">
        <f>VLOOKUP(J289,Prowadzacy!$F$2:$J$105,2,FALSE)</f>
        <v>Robert</v>
      </c>
      <c r="L289" s="55">
        <f>VLOOKUP(J289,Prowadzacy!$F$2:$K$105,3,FALSE)</f>
        <v>0</v>
      </c>
      <c r="M289" s="55" t="str">
        <f>VLOOKUP(J289,Prowadzacy!$F$2:$K$105,4,FALSE)</f>
        <v>Czechowski</v>
      </c>
      <c r="N289" s="57" t="str">
        <f>VLOOKUP(J289,Prowadzacy!$F$2:$M$105,8,FALSE)</f>
        <v xml:space="preserve">Robert | Czechowski | Dr inż. |  ( 052345 ) </v>
      </c>
      <c r="O289" s="57" t="str">
        <f>VLOOKUP(J289,Prowadzacy!$F$2:$K$105,5,FALSE)</f>
        <v>W05/K2</v>
      </c>
      <c r="P289" s="57" t="str">
        <f>VLOOKUP(J289,Prowadzacy!$F$2:$K$105,6,FALSE)</f>
        <v>ZAS</v>
      </c>
      <c r="Q289" s="42" t="s">
        <v>622</v>
      </c>
      <c r="R289" s="57" t="str">
        <f>VLOOKUP(Q289,Prowadzacy!$F$2:$K$105,2,FALSE)</f>
        <v>Janusz</v>
      </c>
      <c r="S289" s="57" t="str">
        <f>VLOOKUP(Q289,Prowadzacy!$F$2:$K$105,3,FALSE)</f>
        <v>Kazimierz</v>
      </c>
      <c r="T289" s="57" t="str">
        <f>VLOOKUP(Q289,Prowadzacy!$F$2:$K$105,4,FALSE)</f>
        <v>Staszewski</v>
      </c>
      <c r="U289" s="57" t="str">
        <f>VLOOKUP(Q289,Prowadzacy!$F$2:$M$105,8,FALSE)</f>
        <v xml:space="preserve">Janusz | Staszewski | Dr inż. |  ( 05263 ) </v>
      </c>
      <c r="V289" s="42"/>
      <c r="W289" s="42" t="s">
        <v>226</v>
      </c>
      <c r="X289" s="42"/>
      <c r="Y289" s="42"/>
      <c r="Z289" s="58"/>
      <c r="AA289" s="57"/>
      <c r="AB289" s="57"/>
      <c r="AC289" s="57"/>
      <c r="AD289" s="57"/>
      <c r="AE289" s="57"/>
      <c r="AF289" s="57"/>
      <c r="AG289" s="57"/>
      <c r="AH289" s="57"/>
      <c r="AI289" s="57"/>
      <c r="AJ289" s="57"/>
      <c r="AK289" s="57"/>
      <c r="AL289" s="65"/>
    </row>
    <row r="290" spans="1:38" ht="78.75">
      <c r="A290" s="80">
        <v>285</v>
      </c>
      <c r="B290" s="57" t="str">
        <f>VLOOKUP(E290,studia!$F$1:$I$12,2,FALSE)</f>
        <v>Elektrotechnika</v>
      </c>
      <c r="C290" s="57" t="str">
        <f>VLOOKUP(E290,studia!$F$1:$I$12,3,FALSE)</f>
        <v>inż.</v>
      </c>
      <c r="D290" s="57" t="str">
        <f>VLOOKUP(E290,studia!$F$1:$I$12,4,FALSE)</f>
        <v>ETP</v>
      </c>
      <c r="E290" s="42" t="s">
        <v>394</v>
      </c>
      <c r="F290" s="89" t="s">
        <v>2088</v>
      </c>
      <c r="G290" s="42" t="s">
        <v>1003</v>
      </c>
      <c r="H290" s="67" t="s">
        <v>1004</v>
      </c>
      <c r="I290" s="42" t="s">
        <v>1005</v>
      </c>
      <c r="J290" s="42" t="s">
        <v>796</v>
      </c>
      <c r="K290" s="55" t="str">
        <f>VLOOKUP(J290,Prowadzacy!$F$2:$J$105,2,FALSE)</f>
        <v>Joanna</v>
      </c>
      <c r="L290" s="55" t="str">
        <f>VLOOKUP(J290,Prowadzacy!$F$2:$K$105,3,FALSE)</f>
        <v>Karolina</v>
      </c>
      <c r="M290" s="55" t="str">
        <f>VLOOKUP(J290,Prowadzacy!$F$2:$K$105,4,FALSE)</f>
        <v>Budzisz</v>
      </c>
      <c r="N290" s="57" t="str">
        <f>VLOOKUP(J290,Prowadzacy!$F$2:$M$105,8,FALSE)</f>
        <v xml:space="preserve">Joanna | Budzisz | Dr inż. |  ( 05404 ) </v>
      </c>
      <c r="O290" s="57" t="str">
        <f>VLOOKUP(J290,Prowadzacy!$F$2:$K$105,5,FALSE)</f>
        <v>W05/K2</v>
      </c>
      <c r="P290" s="57" t="str">
        <f>VLOOKUP(J290,Prowadzacy!$F$2:$K$105,6,FALSE)</f>
        <v>ZEP</v>
      </c>
      <c r="Q290" s="42" t="s">
        <v>853</v>
      </c>
      <c r="R290" s="57" t="str">
        <f>VLOOKUP(Q290,Prowadzacy!$F$2:$K$105,2,FALSE)</f>
        <v>Marek</v>
      </c>
      <c r="S290" s="57" t="str">
        <f>VLOOKUP(Q290,Prowadzacy!$F$2:$K$105,3,FALSE)</f>
        <v>Andrzej</v>
      </c>
      <c r="T290" s="57" t="str">
        <f>VLOOKUP(Q290,Prowadzacy!$F$2:$K$105,4,FALSE)</f>
        <v>Jaworski</v>
      </c>
      <c r="U290" s="57" t="str">
        <f>VLOOKUP(Q290,Prowadzacy!$F$2:$M$105,8,FALSE)</f>
        <v xml:space="preserve">Marek | Jaworski | Dr inż. |  ( 05237 ) </v>
      </c>
      <c r="V290" s="42"/>
      <c r="W290" s="42" t="s">
        <v>226</v>
      </c>
      <c r="X290" s="42"/>
      <c r="Y290" s="42"/>
      <c r="Z290" s="58"/>
      <c r="AA290" s="57"/>
      <c r="AB290" s="57"/>
      <c r="AC290" s="57"/>
      <c r="AD290" s="57"/>
      <c r="AE290" s="57"/>
      <c r="AF290" s="57"/>
      <c r="AG290" s="57"/>
      <c r="AH290" s="57"/>
      <c r="AI290" s="57"/>
      <c r="AJ290" s="57"/>
      <c r="AK290" s="57"/>
      <c r="AL290" s="65"/>
    </row>
    <row r="291" spans="1:38" ht="91.5">
      <c r="A291" s="80">
        <v>286</v>
      </c>
      <c r="B291" s="57" t="str">
        <f>VLOOKUP(E291,studia!$F$1:$I$12,2,FALSE)</f>
        <v>Elektrotechnika</v>
      </c>
      <c r="C291" s="57" t="str">
        <f>VLOOKUP(E291,studia!$F$1:$I$12,3,FALSE)</f>
        <v>inż.</v>
      </c>
      <c r="D291" s="57" t="str">
        <f>VLOOKUP(E291,studia!$F$1:$I$12,4,FALSE)</f>
        <v>ETP</v>
      </c>
      <c r="E291" s="42" t="s">
        <v>394</v>
      </c>
      <c r="F291" s="89" t="s">
        <v>2088</v>
      </c>
      <c r="G291" s="42" t="s">
        <v>1006</v>
      </c>
      <c r="H291" s="67" t="s">
        <v>1007</v>
      </c>
      <c r="I291" s="42" t="s">
        <v>1008</v>
      </c>
      <c r="J291" s="42" t="s">
        <v>796</v>
      </c>
      <c r="K291" s="55" t="str">
        <f>VLOOKUP(J291,Prowadzacy!$F$2:$J$105,2,FALSE)</f>
        <v>Joanna</v>
      </c>
      <c r="L291" s="55" t="str">
        <f>VLOOKUP(J291,Prowadzacy!$F$2:$K$105,3,FALSE)</f>
        <v>Karolina</v>
      </c>
      <c r="M291" s="55" t="str">
        <f>VLOOKUP(J291,Prowadzacy!$F$2:$K$105,4,FALSE)</f>
        <v>Budzisz</v>
      </c>
      <c r="N291" s="57" t="str">
        <f>VLOOKUP(J291,Prowadzacy!$F$2:$M$105,8,FALSE)</f>
        <v xml:space="preserve">Joanna | Budzisz | Dr inż. |  ( 05404 ) </v>
      </c>
      <c r="O291" s="57" t="str">
        <f>VLOOKUP(J291,Prowadzacy!$F$2:$K$105,5,FALSE)</f>
        <v>W05/K2</v>
      </c>
      <c r="P291" s="57" t="str">
        <f>VLOOKUP(J291,Prowadzacy!$F$2:$K$105,6,FALSE)</f>
        <v>ZEP</v>
      </c>
      <c r="Q291" s="42" t="s">
        <v>1427</v>
      </c>
      <c r="R291" s="57" t="str">
        <f>VLOOKUP(Q291,Prowadzacy!$F$2:$K$105,2,FALSE)</f>
        <v>Wiktoria</v>
      </c>
      <c r="S291" s="57" t="str">
        <f>VLOOKUP(Q291,Prowadzacy!$F$2:$K$105,3,FALSE)</f>
        <v>Maria</v>
      </c>
      <c r="T291" s="57" t="str">
        <f>VLOOKUP(Q291,Prowadzacy!$F$2:$K$105,4,FALSE)</f>
        <v>Grycan</v>
      </c>
      <c r="U291" s="57" t="str">
        <f>VLOOKUP(Q291,Prowadzacy!$F$2:$M$105,8,FALSE)</f>
        <v xml:space="preserve">Wiktoria | Grycan | Dr inż. |  ( 05408 ) </v>
      </c>
      <c r="V291" s="42"/>
      <c r="W291" s="42" t="s">
        <v>226</v>
      </c>
      <c r="X291" s="42"/>
      <c r="Y291" s="42"/>
      <c r="Z291" s="58"/>
      <c r="AA291" s="57"/>
      <c r="AB291" s="57"/>
      <c r="AC291" s="57"/>
      <c r="AD291" s="57"/>
      <c r="AE291" s="57"/>
      <c r="AF291" s="57"/>
      <c r="AG291" s="57"/>
      <c r="AH291" s="57"/>
      <c r="AI291" s="57"/>
      <c r="AJ291" s="57"/>
      <c r="AK291" s="57"/>
      <c r="AL291" s="65"/>
    </row>
    <row r="292" spans="1:38" ht="66">
      <c r="A292" s="80">
        <v>287</v>
      </c>
      <c r="B292" s="57" t="str">
        <f>VLOOKUP(E292,studia!$F$1:$I$12,2,FALSE)</f>
        <v>Elektrotechnika</v>
      </c>
      <c r="C292" s="57" t="str">
        <f>VLOOKUP(E292,studia!$F$1:$I$12,3,FALSE)</f>
        <v>inż.</v>
      </c>
      <c r="D292" s="57" t="str">
        <f>VLOOKUP(E292,studia!$F$1:$I$12,4,FALSE)</f>
        <v>ETP</v>
      </c>
      <c r="E292" s="42" t="s">
        <v>394</v>
      </c>
      <c r="F292" s="89" t="s">
        <v>2088</v>
      </c>
      <c r="G292" s="42" t="s">
        <v>1009</v>
      </c>
      <c r="H292" s="67" t="s">
        <v>1010</v>
      </c>
      <c r="I292" s="42" t="s">
        <v>1011</v>
      </c>
      <c r="J292" s="42" t="s">
        <v>796</v>
      </c>
      <c r="K292" s="55" t="str">
        <f>VLOOKUP(J292,Prowadzacy!$F$2:$J$105,2,FALSE)</f>
        <v>Joanna</v>
      </c>
      <c r="L292" s="55" t="str">
        <f>VLOOKUP(J292,Prowadzacy!$F$2:$K$105,3,FALSE)</f>
        <v>Karolina</v>
      </c>
      <c r="M292" s="55" t="str">
        <f>VLOOKUP(J292,Prowadzacy!$F$2:$K$105,4,FALSE)</f>
        <v>Budzisz</v>
      </c>
      <c r="N292" s="57" t="str">
        <f>VLOOKUP(J292,Prowadzacy!$F$2:$M$105,8,FALSE)</f>
        <v xml:space="preserve">Joanna | Budzisz | Dr inż. |  ( 05404 ) </v>
      </c>
      <c r="O292" s="57" t="str">
        <f>VLOOKUP(J292,Prowadzacy!$F$2:$K$105,5,FALSE)</f>
        <v>W05/K2</v>
      </c>
      <c r="P292" s="57" t="str">
        <f>VLOOKUP(J292,Prowadzacy!$F$2:$K$105,6,FALSE)</f>
        <v>ZEP</v>
      </c>
      <c r="Q292" s="42" t="s">
        <v>1427</v>
      </c>
      <c r="R292" s="57" t="str">
        <f>VLOOKUP(Q292,Prowadzacy!$F$2:$K$105,2,FALSE)</f>
        <v>Wiktoria</v>
      </c>
      <c r="S292" s="57" t="str">
        <f>VLOOKUP(Q292,Prowadzacy!$F$2:$K$105,3,FALSE)</f>
        <v>Maria</v>
      </c>
      <c r="T292" s="57" t="str">
        <f>VLOOKUP(Q292,Prowadzacy!$F$2:$K$105,4,FALSE)</f>
        <v>Grycan</v>
      </c>
      <c r="U292" s="57" t="str">
        <f>VLOOKUP(Q292,Prowadzacy!$F$2:$M$105,8,FALSE)</f>
        <v xml:space="preserve">Wiktoria | Grycan | Dr inż. |  ( 05408 ) </v>
      </c>
      <c r="V292" s="42" t="s">
        <v>1483</v>
      </c>
      <c r="W292" s="42" t="s">
        <v>225</v>
      </c>
      <c r="X292" s="42" t="s">
        <v>1484</v>
      </c>
      <c r="Y292" s="42" t="s">
        <v>225</v>
      </c>
      <c r="Z292" s="58"/>
      <c r="AA292" s="57"/>
      <c r="AB292" s="57"/>
      <c r="AC292" s="57"/>
      <c r="AD292" s="57"/>
      <c r="AE292" s="57"/>
      <c r="AF292" s="57"/>
      <c r="AG292" s="57"/>
      <c r="AH292" s="57"/>
      <c r="AI292" s="57"/>
      <c r="AJ292" s="57"/>
      <c r="AK292" s="57"/>
      <c r="AL292" s="65"/>
    </row>
    <row r="293" spans="1:38" ht="66">
      <c r="A293" s="80">
        <v>288</v>
      </c>
      <c r="B293" s="57" t="str">
        <f>VLOOKUP(E293,studia!$F$1:$I$12,2,FALSE)</f>
        <v>Elektrotechnika</v>
      </c>
      <c r="C293" s="57" t="str">
        <f>VLOOKUP(E293,studia!$F$1:$I$12,3,FALSE)</f>
        <v>inż.</v>
      </c>
      <c r="D293" s="57" t="str">
        <f>VLOOKUP(E293,studia!$F$1:$I$12,4,FALSE)</f>
        <v>ETP</v>
      </c>
      <c r="E293" s="42" t="s">
        <v>394</v>
      </c>
      <c r="F293" s="89" t="s">
        <v>2088</v>
      </c>
      <c r="G293" s="42" t="s">
        <v>1012</v>
      </c>
      <c r="H293" s="67" t="s">
        <v>1013</v>
      </c>
      <c r="I293" s="42" t="s">
        <v>1014</v>
      </c>
      <c r="J293" s="42" t="s">
        <v>796</v>
      </c>
      <c r="K293" s="55" t="str">
        <f>VLOOKUP(J293,Prowadzacy!$F$2:$J$105,2,FALSE)</f>
        <v>Joanna</v>
      </c>
      <c r="L293" s="55" t="str">
        <f>VLOOKUP(J293,Prowadzacy!$F$2:$K$105,3,FALSE)</f>
        <v>Karolina</v>
      </c>
      <c r="M293" s="55" t="str">
        <f>VLOOKUP(J293,Prowadzacy!$F$2:$K$105,4,FALSE)</f>
        <v>Budzisz</v>
      </c>
      <c r="N293" s="57" t="str">
        <f>VLOOKUP(J293,Prowadzacy!$F$2:$M$105,8,FALSE)</f>
        <v xml:space="preserve">Joanna | Budzisz | Dr inż. |  ( 05404 ) </v>
      </c>
      <c r="O293" s="57" t="str">
        <f>VLOOKUP(J293,Prowadzacy!$F$2:$K$105,5,FALSE)</f>
        <v>W05/K2</v>
      </c>
      <c r="P293" s="57" t="str">
        <f>VLOOKUP(J293,Prowadzacy!$F$2:$K$105,6,FALSE)</f>
        <v>ZEP</v>
      </c>
      <c r="Q293" s="42" t="s">
        <v>1427</v>
      </c>
      <c r="R293" s="57" t="str">
        <f>VLOOKUP(Q293,Prowadzacy!$F$2:$K$105,2,FALSE)</f>
        <v>Wiktoria</v>
      </c>
      <c r="S293" s="57" t="str">
        <f>VLOOKUP(Q293,Prowadzacy!$F$2:$K$105,3,FALSE)</f>
        <v>Maria</v>
      </c>
      <c r="T293" s="57" t="str">
        <f>VLOOKUP(Q293,Prowadzacy!$F$2:$K$105,4,FALSE)</f>
        <v>Grycan</v>
      </c>
      <c r="U293" s="57" t="str">
        <f>VLOOKUP(Q293,Prowadzacy!$F$2:$M$105,8,FALSE)</f>
        <v xml:space="preserve">Wiktoria | Grycan | Dr inż. |  ( 05408 ) </v>
      </c>
      <c r="V293" s="42"/>
      <c r="W293" s="42" t="s">
        <v>226</v>
      </c>
      <c r="X293" s="42"/>
      <c r="Y293" s="42"/>
      <c r="Z293" s="58"/>
      <c r="AA293" s="57"/>
      <c r="AB293" s="57"/>
      <c r="AC293" s="57"/>
      <c r="AD293" s="57"/>
      <c r="AE293" s="57"/>
      <c r="AF293" s="57"/>
      <c r="AG293" s="57"/>
      <c r="AH293" s="57"/>
      <c r="AI293" s="57"/>
      <c r="AJ293" s="57"/>
      <c r="AK293" s="57"/>
      <c r="AL293" s="65"/>
    </row>
    <row r="294" spans="1:38" ht="53.25">
      <c r="A294" s="80">
        <v>289</v>
      </c>
      <c r="B294" s="57" t="str">
        <f>VLOOKUP(E294,studia!$F$1:$I$12,2,FALSE)</f>
        <v>Elektrotechnika</v>
      </c>
      <c r="C294" s="57" t="str">
        <f>VLOOKUP(E294,studia!$F$1:$I$12,3,FALSE)</f>
        <v>inż.</v>
      </c>
      <c r="D294" s="57" t="str">
        <f>VLOOKUP(E294,studia!$F$1:$I$12,4,FALSE)</f>
        <v>ETP</v>
      </c>
      <c r="E294" s="67" t="s">
        <v>394</v>
      </c>
      <c r="F294" s="89" t="s">
        <v>2088</v>
      </c>
      <c r="G294" s="67" t="s">
        <v>1054</v>
      </c>
      <c r="H294" s="67" t="s">
        <v>1055</v>
      </c>
      <c r="I294" s="67" t="s">
        <v>1056</v>
      </c>
      <c r="J294" s="67" t="s">
        <v>947</v>
      </c>
      <c r="K294" s="55" t="str">
        <f>VLOOKUP(J294,Prowadzacy!$F$2:$J$105,2,FALSE)</f>
        <v>Grażyna</v>
      </c>
      <c r="L294" s="55" t="str">
        <f>VLOOKUP(J294,Prowadzacy!$F$2:$K$105,3,FALSE)</f>
        <v>Zuzanna</v>
      </c>
      <c r="M294" s="55" t="str">
        <f>VLOOKUP(J294,Prowadzacy!$F$2:$K$105,4,FALSE)</f>
        <v>Dąbrowska-Kauf</v>
      </c>
      <c r="N294" s="57" t="str">
        <f>VLOOKUP(J294,Prowadzacy!$F$2:$M$105,8,FALSE)</f>
        <v xml:space="preserve">Grażyna | Dąbrowska-Kauf | Dr inż. |  ( 05206 ) </v>
      </c>
      <c r="O294" s="57" t="str">
        <f>VLOOKUP(J294,Prowadzacy!$F$2:$K$105,5,FALSE)</f>
        <v>W05/K2</v>
      </c>
      <c r="P294" s="57" t="str">
        <f>VLOOKUP(J294,Prowadzacy!$F$2:$K$105,6,FALSE)</f>
        <v>ZEP</v>
      </c>
      <c r="Q294" s="67" t="s">
        <v>748</v>
      </c>
      <c r="R294" s="57" t="str">
        <f>VLOOKUP(Q294,Prowadzacy!$F$2:$K$105,2,FALSE)</f>
        <v>Janusz</v>
      </c>
      <c r="S294" s="57" t="str">
        <f>VLOOKUP(Q294,Prowadzacy!$F$2:$K$105,3,FALSE)</f>
        <v>Stanisław</v>
      </c>
      <c r="T294" s="57" t="str">
        <f>VLOOKUP(Q294,Prowadzacy!$F$2:$K$105,4,FALSE)</f>
        <v>Konieczny</v>
      </c>
      <c r="U294" s="57" t="str">
        <f>VLOOKUP(Q294,Prowadzacy!$F$2:$M$105,8,FALSE)</f>
        <v xml:space="preserve">Janusz | Konieczny | Dr inż. |  ( 05269 ) </v>
      </c>
      <c r="V294" s="67"/>
      <c r="W294" s="67" t="s">
        <v>226</v>
      </c>
      <c r="X294" s="67"/>
      <c r="Y294" s="67"/>
      <c r="Z294" s="58"/>
      <c r="AA294" s="57"/>
      <c r="AB294" s="57"/>
      <c r="AC294" s="57"/>
      <c r="AD294" s="57"/>
      <c r="AE294" s="57"/>
      <c r="AF294" s="57"/>
      <c r="AG294" s="57"/>
      <c r="AH294" s="57"/>
      <c r="AI294" s="57"/>
      <c r="AJ294" s="57"/>
      <c r="AK294" s="57"/>
      <c r="AL294" s="65"/>
    </row>
    <row r="295" spans="1:38" ht="53.25">
      <c r="A295" s="80">
        <v>290</v>
      </c>
      <c r="B295" s="57" t="str">
        <f>VLOOKUP(E295,studia!$F$1:$I$12,2,FALSE)</f>
        <v>Elektrotechnika</v>
      </c>
      <c r="C295" s="57" t="str">
        <f>VLOOKUP(E295,studia!$F$1:$I$12,3,FALSE)</f>
        <v>inż.</v>
      </c>
      <c r="D295" s="57" t="str">
        <f>VLOOKUP(E295,studia!$F$1:$I$12,4,FALSE)</f>
        <v>ETP</v>
      </c>
      <c r="E295" s="67" t="s">
        <v>394</v>
      </c>
      <c r="F295" s="89" t="s">
        <v>2088</v>
      </c>
      <c r="G295" s="67" t="s">
        <v>1057</v>
      </c>
      <c r="H295" s="67" t="s">
        <v>1058</v>
      </c>
      <c r="I295" s="67" t="s">
        <v>1059</v>
      </c>
      <c r="J295" s="67" t="s">
        <v>947</v>
      </c>
      <c r="K295" s="55" t="str">
        <f>VLOOKUP(J295,Prowadzacy!$F$2:$J$105,2,FALSE)</f>
        <v>Grażyna</v>
      </c>
      <c r="L295" s="55" t="str">
        <f>VLOOKUP(J295,Prowadzacy!$F$2:$K$105,3,FALSE)</f>
        <v>Zuzanna</v>
      </c>
      <c r="M295" s="55" t="str">
        <f>VLOOKUP(J295,Prowadzacy!$F$2:$K$105,4,FALSE)</f>
        <v>Dąbrowska-Kauf</v>
      </c>
      <c r="N295" s="57" t="str">
        <f>VLOOKUP(J295,Prowadzacy!$F$2:$M$105,8,FALSE)</f>
        <v xml:space="preserve">Grażyna | Dąbrowska-Kauf | Dr inż. |  ( 05206 ) </v>
      </c>
      <c r="O295" s="57" t="str">
        <f>VLOOKUP(J295,Prowadzacy!$F$2:$K$105,5,FALSE)</f>
        <v>W05/K2</v>
      </c>
      <c r="P295" s="57" t="str">
        <f>VLOOKUP(J295,Prowadzacy!$F$2:$K$105,6,FALSE)</f>
        <v>ZEP</v>
      </c>
      <c r="Q295" s="67" t="s">
        <v>853</v>
      </c>
      <c r="R295" s="57" t="str">
        <f>VLOOKUP(Q295,Prowadzacy!$F$2:$K$105,2,FALSE)</f>
        <v>Marek</v>
      </c>
      <c r="S295" s="57" t="str">
        <f>VLOOKUP(Q295,Prowadzacy!$F$2:$K$105,3,FALSE)</f>
        <v>Andrzej</v>
      </c>
      <c r="T295" s="57" t="str">
        <f>VLOOKUP(Q295,Prowadzacy!$F$2:$K$105,4,FALSE)</f>
        <v>Jaworski</v>
      </c>
      <c r="U295" s="57" t="str">
        <f>VLOOKUP(Q295,Prowadzacy!$F$2:$M$105,8,FALSE)</f>
        <v xml:space="preserve">Marek | Jaworski | Dr inż. |  ( 05237 ) </v>
      </c>
      <c r="V295" s="67"/>
      <c r="W295" s="67" t="s">
        <v>226</v>
      </c>
      <c r="X295" s="67"/>
      <c r="Y295" s="67"/>
      <c r="Z295" s="58"/>
      <c r="AA295" s="57"/>
      <c r="AB295" s="57"/>
      <c r="AC295" s="57"/>
      <c r="AD295" s="57"/>
      <c r="AE295" s="57"/>
      <c r="AF295" s="57"/>
      <c r="AG295" s="57"/>
      <c r="AH295" s="57"/>
      <c r="AI295" s="57"/>
      <c r="AJ295" s="57"/>
      <c r="AK295" s="57"/>
      <c r="AL295" s="65"/>
    </row>
    <row r="296" spans="1:38" ht="53.25">
      <c r="A296" s="80">
        <v>291</v>
      </c>
      <c r="B296" s="57" t="str">
        <f>VLOOKUP(E296,studia!$F$1:$I$12,2,FALSE)</f>
        <v>Elektrotechnika</v>
      </c>
      <c r="C296" s="57" t="str">
        <f>VLOOKUP(E296,studia!$F$1:$I$12,3,FALSE)</f>
        <v>inż.</v>
      </c>
      <c r="D296" s="57" t="str">
        <f>VLOOKUP(E296,studia!$F$1:$I$12,4,FALSE)</f>
        <v>ETP</v>
      </c>
      <c r="E296" s="67" t="s">
        <v>394</v>
      </c>
      <c r="F296" s="91"/>
      <c r="G296" s="67" t="s">
        <v>1060</v>
      </c>
      <c r="H296" s="67" t="s">
        <v>1061</v>
      </c>
      <c r="I296" s="67" t="s">
        <v>1062</v>
      </c>
      <c r="J296" s="67" t="s">
        <v>947</v>
      </c>
      <c r="K296" s="55" t="str">
        <f>VLOOKUP(J296,Prowadzacy!$F$2:$J$105,2,FALSE)</f>
        <v>Grażyna</v>
      </c>
      <c r="L296" s="55" t="str">
        <f>VLOOKUP(J296,Prowadzacy!$F$2:$K$105,3,FALSE)</f>
        <v>Zuzanna</v>
      </c>
      <c r="M296" s="55" t="str">
        <f>VLOOKUP(J296,Prowadzacy!$F$2:$K$105,4,FALSE)</f>
        <v>Dąbrowska-Kauf</v>
      </c>
      <c r="N296" s="57" t="str">
        <f>VLOOKUP(J296,Prowadzacy!$F$2:$M$105,8,FALSE)</f>
        <v xml:space="preserve">Grażyna | Dąbrowska-Kauf | Dr inż. |  ( 05206 ) </v>
      </c>
      <c r="O296" s="57" t="str">
        <f>VLOOKUP(J296,Prowadzacy!$F$2:$K$105,5,FALSE)</f>
        <v>W05/K2</v>
      </c>
      <c r="P296" s="57" t="str">
        <f>VLOOKUP(J296,Prowadzacy!$F$2:$K$105,6,FALSE)</f>
        <v>ZEP</v>
      </c>
      <c r="Q296" s="67" t="s">
        <v>748</v>
      </c>
      <c r="R296" s="57" t="str">
        <f>VLOOKUP(Q296,Prowadzacy!$F$2:$K$105,2,FALSE)</f>
        <v>Janusz</v>
      </c>
      <c r="S296" s="57" t="str">
        <f>VLOOKUP(Q296,Prowadzacy!$F$2:$K$105,3,FALSE)</f>
        <v>Stanisław</v>
      </c>
      <c r="T296" s="57" t="str">
        <f>VLOOKUP(Q296,Prowadzacy!$F$2:$K$105,4,FALSE)</f>
        <v>Konieczny</v>
      </c>
      <c r="U296" s="57" t="str">
        <f>VLOOKUP(Q296,Prowadzacy!$F$2:$M$105,8,FALSE)</f>
        <v xml:space="preserve">Janusz | Konieczny | Dr inż. |  ( 05269 ) </v>
      </c>
      <c r="V296" s="67"/>
      <c r="W296" s="67" t="s">
        <v>226</v>
      </c>
      <c r="X296" s="67"/>
      <c r="Y296" s="67"/>
      <c r="Z296" s="58"/>
      <c r="AA296" s="57"/>
      <c r="AB296" s="57"/>
      <c r="AC296" s="57"/>
      <c r="AD296" s="57"/>
      <c r="AE296" s="57"/>
      <c r="AF296" s="57"/>
      <c r="AG296" s="57"/>
      <c r="AH296" s="57"/>
      <c r="AI296" s="57"/>
      <c r="AJ296" s="57"/>
      <c r="AK296" s="57"/>
      <c r="AL296" s="65"/>
    </row>
    <row r="297" spans="1:38" ht="53.25">
      <c r="A297" s="80">
        <v>292</v>
      </c>
      <c r="B297" s="57" t="str">
        <f>VLOOKUP(E297,studia!$F$1:$I$12,2,FALSE)</f>
        <v>Elektrotechnika</v>
      </c>
      <c r="C297" s="57" t="str">
        <f>VLOOKUP(E297,studia!$F$1:$I$12,3,FALSE)</f>
        <v>inż.</v>
      </c>
      <c r="D297" s="57" t="str">
        <f>VLOOKUP(E297,studia!$F$1:$I$12,4,FALSE)</f>
        <v>ETP</v>
      </c>
      <c r="E297" s="67" t="s">
        <v>394</v>
      </c>
      <c r="F297" s="89" t="s">
        <v>2088</v>
      </c>
      <c r="G297" s="67" t="s">
        <v>1063</v>
      </c>
      <c r="H297" s="67" t="s">
        <v>1064</v>
      </c>
      <c r="I297" s="67" t="s">
        <v>1065</v>
      </c>
      <c r="J297" s="67" t="s">
        <v>947</v>
      </c>
      <c r="K297" s="55" t="str">
        <f>VLOOKUP(J297,Prowadzacy!$F$2:$J$105,2,FALSE)</f>
        <v>Grażyna</v>
      </c>
      <c r="L297" s="55" t="str">
        <f>VLOOKUP(J297,Prowadzacy!$F$2:$K$105,3,FALSE)</f>
        <v>Zuzanna</v>
      </c>
      <c r="M297" s="55" t="str">
        <f>VLOOKUP(J297,Prowadzacy!$F$2:$K$105,4,FALSE)</f>
        <v>Dąbrowska-Kauf</v>
      </c>
      <c r="N297" s="57" t="str">
        <f>VLOOKUP(J297,Prowadzacy!$F$2:$M$105,8,FALSE)</f>
        <v xml:space="preserve">Grażyna | Dąbrowska-Kauf | Dr inż. |  ( 05206 ) </v>
      </c>
      <c r="O297" s="57" t="str">
        <f>VLOOKUP(J297,Prowadzacy!$F$2:$K$105,5,FALSE)</f>
        <v>W05/K2</v>
      </c>
      <c r="P297" s="57" t="str">
        <f>VLOOKUP(J297,Prowadzacy!$F$2:$K$105,6,FALSE)</f>
        <v>ZEP</v>
      </c>
      <c r="Q297" s="67" t="s">
        <v>796</v>
      </c>
      <c r="R297" s="57" t="str">
        <f>VLOOKUP(Q297,Prowadzacy!$F$2:$K$105,2,FALSE)</f>
        <v>Joanna</v>
      </c>
      <c r="S297" s="57" t="str">
        <f>VLOOKUP(Q297,Prowadzacy!$F$2:$K$105,3,FALSE)</f>
        <v>Karolina</v>
      </c>
      <c r="T297" s="57" t="str">
        <f>VLOOKUP(Q297,Prowadzacy!$F$2:$K$105,4,FALSE)</f>
        <v>Budzisz</v>
      </c>
      <c r="U297" s="57" t="str">
        <f>VLOOKUP(Q297,Prowadzacy!$F$2:$M$105,8,FALSE)</f>
        <v xml:space="preserve">Joanna | Budzisz | Dr inż. |  ( 05404 ) </v>
      </c>
      <c r="V297" s="67"/>
      <c r="W297" s="67" t="s">
        <v>226</v>
      </c>
      <c r="X297" s="67"/>
      <c r="Y297" s="67"/>
      <c r="Z297" s="58"/>
      <c r="AA297" s="57"/>
      <c r="AB297" s="57"/>
      <c r="AC297" s="57"/>
      <c r="AD297" s="57"/>
      <c r="AE297" s="57"/>
      <c r="AF297" s="57"/>
      <c r="AG297" s="57"/>
      <c r="AH297" s="57"/>
      <c r="AI297" s="57"/>
      <c r="AJ297" s="57"/>
      <c r="AK297" s="57"/>
      <c r="AL297" s="65"/>
    </row>
    <row r="298" spans="1:38" ht="66">
      <c r="A298" s="80">
        <v>293</v>
      </c>
      <c r="B298" s="57" t="str">
        <f>VLOOKUP(E298,studia!$F$1:$I$12,2,FALSE)</f>
        <v>Elektrotechnika</v>
      </c>
      <c r="C298" s="57" t="str">
        <f>VLOOKUP(E298,studia!$F$1:$I$12,3,FALSE)</f>
        <v>inż.</v>
      </c>
      <c r="D298" s="57" t="str">
        <f>VLOOKUP(E298,studia!$F$1:$I$12,4,FALSE)</f>
        <v>ETP</v>
      </c>
      <c r="E298" s="67" t="s">
        <v>394</v>
      </c>
      <c r="F298" s="91"/>
      <c r="G298" s="67" t="s">
        <v>1066</v>
      </c>
      <c r="H298" s="67" t="s">
        <v>1067</v>
      </c>
      <c r="I298" s="67" t="s">
        <v>1068</v>
      </c>
      <c r="J298" s="67" t="s">
        <v>947</v>
      </c>
      <c r="K298" s="55" t="str">
        <f>VLOOKUP(J298,Prowadzacy!$F$2:$J$105,2,FALSE)</f>
        <v>Grażyna</v>
      </c>
      <c r="L298" s="55" t="str">
        <f>VLOOKUP(J298,Prowadzacy!$F$2:$K$105,3,FALSE)</f>
        <v>Zuzanna</v>
      </c>
      <c r="M298" s="55" t="str">
        <f>VLOOKUP(J298,Prowadzacy!$F$2:$K$105,4,FALSE)</f>
        <v>Dąbrowska-Kauf</v>
      </c>
      <c r="N298" s="57" t="str">
        <f>VLOOKUP(J298,Prowadzacy!$F$2:$M$105,8,FALSE)</f>
        <v xml:space="preserve">Grażyna | Dąbrowska-Kauf | Dr inż. |  ( 05206 ) </v>
      </c>
      <c r="O298" s="57" t="str">
        <f>VLOOKUP(J298,Prowadzacy!$F$2:$K$105,5,FALSE)</f>
        <v>W05/K2</v>
      </c>
      <c r="P298" s="57" t="str">
        <f>VLOOKUP(J298,Prowadzacy!$F$2:$K$105,6,FALSE)</f>
        <v>ZEP</v>
      </c>
      <c r="Q298" s="67" t="s">
        <v>748</v>
      </c>
      <c r="R298" s="57" t="str">
        <f>VLOOKUP(Q298,Prowadzacy!$F$2:$K$105,2,FALSE)</f>
        <v>Janusz</v>
      </c>
      <c r="S298" s="57" t="str">
        <f>VLOOKUP(Q298,Prowadzacy!$F$2:$K$105,3,FALSE)</f>
        <v>Stanisław</v>
      </c>
      <c r="T298" s="57" t="str">
        <f>VLOOKUP(Q298,Prowadzacy!$F$2:$K$105,4,FALSE)</f>
        <v>Konieczny</v>
      </c>
      <c r="U298" s="57" t="str">
        <f>VLOOKUP(Q298,Prowadzacy!$F$2:$M$105,8,FALSE)</f>
        <v xml:space="preserve">Janusz | Konieczny | Dr inż. |  ( 05269 ) </v>
      </c>
      <c r="V298" s="67"/>
      <c r="W298" s="67" t="s">
        <v>226</v>
      </c>
      <c r="X298" s="67"/>
      <c r="Y298" s="67"/>
      <c r="Z298" s="58"/>
      <c r="AA298" s="57"/>
      <c r="AB298" s="57"/>
      <c r="AC298" s="57"/>
      <c r="AD298" s="57"/>
      <c r="AE298" s="57"/>
      <c r="AF298" s="57"/>
      <c r="AG298" s="57"/>
      <c r="AH298" s="57"/>
      <c r="AI298" s="57"/>
      <c r="AJ298" s="57"/>
      <c r="AK298" s="57"/>
      <c r="AL298" s="65"/>
    </row>
    <row r="299" spans="1:38" ht="53.25">
      <c r="A299" s="80">
        <v>294</v>
      </c>
      <c r="B299" s="57" t="str">
        <f>VLOOKUP(E299,studia!$F$1:$I$12,2,FALSE)</f>
        <v>Elektrotechnika</v>
      </c>
      <c r="C299" s="57" t="str">
        <f>VLOOKUP(E299,studia!$F$1:$I$12,3,FALSE)</f>
        <v>inż.</v>
      </c>
      <c r="D299" s="57" t="str">
        <f>VLOOKUP(E299,studia!$F$1:$I$12,4,FALSE)</f>
        <v>ETP</v>
      </c>
      <c r="E299" s="67" t="s">
        <v>394</v>
      </c>
      <c r="F299" s="89" t="s">
        <v>2088</v>
      </c>
      <c r="G299" s="67" t="s">
        <v>1069</v>
      </c>
      <c r="H299" s="67" t="s">
        <v>1070</v>
      </c>
      <c r="I299" s="67" t="s">
        <v>1071</v>
      </c>
      <c r="J299" s="67" t="s">
        <v>947</v>
      </c>
      <c r="K299" s="55" t="str">
        <f>VLOOKUP(J299,Prowadzacy!$F$2:$J$105,2,FALSE)</f>
        <v>Grażyna</v>
      </c>
      <c r="L299" s="55" t="str">
        <f>VLOOKUP(J299,Prowadzacy!$F$2:$K$105,3,FALSE)</f>
        <v>Zuzanna</v>
      </c>
      <c r="M299" s="55" t="str">
        <f>VLOOKUP(J299,Prowadzacy!$F$2:$K$105,4,FALSE)</f>
        <v>Dąbrowska-Kauf</v>
      </c>
      <c r="N299" s="57" t="str">
        <f>VLOOKUP(J299,Prowadzacy!$F$2:$M$105,8,FALSE)</f>
        <v xml:space="preserve">Grażyna | Dąbrowska-Kauf | Dr inż. |  ( 05206 ) </v>
      </c>
      <c r="O299" s="57" t="str">
        <f>VLOOKUP(J299,Prowadzacy!$F$2:$K$105,5,FALSE)</f>
        <v>W05/K2</v>
      </c>
      <c r="P299" s="57" t="str">
        <f>VLOOKUP(J299,Prowadzacy!$F$2:$K$105,6,FALSE)</f>
        <v>ZEP</v>
      </c>
      <c r="Q299" s="67" t="s">
        <v>748</v>
      </c>
      <c r="R299" s="57" t="str">
        <f>VLOOKUP(Q299,Prowadzacy!$F$2:$K$105,2,FALSE)</f>
        <v>Janusz</v>
      </c>
      <c r="S299" s="57" t="str">
        <f>VLOOKUP(Q299,Prowadzacy!$F$2:$K$105,3,FALSE)</f>
        <v>Stanisław</v>
      </c>
      <c r="T299" s="57" t="str">
        <f>VLOOKUP(Q299,Prowadzacy!$F$2:$K$105,4,FALSE)</f>
        <v>Konieczny</v>
      </c>
      <c r="U299" s="57" t="str">
        <f>VLOOKUP(Q299,Prowadzacy!$F$2:$M$105,8,FALSE)</f>
        <v xml:space="preserve">Janusz | Konieczny | Dr inż. |  ( 05269 ) </v>
      </c>
      <c r="V299" s="67"/>
      <c r="W299" s="67" t="s">
        <v>226</v>
      </c>
      <c r="X299" s="67"/>
      <c r="Y299" s="67"/>
      <c r="Z299" s="58"/>
      <c r="AA299" s="57"/>
      <c r="AB299" s="57"/>
      <c r="AC299" s="57"/>
      <c r="AD299" s="57"/>
      <c r="AE299" s="57"/>
      <c r="AF299" s="57"/>
      <c r="AG299" s="57"/>
      <c r="AH299" s="57"/>
      <c r="AI299" s="57"/>
      <c r="AJ299" s="57"/>
      <c r="AK299" s="57"/>
      <c r="AL299" s="65"/>
    </row>
    <row r="300" spans="1:38" ht="53.25">
      <c r="A300" s="80">
        <v>295</v>
      </c>
      <c r="B300" s="57" t="str">
        <f>VLOOKUP(E300,studia!$F$1:$I$12,2,FALSE)</f>
        <v>Elektrotechnika</v>
      </c>
      <c r="C300" s="57" t="str">
        <f>VLOOKUP(E300,studia!$F$1:$I$12,3,FALSE)</f>
        <v>inż.</v>
      </c>
      <c r="D300" s="57" t="str">
        <f>VLOOKUP(E300,studia!$F$1:$I$12,4,FALSE)</f>
        <v>ETP</v>
      </c>
      <c r="E300" s="67" t="s">
        <v>394</v>
      </c>
      <c r="F300" s="89" t="s">
        <v>2088</v>
      </c>
      <c r="G300" s="67" t="s">
        <v>1072</v>
      </c>
      <c r="H300" s="67" t="s">
        <v>1073</v>
      </c>
      <c r="I300" s="67" t="s">
        <v>1074</v>
      </c>
      <c r="J300" s="67" t="s">
        <v>947</v>
      </c>
      <c r="K300" s="55" t="str">
        <f>VLOOKUP(J300,Prowadzacy!$F$2:$J$105,2,FALSE)</f>
        <v>Grażyna</v>
      </c>
      <c r="L300" s="55" t="str">
        <f>VLOOKUP(J300,Prowadzacy!$F$2:$K$105,3,FALSE)</f>
        <v>Zuzanna</v>
      </c>
      <c r="M300" s="55" t="str">
        <f>VLOOKUP(J300,Prowadzacy!$F$2:$K$105,4,FALSE)</f>
        <v>Dąbrowska-Kauf</v>
      </c>
      <c r="N300" s="57" t="str">
        <f>VLOOKUP(J300,Prowadzacy!$F$2:$M$105,8,FALSE)</f>
        <v xml:space="preserve">Grażyna | Dąbrowska-Kauf | Dr inż. |  ( 05206 ) </v>
      </c>
      <c r="O300" s="57" t="str">
        <f>VLOOKUP(J300,Prowadzacy!$F$2:$K$105,5,FALSE)</f>
        <v>W05/K2</v>
      </c>
      <c r="P300" s="57" t="str">
        <f>VLOOKUP(J300,Prowadzacy!$F$2:$K$105,6,FALSE)</f>
        <v>ZEP</v>
      </c>
      <c r="Q300" s="67" t="s">
        <v>853</v>
      </c>
      <c r="R300" s="57" t="str">
        <f>VLOOKUP(Q300,Prowadzacy!$F$2:$K$105,2,FALSE)</f>
        <v>Marek</v>
      </c>
      <c r="S300" s="57" t="str">
        <f>VLOOKUP(Q300,Prowadzacy!$F$2:$K$105,3,FALSE)</f>
        <v>Andrzej</v>
      </c>
      <c r="T300" s="57" t="str">
        <f>VLOOKUP(Q300,Prowadzacy!$F$2:$K$105,4,FALSE)</f>
        <v>Jaworski</v>
      </c>
      <c r="U300" s="57" t="str">
        <f>VLOOKUP(Q300,Prowadzacy!$F$2:$M$105,8,FALSE)</f>
        <v xml:space="preserve">Marek | Jaworski | Dr inż. |  ( 05237 ) </v>
      </c>
      <c r="V300" s="67"/>
      <c r="W300" s="67" t="s">
        <v>226</v>
      </c>
      <c r="X300" s="67"/>
      <c r="Y300" s="67"/>
      <c r="Z300" s="58"/>
      <c r="AA300" s="57"/>
      <c r="AB300" s="57"/>
      <c r="AC300" s="57"/>
      <c r="AD300" s="57"/>
      <c r="AE300" s="57"/>
      <c r="AF300" s="57"/>
      <c r="AG300" s="57"/>
      <c r="AH300" s="57"/>
      <c r="AI300" s="57"/>
      <c r="AJ300" s="57"/>
      <c r="AK300" s="57"/>
      <c r="AL300" s="65"/>
    </row>
    <row r="301" spans="1:38" ht="66">
      <c r="A301" s="80">
        <v>296</v>
      </c>
      <c r="B301" s="57" t="str">
        <f>VLOOKUP(E301,studia!$F$1:$I$12,2,FALSE)</f>
        <v>Elektrotechnika</v>
      </c>
      <c r="C301" s="57" t="str">
        <f>VLOOKUP(E301,studia!$F$1:$I$12,3,FALSE)</f>
        <v>inż.</v>
      </c>
      <c r="D301" s="57" t="str">
        <f>VLOOKUP(E301,studia!$F$1:$I$12,4,FALSE)</f>
        <v>ETP</v>
      </c>
      <c r="E301" s="67" t="s">
        <v>394</v>
      </c>
      <c r="F301" s="89" t="s">
        <v>2088</v>
      </c>
      <c r="G301" s="67" t="s">
        <v>1075</v>
      </c>
      <c r="H301" s="67" t="s">
        <v>1076</v>
      </c>
      <c r="I301" s="67" t="s">
        <v>1077</v>
      </c>
      <c r="J301" s="67" t="s">
        <v>947</v>
      </c>
      <c r="K301" s="55" t="str">
        <f>VLOOKUP(J301,Prowadzacy!$F$2:$J$105,2,FALSE)</f>
        <v>Grażyna</v>
      </c>
      <c r="L301" s="55" t="str">
        <f>VLOOKUP(J301,Prowadzacy!$F$2:$K$105,3,FALSE)</f>
        <v>Zuzanna</v>
      </c>
      <c r="M301" s="55" t="str">
        <f>VLOOKUP(J301,Prowadzacy!$F$2:$K$105,4,FALSE)</f>
        <v>Dąbrowska-Kauf</v>
      </c>
      <c r="N301" s="57" t="str">
        <f>VLOOKUP(J301,Prowadzacy!$F$2:$M$105,8,FALSE)</f>
        <v xml:space="preserve">Grażyna | Dąbrowska-Kauf | Dr inż. |  ( 05206 ) </v>
      </c>
      <c r="O301" s="57" t="str">
        <f>VLOOKUP(J301,Prowadzacy!$F$2:$K$105,5,FALSE)</f>
        <v>W05/K2</v>
      </c>
      <c r="P301" s="57" t="str">
        <f>VLOOKUP(J301,Prowadzacy!$F$2:$K$105,6,FALSE)</f>
        <v>ZEP</v>
      </c>
      <c r="Q301" s="67" t="s">
        <v>1427</v>
      </c>
      <c r="R301" s="57" t="str">
        <f>VLOOKUP(Q301,Prowadzacy!$F$2:$K$105,2,FALSE)</f>
        <v>Wiktoria</v>
      </c>
      <c r="S301" s="57" t="str">
        <f>VLOOKUP(Q301,Prowadzacy!$F$2:$K$105,3,FALSE)</f>
        <v>Maria</v>
      </c>
      <c r="T301" s="57" t="str">
        <f>VLOOKUP(Q301,Prowadzacy!$F$2:$K$105,4,FALSE)</f>
        <v>Grycan</v>
      </c>
      <c r="U301" s="57" t="str">
        <f>VLOOKUP(Q301,Prowadzacy!$F$2:$M$105,8,FALSE)</f>
        <v xml:space="preserve">Wiktoria | Grycan | Dr inż. |  ( 05408 ) </v>
      </c>
      <c r="V301" s="67"/>
      <c r="W301" s="67" t="s">
        <v>226</v>
      </c>
      <c r="X301" s="67"/>
      <c r="Y301" s="67"/>
      <c r="Z301" s="58"/>
      <c r="AA301" s="57"/>
      <c r="AB301" s="57"/>
      <c r="AC301" s="57"/>
      <c r="AD301" s="57"/>
      <c r="AE301" s="57"/>
      <c r="AF301" s="57"/>
      <c r="AG301" s="57"/>
      <c r="AH301" s="57"/>
      <c r="AI301" s="57"/>
      <c r="AJ301" s="57"/>
      <c r="AK301" s="57"/>
      <c r="AL301" s="65"/>
    </row>
    <row r="302" spans="1:38" ht="66">
      <c r="A302" s="80">
        <v>297</v>
      </c>
      <c r="B302" s="57" t="str">
        <f>VLOOKUP(E302,studia!$F$1:$I$12,2,FALSE)</f>
        <v>Elektrotechnika</v>
      </c>
      <c r="C302" s="57" t="str">
        <f>VLOOKUP(E302,studia!$F$1:$I$12,3,FALSE)</f>
        <v>inż.</v>
      </c>
      <c r="D302" s="57" t="str">
        <f>VLOOKUP(E302,studia!$F$1:$I$12,4,FALSE)</f>
        <v>ETP</v>
      </c>
      <c r="E302" s="67" t="s">
        <v>394</v>
      </c>
      <c r="F302" s="91"/>
      <c r="G302" s="67" t="s">
        <v>1027</v>
      </c>
      <c r="H302" s="67" t="s">
        <v>1028</v>
      </c>
      <c r="I302" s="67" t="s">
        <v>1029</v>
      </c>
      <c r="J302" s="67" t="s">
        <v>853</v>
      </c>
      <c r="K302" s="55" t="str">
        <f>VLOOKUP(J302,Prowadzacy!$F$2:$J$105,2,FALSE)</f>
        <v>Marek</v>
      </c>
      <c r="L302" s="55" t="str">
        <f>VLOOKUP(J302,Prowadzacy!$F$2:$K$105,3,FALSE)</f>
        <v>Andrzej</v>
      </c>
      <c r="M302" s="55" t="str">
        <f>VLOOKUP(J302,Prowadzacy!$F$2:$K$105,4,FALSE)</f>
        <v>Jaworski</v>
      </c>
      <c r="N302" s="57" t="str">
        <f>VLOOKUP(J302,Prowadzacy!$F$2:$M$105,8,FALSE)</f>
        <v xml:space="preserve">Marek | Jaworski | Dr inż. |  ( 05237 ) </v>
      </c>
      <c r="O302" s="57" t="str">
        <f>VLOOKUP(J302,Prowadzacy!$F$2:$K$105,5,FALSE)</f>
        <v>W05/K2</v>
      </c>
      <c r="P302" s="57" t="str">
        <f>VLOOKUP(J302,Prowadzacy!$F$2:$K$105,6,FALSE)</f>
        <v>ZEP</v>
      </c>
      <c r="Q302" s="67" t="s">
        <v>990</v>
      </c>
      <c r="R302" s="57" t="str">
        <f>VLOOKUP(Q302,Prowadzacy!$F$2:$K$105,2,FALSE)</f>
        <v>Marek</v>
      </c>
      <c r="S302" s="57">
        <f>VLOOKUP(Q302,Prowadzacy!$F$2:$K$105,3,FALSE)</f>
        <v>0</v>
      </c>
      <c r="T302" s="57" t="str">
        <f>VLOOKUP(Q302,Prowadzacy!$F$2:$K$105,4,FALSE)</f>
        <v>Szuba</v>
      </c>
      <c r="U302" s="57" t="str">
        <f>VLOOKUP(Q302,Prowadzacy!$F$2:$M$105,8,FALSE)</f>
        <v xml:space="preserve">Marek | Szuba | Dr inż. |  ( 05251 ) </v>
      </c>
      <c r="V302" s="67"/>
      <c r="W302" s="67" t="s">
        <v>226</v>
      </c>
      <c r="X302" s="67"/>
      <c r="Y302" s="67"/>
      <c r="Z302" s="58"/>
      <c r="AA302" s="57"/>
      <c r="AB302" s="57"/>
      <c r="AC302" s="57"/>
      <c r="AD302" s="57"/>
      <c r="AE302" s="57"/>
      <c r="AF302" s="57"/>
      <c r="AG302" s="57"/>
      <c r="AH302" s="57"/>
      <c r="AI302" s="57"/>
      <c r="AJ302" s="57"/>
      <c r="AK302" s="57"/>
      <c r="AL302" s="65"/>
    </row>
    <row r="303" spans="1:38" ht="78.75">
      <c r="A303" s="80">
        <v>298</v>
      </c>
      <c r="B303" s="57" t="str">
        <f>VLOOKUP(E303,studia!$F$1:$I$12,2,FALSE)</f>
        <v>Elektrotechnika</v>
      </c>
      <c r="C303" s="57" t="str">
        <f>VLOOKUP(E303,studia!$F$1:$I$12,3,FALSE)</f>
        <v>inż.</v>
      </c>
      <c r="D303" s="57" t="str">
        <f>VLOOKUP(E303,studia!$F$1:$I$12,4,FALSE)</f>
        <v>ETP</v>
      </c>
      <c r="E303" s="67" t="s">
        <v>394</v>
      </c>
      <c r="F303" s="89" t="s">
        <v>2088</v>
      </c>
      <c r="G303" s="67" t="s">
        <v>1030</v>
      </c>
      <c r="H303" s="67" t="s">
        <v>1031</v>
      </c>
      <c r="I303" s="67" t="s">
        <v>1032</v>
      </c>
      <c r="J303" s="67" t="s">
        <v>853</v>
      </c>
      <c r="K303" s="55" t="str">
        <f>VLOOKUP(J303,Prowadzacy!$F$2:$J$105,2,FALSE)</f>
        <v>Marek</v>
      </c>
      <c r="L303" s="55" t="str">
        <f>VLOOKUP(J303,Prowadzacy!$F$2:$K$105,3,FALSE)</f>
        <v>Andrzej</v>
      </c>
      <c r="M303" s="55" t="str">
        <f>VLOOKUP(J303,Prowadzacy!$F$2:$K$105,4,FALSE)</f>
        <v>Jaworski</v>
      </c>
      <c r="N303" s="57" t="str">
        <f>VLOOKUP(J303,Prowadzacy!$F$2:$M$105,8,FALSE)</f>
        <v xml:space="preserve">Marek | Jaworski | Dr inż. |  ( 05237 ) </v>
      </c>
      <c r="O303" s="57" t="str">
        <f>VLOOKUP(J303,Prowadzacy!$F$2:$K$105,5,FALSE)</f>
        <v>W05/K2</v>
      </c>
      <c r="P303" s="57" t="str">
        <f>VLOOKUP(J303,Prowadzacy!$F$2:$K$105,6,FALSE)</f>
        <v>ZEP</v>
      </c>
      <c r="Q303" s="67" t="s">
        <v>990</v>
      </c>
      <c r="R303" s="57" t="str">
        <f>VLOOKUP(Q303,Prowadzacy!$F$2:$K$105,2,FALSE)</f>
        <v>Marek</v>
      </c>
      <c r="S303" s="57">
        <f>VLOOKUP(Q303,Prowadzacy!$F$2:$K$105,3,FALSE)</f>
        <v>0</v>
      </c>
      <c r="T303" s="57" t="str">
        <f>VLOOKUP(Q303,Prowadzacy!$F$2:$K$105,4,FALSE)</f>
        <v>Szuba</v>
      </c>
      <c r="U303" s="57" t="str">
        <f>VLOOKUP(Q303,Prowadzacy!$F$2:$M$105,8,FALSE)</f>
        <v xml:space="preserve">Marek | Szuba | Dr inż. |  ( 05251 ) </v>
      </c>
      <c r="V303" s="67"/>
      <c r="W303" s="67" t="s">
        <v>226</v>
      </c>
      <c r="X303" s="67"/>
      <c r="Y303" s="67"/>
      <c r="Z303" s="58"/>
      <c r="AA303" s="57"/>
      <c r="AB303" s="57"/>
      <c r="AC303" s="57"/>
      <c r="AD303" s="57"/>
      <c r="AE303" s="57"/>
      <c r="AF303" s="57"/>
      <c r="AG303" s="57"/>
      <c r="AH303" s="57"/>
      <c r="AI303" s="57"/>
      <c r="AJ303" s="57"/>
      <c r="AK303" s="57"/>
      <c r="AL303" s="65"/>
    </row>
    <row r="304" spans="1:38" ht="129.75">
      <c r="A304" s="80">
        <v>299</v>
      </c>
      <c r="B304" s="57" t="str">
        <f>VLOOKUP(E304,studia!$F$1:$I$12,2,FALSE)</f>
        <v>Elektrotechnika</v>
      </c>
      <c r="C304" s="57" t="str">
        <f>VLOOKUP(E304,studia!$F$1:$I$12,3,FALSE)</f>
        <v>inż.</v>
      </c>
      <c r="D304" s="57" t="str">
        <f>VLOOKUP(E304,studia!$F$1:$I$12,4,FALSE)</f>
        <v>ETP</v>
      </c>
      <c r="E304" s="67" t="s">
        <v>394</v>
      </c>
      <c r="F304" s="89" t="s">
        <v>2088</v>
      </c>
      <c r="G304" s="67" t="s">
        <v>1045</v>
      </c>
      <c r="H304" s="67" t="s">
        <v>1046</v>
      </c>
      <c r="I304" s="67" t="s">
        <v>1047</v>
      </c>
      <c r="J304" s="67" t="s">
        <v>748</v>
      </c>
      <c r="K304" s="55" t="str">
        <f>VLOOKUP(J304,Prowadzacy!$F$2:$J$105,2,FALSE)</f>
        <v>Janusz</v>
      </c>
      <c r="L304" s="55" t="str">
        <f>VLOOKUP(J304,Prowadzacy!$F$2:$K$105,3,FALSE)</f>
        <v>Stanisław</v>
      </c>
      <c r="M304" s="55" t="str">
        <f>VLOOKUP(J304,Prowadzacy!$F$2:$K$105,4,FALSE)</f>
        <v>Konieczny</v>
      </c>
      <c r="N304" s="57" t="str">
        <f>VLOOKUP(J304,Prowadzacy!$F$2:$M$105,8,FALSE)</f>
        <v xml:space="preserve">Janusz | Konieczny | Dr inż. |  ( 05269 ) </v>
      </c>
      <c r="O304" s="57" t="str">
        <f>VLOOKUP(J304,Prowadzacy!$F$2:$K$105,5,FALSE)</f>
        <v>W05/K2</v>
      </c>
      <c r="P304" s="57" t="str">
        <f>VLOOKUP(J304,Prowadzacy!$F$2:$K$105,6,FALSE)</f>
        <v>ZEP</v>
      </c>
      <c r="Q304" s="67" t="s">
        <v>853</v>
      </c>
      <c r="R304" s="57" t="str">
        <f>VLOOKUP(Q304,Prowadzacy!$F$2:$K$105,2,FALSE)</f>
        <v>Marek</v>
      </c>
      <c r="S304" s="57" t="str">
        <f>VLOOKUP(Q304,Prowadzacy!$F$2:$K$105,3,FALSE)</f>
        <v>Andrzej</v>
      </c>
      <c r="T304" s="57" t="str">
        <f>VLOOKUP(Q304,Prowadzacy!$F$2:$K$105,4,FALSE)</f>
        <v>Jaworski</v>
      </c>
      <c r="U304" s="57" t="str">
        <f>VLOOKUP(Q304,Prowadzacy!$F$2:$M$105,8,FALSE)</f>
        <v xml:space="preserve">Marek | Jaworski | Dr inż. |  ( 05237 ) </v>
      </c>
      <c r="V304" s="67"/>
      <c r="W304" s="67" t="s">
        <v>226</v>
      </c>
      <c r="X304" s="67"/>
      <c r="Y304" s="67"/>
      <c r="Z304" s="58"/>
      <c r="AA304" s="57"/>
      <c r="AB304" s="57"/>
      <c r="AC304" s="57"/>
      <c r="AD304" s="57"/>
      <c r="AE304" s="57"/>
      <c r="AF304" s="57"/>
      <c r="AG304" s="57"/>
      <c r="AH304" s="57"/>
      <c r="AI304" s="57"/>
      <c r="AJ304" s="57"/>
      <c r="AK304" s="57"/>
      <c r="AL304" s="65"/>
    </row>
    <row r="305" spans="1:38" ht="142.5">
      <c r="A305" s="80">
        <v>300</v>
      </c>
      <c r="B305" s="57" t="str">
        <f>VLOOKUP(E305,studia!$F$1:$I$12,2,FALSE)</f>
        <v>Elektrotechnika</v>
      </c>
      <c r="C305" s="57" t="str">
        <f>VLOOKUP(E305,studia!$F$1:$I$12,3,FALSE)</f>
        <v>inż.</v>
      </c>
      <c r="D305" s="57" t="str">
        <f>VLOOKUP(E305,studia!$F$1:$I$12,4,FALSE)</f>
        <v>ETP</v>
      </c>
      <c r="E305" s="67" t="s">
        <v>394</v>
      </c>
      <c r="F305" s="91"/>
      <c r="G305" s="67" t="s">
        <v>897</v>
      </c>
      <c r="H305" s="67" t="s">
        <v>898</v>
      </c>
      <c r="I305" s="67" t="s">
        <v>899</v>
      </c>
      <c r="J305" s="67" t="s">
        <v>748</v>
      </c>
      <c r="K305" s="55" t="str">
        <f>VLOOKUP(J305,Prowadzacy!$F$2:$J$105,2,FALSE)</f>
        <v>Janusz</v>
      </c>
      <c r="L305" s="55" t="str">
        <f>VLOOKUP(J305,Prowadzacy!$F$2:$K$105,3,FALSE)</f>
        <v>Stanisław</v>
      </c>
      <c r="M305" s="55" t="str">
        <f>VLOOKUP(J305,Prowadzacy!$F$2:$K$105,4,FALSE)</f>
        <v>Konieczny</v>
      </c>
      <c r="N305" s="57" t="str">
        <f>VLOOKUP(J305,Prowadzacy!$F$2:$M$105,8,FALSE)</f>
        <v xml:space="preserve">Janusz | Konieczny | Dr inż. |  ( 05269 ) </v>
      </c>
      <c r="O305" s="57" t="str">
        <f>VLOOKUP(J305,Prowadzacy!$F$2:$K$105,5,FALSE)</f>
        <v>W05/K2</v>
      </c>
      <c r="P305" s="57" t="str">
        <f>VLOOKUP(J305,Prowadzacy!$F$2:$K$105,6,FALSE)</f>
        <v>ZEP</v>
      </c>
      <c r="Q305" s="67" t="s">
        <v>853</v>
      </c>
      <c r="R305" s="57" t="str">
        <f>VLOOKUP(Q305,Prowadzacy!$F$2:$K$105,2,FALSE)</f>
        <v>Marek</v>
      </c>
      <c r="S305" s="57" t="str">
        <f>VLOOKUP(Q305,Prowadzacy!$F$2:$K$105,3,FALSE)</f>
        <v>Andrzej</v>
      </c>
      <c r="T305" s="57" t="str">
        <f>VLOOKUP(Q305,Prowadzacy!$F$2:$K$105,4,FALSE)</f>
        <v>Jaworski</v>
      </c>
      <c r="U305" s="57" t="str">
        <f>VLOOKUP(Q305,Prowadzacy!$F$2:$M$105,8,FALSE)</f>
        <v xml:space="preserve">Marek | Jaworski | Dr inż. |  ( 05237 ) </v>
      </c>
      <c r="V305" s="67"/>
      <c r="W305" s="67" t="s">
        <v>226</v>
      </c>
      <c r="X305" s="67"/>
      <c r="Y305" s="67"/>
      <c r="Z305" s="58"/>
      <c r="AA305" s="57"/>
      <c r="AB305" s="57"/>
      <c r="AC305" s="57"/>
      <c r="AD305" s="57"/>
      <c r="AE305" s="57"/>
      <c r="AF305" s="57"/>
      <c r="AG305" s="57"/>
      <c r="AH305" s="57"/>
      <c r="AI305" s="57"/>
      <c r="AJ305" s="57"/>
      <c r="AK305" s="57"/>
      <c r="AL305" s="65"/>
    </row>
    <row r="306" spans="1:38" ht="91.5">
      <c r="A306" s="80">
        <v>301</v>
      </c>
      <c r="B306" s="57" t="str">
        <f>VLOOKUP(E306,studia!$F$1:$I$12,2,FALSE)</f>
        <v>Elektrotechnika</v>
      </c>
      <c r="C306" s="57" t="str">
        <f>VLOOKUP(E306,studia!$F$1:$I$12,3,FALSE)</f>
        <v>inż.</v>
      </c>
      <c r="D306" s="57" t="str">
        <f>VLOOKUP(E306,studia!$F$1:$I$12,4,FALSE)</f>
        <v>ETP</v>
      </c>
      <c r="E306" s="67" t="s">
        <v>394</v>
      </c>
      <c r="F306" s="91"/>
      <c r="G306" s="67" t="s">
        <v>1048</v>
      </c>
      <c r="H306" s="67" t="s">
        <v>1049</v>
      </c>
      <c r="I306" s="67" t="s">
        <v>1050</v>
      </c>
      <c r="J306" s="67" t="s">
        <v>748</v>
      </c>
      <c r="K306" s="55" t="str">
        <f>VLOOKUP(J306,Prowadzacy!$F$2:$J$105,2,FALSE)</f>
        <v>Janusz</v>
      </c>
      <c r="L306" s="55" t="str">
        <f>VLOOKUP(J306,Prowadzacy!$F$2:$K$105,3,FALSE)</f>
        <v>Stanisław</v>
      </c>
      <c r="M306" s="55" t="str">
        <f>VLOOKUP(J306,Prowadzacy!$F$2:$K$105,4,FALSE)</f>
        <v>Konieczny</v>
      </c>
      <c r="N306" s="57" t="str">
        <f>VLOOKUP(J306,Prowadzacy!$F$2:$M$105,8,FALSE)</f>
        <v xml:space="preserve">Janusz | Konieczny | Dr inż. |  ( 05269 ) </v>
      </c>
      <c r="O306" s="57" t="str">
        <f>VLOOKUP(J306,Prowadzacy!$F$2:$K$105,5,FALSE)</f>
        <v>W05/K2</v>
      </c>
      <c r="P306" s="57" t="str">
        <f>VLOOKUP(J306,Prowadzacy!$F$2:$K$105,6,FALSE)</f>
        <v>ZEP</v>
      </c>
      <c r="Q306" s="67" t="s">
        <v>1427</v>
      </c>
      <c r="R306" s="57" t="str">
        <f>VLOOKUP(Q306,Prowadzacy!$F$2:$K$105,2,FALSE)</f>
        <v>Wiktoria</v>
      </c>
      <c r="S306" s="57" t="str">
        <f>VLOOKUP(Q306,Prowadzacy!$F$2:$K$105,3,FALSE)</f>
        <v>Maria</v>
      </c>
      <c r="T306" s="57" t="str">
        <f>VLOOKUP(Q306,Prowadzacy!$F$2:$K$105,4,FALSE)</f>
        <v>Grycan</v>
      </c>
      <c r="U306" s="57" t="str">
        <f>VLOOKUP(Q306,Prowadzacy!$F$2:$M$105,8,FALSE)</f>
        <v xml:space="preserve">Wiktoria | Grycan | Dr inż. |  ( 05408 ) </v>
      </c>
      <c r="V306" s="67"/>
      <c r="W306" s="67" t="s">
        <v>226</v>
      </c>
      <c r="X306" s="67"/>
      <c r="Y306" s="67"/>
      <c r="Z306" s="58"/>
      <c r="AA306" s="57"/>
      <c r="AB306" s="57"/>
      <c r="AC306" s="57"/>
      <c r="AD306" s="57"/>
      <c r="AE306" s="57"/>
      <c r="AF306" s="57"/>
      <c r="AG306" s="57"/>
      <c r="AH306" s="57"/>
      <c r="AI306" s="57"/>
      <c r="AJ306" s="57"/>
      <c r="AK306" s="57"/>
      <c r="AL306" s="65"/>
    </row>
    <row r="307" spans="1:38" ht="91.5">
      <c r="A307" s="80">
        <v>302</v>
      </c>
      <c r="B307" s="57" t="str">
        <f>VLOOKUP(E307,studia!$F$1:$I$12,2,FALSE)</f>
        <v>Elektrotechnika</v>
      </c>
      <c r="C307" s="57" t="str">
        <f>VLOOKUP(E307,studia!$F$1:$I$12,3,FALSE)</f>
        <v>inż.</v>
      </c>
      <c r="D307" s="57" t="str">
        <f>VLOOKUP(E307,studia!$F$1:$I$12,4,FALSE)</f>
        <v>ETP</v>
      </c>
      <c r="E307" s="67" t="s">
        <v>394</v>
      </c>
      <c r="F307" s="89" t="s">
        <v>2088</v>
      </c>
      <c r="G307" s="67" t="s">
        <v>1051</v>
      </c>
      <c r="H307" s="67" t="s">
        <v>1052</v>
      </c>
      <c r="I307" s="67" t="s">
        <v>1053</v>
      </c>
      <c r="J307" s="67" t="s">
        <v>748</v>
      </c>
      <c r="K307" s="55" t="str">
        <f>VLOOKUP(J307,Prowadzacy!$F$2:$J$105,2,FALSE)</f>
        <v>Janusz</v>
      </c>
      <c r="L307" s="55" t="str">
        <f>VLOOKUP(J307,Prowadzacy!$F$2:$K$105,3,FALSE)</f>
        <v>Stanisław</v>
      </c>
      <c r="M307" s="55" t="str">
        <f>VLOOKUP(J307,Prowadzacy!$F$2:$K$105,4,FALSE)</f>
        <v>Konieczny</v>
      </c>
      <c r="N307" s="57" t="str">
        <f>VLOOKUP(J307,Prowadzacy!$F$2:$M$105,8,FALSE)</f>
        <v xml:space="preserve">Janusz | Konieczny | Dr inż. |  ( 05269 ) </v>
      </c>
      <c r="O307" s="57" t="str">
        <f>VLOOKUP(J307,Prowadzacy!$F$2:$K$105,5,FALSE)</f>
        <v>W05/K2</v>
      </c>
      <c r="P307" s="57" t="str">
        <f>VLOOKUP(J307,Prowadzacy!$F$2:$K$105,6,FALSE)</f>
        <v>ZEP</v>
      </c>
      <c r="Q307" s="67" t="s">
        <v>853</v>
      </c>
      <c r="R307" s="57" t="str">
        <f>VLOOKUP(Q307,Prowadzacy!$F$2:$K$105,2,FALSE)</f>
        <v>Marek</v>
      </c>
      <c r="S307" s="57" t="str">
        <f>VLOOKUP(Q307,Prowadzacy!$F$2:$K$105,3,FALSE)</f>
        <v>Andrzej</v>
      </c>
      <c r="T307" s="57" t="str">
        <f>VLOOKUP(Q307,Prowadzacy!$F$2:$K$105,4,FALSE)</f>
        <v>Jaworski</v>
      </c>
      <c r="U307" s="57" t="str">
        <f>VLOOKUP(Q307,Prowadzacy!$F$2:$M$105,8,FALSE)</f>
        <v xml:space="preserve">Marek | Jaworski | Dr inż. |  ( 05237 ) </v>
      </c>
      <c r="V307" s="67"/>
      <c r="W307" s="67" t="s">
        <v>226</v>
      </c>
      <c r="X307" s="67"/>
      <c r="Y307" s="67"/>
      <c r="Z307" s="58"/>
      <c r="AA307" s="57"/>
      <c r="AB307" s="57"/>
      <c r="AC307" s="57"/>
      <c r="AD307" s="57"/>
      <c r="AE307" s="57"/>
      <c r="AF307" s="57"/>
      <c r="AG307" s="57"/>
      <c r="AH307" s="57"/>
      <c r="AI307" s="57"/>
      <c r="AJ307" s="57"/>
      <c r="AK307" s="57"/>
      <c r="AL307" s="65"/>
    </row>
    <row r="308" spans="1:38" ht="104.25">
      <c r="A308" s="80">
        <v>303</v>
      </c>
      <c r="B308" s="57" t="str">
        <f>VLOOKUP(E308,studia!$F$1:$I$12,2,FALSE)</f>
        <v>Elektrotechnika</v>
      </c>
      <c r="C308" s="57" t="str">
        <f>VLOOKUP(E308,studia!$F$1:$I$12,3,FALSE)</f>
        <v>inż.</v>
      </c>
      <c r="D308" s="57" t="str">
        <f>VLOOKUP(E308,studia!$F$1:$I$12,4,FALSE)</f>
        <v>ETP</v>
      </c>
      <c r="E308" s="43" t="s">
        <v>394</v>
      </c>
      <c r="F308" s="93"/>
      <c r="G308" s="43" t="s">
        <v>1087</v>
      </c>
      <c r="H308" s="43"/>
      <c r="I308" s="43" t="s">
        <v>1088</v>
      </c>
      <c r="J308" s="43" t="s">
        <v>990</v>
      </c>
      <c r="K308" s="55" t="str">
        <f>VLOOKUP(J308,Prowadzacy!$F$2:$J$105,2,FALSE)</f>
        <v>Marek</v>
      </c>
      <c r="L308" s="55">
        <f>VLOOKUP(J308,Prowadzacy!$F$2:$K$105,3,FALSE)</f>
        <v>0</v>
      </c>
      <c r="M308" s="55" t="str">
        <f>VLOOKUP(J308,Prowadzacy!$F$2:$K$105,4,FALSE)</f>
        <v>Szuba</v>
      </c>
      <c r="N308" s="57" t="str">
        <f>VLOOKUP(J308,Prowadzacy!$F$2:$M$105,8,FALSE)</f>
        <v xml:space="preserve">Marek | Szuba | Dr inż. |  ( 05251 ) </v>
      </c>
      <c r="O308" s="57" t="str">
        <f>VLOOKUP(J308,Prowadzacy!$F$2:$K$105,5,FALSE)</f>
        <v>W05/K2</v>
      </c>
      <c r="P308" s="57" t="str">
        <f>VLOOKUP(J308,Prowadzacy!$F$2:$K$105,6,FALSE)</f>
        <v>ZEP</v>
      </c>
      <c r="Q308" s="67" t="s">
        <v>853</v>
      </c>
      <c r="R308" s="57" t="str">
        <f>VLOOKUP(Q308,Prowadzacy!$F$2:$K$105,2,FALSE)</f>
        <v>Marek</v>
      </c>
      <c r="S308" s="57" t="str">
        <f>VLOOKUP(Q308,Prowadzacy!$F$2:$K$105,3,FALSE)</f>
        <v>Andrzej</v>
      </c>
      <c r="T308" s="57" t="str">
        <f>VLOOKUP(Q308,Prowadzacy!$F$2:$K$105,4,FALSE)</f>
        <v>Jaworski</v>
      </c>
      <c r="U308" s="57" t="str">
        <f>VLOOKUP(Q308,Prowadzacy!$F$2:$M$105,8,FALSE)</f>
        <v xml:space="preserve">Marek | Jaworski | Dr inż. |  ( 05237 ) </v>
      </c>
      <c r="V308" s="67"/>
      <c r="W308" s="67" t="s">
        <v>226</v>
      </c>
      <c r="X308" s="67"/>
      <c r="Y308" s="67"/>
      <c r="Z308" s="58"/>
      <c r="AA308" s="57"/>
      <c r="AB308" s="57"/>
      <c r="AC308" s="57"/>
      <c r="AD308" s="57"/>
      <c r="AE308" s="57"/>
      <c r="AF308" s="57"/>
      <c r="AG308" s="57"/>
      <c r="AH308" s="57"/>
      <c r="AI308" s="57"/>
      <c r="AJ308" s="57"/>
      <c r="AK308" s="57"/>
      <c r="AL308" s="65"/>
    </row>
    <row r="309" spans="1:38" ht="91.5">
      <c r="A309" s="80">
        <v>304</v>
      </c>
      <c r="B309" s="57" t="str">
        <f>VLOOKUP(E309,studia!$F$1:$I$12,2,FALSE)</f>
        <v>Elektrotechnika</v>
      </c>
      <c r="C309" s="57" t="str">
        <f>VLOOKUP(E309,studia!$F$1:$I$12,3,FALSE)</f>
        <v>inż.</v>
      </c>
      <c r="D309" s="57" t="str">
        <f>VLOOKUP(E309,studia!$F$1:$I$12,4,FALSE)</f>
        <v>ETP</v>
      </c>
      <c r="E309" s="43" t="s">
        <v>394</v>
      </c>
      <c r="F309" s="93"/>
      <c r="G309" s="43" t="s">
        <v>1089</v>
      </c>
      <c r="H309" s="43" t="s">
        <v>1090</v>
      </c>
      <c r="I309" s="43" t="s">
        <v>1091</v>
      </c>
      <c r="J309" s="43" t="s">
        <v>990</v>
      </c>
      <c r="K309" s="55" t="str">
        <f>VLOOKUP(J309,Prowadzacy!$F$2:$J$105,2,FALSE)</f>
        <v>Marek</v>
      </c>
      <c r="L309" s="55">
        <f>VLOOKUP(J309,Prowadzacy!$F$2:$K$105,3,FALSE)</f>
        <v>0</v>
      </c>
      <c r="M309" s="55" t="str">
        <f>VLOOKUP(J309,Prowadzacy!$F$2:$K$105,4,FALSE)</f>
        <v>Szuba</v>
      </c>
      <c r="N309" s="57" t="str">
        <f>VLOOKUP(J309,Prowadzacy!$F$2:$M$105,8,FALSE)</f>
        <v xml:space="preserve">Marek | Szuba | Dr inż. |  ( 05251 ) </v>
      </c>
      <c r="O309" s="57" t="str">
        <f>VLOOKUP(J309,Prowadzacy!$F$2:$K$105,5,FALSE)</f>
        <v>W05/K2</v>
      </c>
      <c r="P309" s="57" t="str">
        <f>VLOOKUP(J309,Prowadzacy!$F$2:$K$105,6,FALSE)</f>
        <v>ZEP</v>
      </c>
      <c r="Q309" s="67" t="s">
        <v>853</v>
      </c>
      <c r="R309" s="57" t="str">
        <f>VLOOKUP(Q309,Prowadzacy!$F$2:$K$105,2,FALSE)</f>
        <v>Marek</v>
      </c>
      <c r="S309" s="57" t="str">
        <f>VLOOKUP(Q309,Prowadzacy!$F$2:$K$105,3,FALSE)</f>
        <v>Andrzej</v>
      </c>
      <c r="T309" s="57" t="str">
        <f>VLOOKUP(Q309,Prowadzacy!$F$2:$K$105,4,FALSE)</f>
        <v>Jaworski</v>
      </c>
      <c r="U309" s="57" t="str">
        <f>VLOOKUP(Q309,Prowadzacy!$F$2:$M$105,8,FALSE)</f>
        <v xml:space="preserve">Marek | Jaworski | Dr inż. |  ( 05237 ) </v>
      </c>
      <c r="V309" s="67"/>
      <c r="W309" s="67" t="s">
        <v>226</v>
      </c>
      <c r="X309" s="67"/>
      <c r="Y309" s="67"/>
      <c r="Z309" s="58"/>
      <c r="AA309" s="57"/>
      <c r="AB309" s="57"/>
      <c r="AC309" s="57"/>
      <c r="AD309" s="57"/>
      <c r="AE309" s="57"/>
      <c r="AF309" s="57"/>
      <c r="AG309" s="57"/>
      <c r="AH309" s="57"/>
      <c r="AI309" s="57"/>
      <c r="AJ309" s="57"/>
      <c r="AK309" s="57"/>
      <c r="AL309" s="65"/>
    </row>
    <row r="310" spans="1:38" ht="104.25">
      <c r="A310" s="80">
        <v>305</v>
      </c>
      <c r="B310" s="57" t="str">
        <f>VLOOKUP(E310,studia!$F$1:$I$12,2,FALSE)</f>
        <v>Elektrotechnika</v>
      </c>
      <c r="C310" s="57" t="str">
        <f>VLOOKUP(E310,studia!$F$1:$I$12,3,FALSE)</f>
        <v>inż.</v>
      </c>
      <c r="D310" s="57" t="str">
        <f>VLOOKUP(E310,studia!$F$1:$I$12,4,FALSE)</f>
        <v>ETP</v>
      </c>
      <c r="E310" s="43" t="s">
        <v>394</v>
      </c>
      <c r="F310" s="93"/>
      <c r="G310" s="43" t="s">
        <v>1092</v>
      </c>
      <c r="H310" s="43" t="s">
        <v>1093</v>
      </c>
      <c r="I310" s="43" t="s">
        <v>1094</v>
      </c>
      <c r="J310" s="43" t="s">
        <v>990</v>
      </c>
      <c r="K310" s="55" t="str">
        <f>VLOOKUP(J310,Prowadzacy!$F$2:$J$105,2,FALSE)</f>
        <v>Marek</v>
      </c>
      <c r="L310" s="55">
        <f>VLOOKUP(J310,Prowadzacy!$F$2:$K$105,3,FALSE)</f>
        <v>0</v>
      </c>
      <c r="M310" s="55" t="str">
        <f>VLOOKUP(J310,Prowadzacy!$F$2:$K$105,4,FALSE)</f>
        <v>Szuba</v>
      </c>
      <c r="N310" s="57" t="str">
        <f>VLOOKUP(J310,Prowadzacy!$F$2:$M$105,8,FALSE)</f>
        <v xml:space="preserve">Marek | Szuba | Dr inż. |  ( 05251 ) </v>
      </c>
      <c r="O310" s="57" t="str">
        <f>VLOOKUP(J310,Prowadzacy!$F$2:$K$105,5,FALSE)</f>
        <v>W05/K2</v>
      </c>
      <c r="P310" s="57" t="str">
        <f>VLOOKUP(J310,Prowadzacy!$F$2:$K$105,6,FALSE)</f>
        <v>ZEP</v>
      </c>
      <c r="Q310" s="67" t="s">
        <v>853</v>
      </c>
      <c r="R310" s="57" t="str">
        <f>VLOOKUP(Q310,Prowadzacy!$F$2:$K$105,2,FALSE)</f>
        <v>Marek</v>
      </c>
      <c r="S310" s="57" t="str">
        <f>VLOOKUP(Q310,Prowadzacy!$F$2:$K$105,3,FALSE)</f>
        <v>Andrzej</v>
      </c>
      <c r="T310" s="57" t="str">
        <f>VLOOKUP(Q310,Prowadzacy!$F$2:$K$105,4,FALSE)</f>
        <v>Jaworski</v>
      </c>
      <c r="U310" s="57" t="str">
        <f>VLOOKUP(Q310,Prowadzacy!$F$2:$M$105,8,FALSE)</f>
        <v xml:space="preserve">Marek | Jaworski | Dr inż. |  ( 05237 ) </v>
      </c>
      <c r="V310" s="67"/>
      <c r="W310" s="67" t="s">
        <v>226</v>
      </c>
      <c r="X310" s="67"/>
      <c r="Y310" s="67"/>
      <c r="Z310" s="58"/>
      <c r="AA310" s="57"/>
      <c r="AB310" s="57"/>
      <c r="AC310" s="57"/>
      <c r="AD310" s="57"/>
      <c r="AE310" s="57"/>
      <c r="AF310" s="57"/>
      <c r="AG310" s="57"/>
      <c r="AH310" s="57"/>
      <c r="AI310" s="57"/>
      <c r="AJ310" s="57"/>
      <c r="AK310" s="57"/>
      <c r="AL310" s="65"/>
    </row>
    <row r="311" spans="1:38" ht="78.75">
      <c r="A311" s="80">
        <v>306</v>
      </c>
      <c r="B311" s="57" t="str">
        <f>VLOOKUP(E311,studia!$F$1:$I$12,2,FALSE)</f>
        <v>Elektrotechnika</v>
      </c>
      <c r="C311" s="57" t="str">
        <f>VLOOKUP(E311,studia!$F$1:$I$12,3,FALSE)</f>
        <v>inż.</v>
      </c>
      <c r="D311" s="57" t="str">
        <f>VLOOKUP(E311,studia!$F$1:$I$12,4,FALSE)</f>
        <v>ETP</v>
      </c>
      <c r="E311" s="43" t="s">
        <v>394</v>
      </c>
      <c r="F311" s="93"/>
      <c r="G311" s="43" t="s">
        <v>1095</v>
      </c>
      <c r="H311" s="43" t="s">
        <v>1096</v>
      </c>
      <c r="I311" s="43" t="s">
        <v>1097</v>
      </c>
      <c r="J311" s="43" t="s">
        <v>990</v>
      </c>
      <c r="K311" s="55" t="str">
        <f>VLOOKUP(J311,Prowadzacy!$F$2:$J$105,2,FALSE)</f>
        <v>Marek</v>
      </c>
      <c r="L311" s="55">
        <f>VLOOKUP(J311,Prowadzacy!$F$2:$K$105,3,FALSE)</f>
        <v>0</v>
      </c>
      <c r="M311" s="55" t="str">
        <f>VLOOKUP(J311,Prowadzacy!$F$2:$K$105,4,FALSE)</f>
        <v>Szuba</v>
      </c>
      <c r="N311" s="57" t="str">
        <f>VLOOKUP(J311,Prowadzacy!$F$2:$M$105,8,FALSE)</f>
        <v xml:space="preserve">Marek | Szuba | Dr inż. |  ( 05251 ) </v>
      </c>
      <c r="O311" s="57" t="str">
        <f>VLOOKUP(J311,Prowadzacy!$F$2:$K$105,5,FALSE)</f>
        <v>W05/K2</v>
      </c>
      <c r="P311" s="57" t="str">
        <f>VLOOKUP(J311,Prowadzacy!$F$2:$K$105,6,FALSE)</f>
        <v>ZEP</v>
      </c>
      <c r="Q311" s="67" t="s">
        <v>853</v>
      </c>
      <c r="R311" s="57" t="str">
        <f>VLOOKUP(Q311,Prowadzacy!$F$2:$K$105,2,FALSE)</f>
        <v>Marek</v>
      </c>
      <c r="S311" s="57" t="str">
        <f>VLOOKUP(Q311,Prowadzacy!$F$2:$K$105,3,FALSE)</f>
        <v>Andrzej</v>
      </c>
      <c r="T311" s="57" t="str">
        <f>VLOOKUP(Q311,Prowadzacy!$F$2:$K$105,4,FALSE)</f>
        <v>Jaworski</v>
      </c>
      <c r="U311" s="57" t="str">
        <f>VLOOKUP(Q311,Prowadzacy!$F$2:$M$105,8,FALSE)</f>
        <v xml:space="preserve">Marek | Jaworski | Dr inż. |  ( 05237 ) </v>
      </c>
      <c r="V311" s="67"/>
      <c r="W311" s="67" t="s">
        <v>226</v>
      </c>
      <c r="X311" s="67"/>
      <c r="Y311" s="67"/>
      <c r="Z311" s="58"/>
      <c r="AA311" s="57"/>
      <c r="AB311" s="57"/>
      <c r="AC311" s="57"/>
      <c r="AD311" s="57"/>
      <c r="AE311" s="57"/>
      <c r="AF311" s="57"/>
      <c r="AG311" s="57"/>
      <c r="AH311" s="57"/>
      <c r="AI311" s="57"/>
      <c r="AJ311" s="57"/>
      <c r="AK311" s="57"/>
      <c r="AL311" s="65"/>
    </row>
    <row r="312" spans="1:38" ht="66">
      <c r="A312" s="80">
        <v>307</v>
      </c>
      <c r="B312" s="57" t="str">
        <f>VLOOKUP(E312,studia!$F$1:$I$12,2,FALSE)</f>
        <v>Elektrotechnika</v>
      </c>
      <c r="C312" s="57" t="str">
        <f>VLOOKUP(E312,studia!$F$1:$I$12,3,FALSE)</f>
        <v>inż.</v>
      </c>
      <c r="D312" s="57" t="str">
        <f>VLOOKUP(E312,studia!$F$1:$I$12,4,FALSE)</f>
        <v>ETP</v>
      </c>
      <c r="E312" s="67" t="s">
        <v>394</v>
      </c>
      <c r="F312" s="89" t="s">
        <v>2088</v>
      </c>
      <c r="G312" s="67" t="s">
        <v>1078</v>
      </c>
      <c r="H312" s="67" t="s">
        <v>1079</v>
      </c>
      <c r="I312" s="67" t="s">
        <v>1080</v>
      </c>
      <c r="J312" s="67" t="s">
        <v>976</v>
      </c>
      <c r="K312" s="55" t="str">
        <f>VLOOKUP(J312,Prowadzacy!$F$2:$J$105,2,FALSE)</f>
        <v>Bogumiła</v>
      </c>
      <c r="L312" s="55" t="str">
        <f>VLOOKUP(J312,Prowadzacy!$F$2:$K$105,3,FALSE)</f>
        <v>Kazimiera</v>
      </c>
      <c r="M312" s="55" t="str">
        <f>VLOOKUP(J312,Prowadzacy!$F$2:$K$105,4,FALSE)</f>
        <v>Wnukowska</v>
      </c>
      <c r="N312" s="57" t="str">
        <f>VLOOKUP(J312,Prowadzacy!$F$2:$M$105,8,FALSE)</f>
        <v xml:space="preserve">Bogumiła | Wnukowska | Dr hab. inż. |  ( 05258z ) </v>
      </c>
      <c r="O312" s="57" t="str">
        <f>VLOOKUP(J312,Prowadzacy!$F$2:$K$105,5,FALSE)</f>
        <v>W05/K2</v>
      </c>
      <c r="P312" s="57" t="str">
        <f>VLOOKUP(J312,Prowadzacy!$F$2:$K$105,6,FALSE)</f>
        <v>ZEP</v>
      </c>
      <c r="Q312" s="67" t="s">
        <v>853</v>
      </c>
      <c r="R312" s="57" t="str">
        <f>VLOOKUP(Q312,Prowadzacy!$F$2:$K$105,2,FALSE)</f>
        <v>Marek</v>
      </c>
      <c r="S312" s="57" t="str">
        <f>VLOOKUP(Q312,Prowadzacy!$F$2:$K$105,3,FALSE)</f>
        <v>Andrzej</v>
      </c>
      <c r="T312" s="57" t="str">
        <f>VLOOKUP(Q312,Prowadzacy!$F$2:$K$105,4,FALSE)</f>
        <v>Jaworski</v>
      </c>
      <c r="U312" s="57" t="str">
        <f>VLOOKUP(Q312,Prowadzacy!$F$2:$M$105,8,FALSE)</f>
        <v xml:space="preserve">Marek | Jaworski | Dr inż. |  ( 05237 ) </v>
      </c>
      <c r="V312" s="67"/>
      <c r="W312" s="67" t="s">
        <v>226</v>
      </c>
      <c r="X312" s="67"/>
      <c r="Y312" s="67"/>
      <c r="Z312" s="58"/>
      <c r="AA312" s="57"/>
      <c r="AB312" s="57"/>
      <c r="AC312" s="57"/>
      <c r="AD312" s="57"/>
      <c r="AE312" s="57"/>
      <c r="AF312" s="57"/>
      <c r="AG312" s="57"/>
      <c r="AH312" s="57"/>
      <c r="AI312" s="57"/>
      <c r="AJ312" s="57"/>
      <c r="AK312" s="57"/>
      <c r="AL312" s="65"/>
    </row>
    <row r="313" spans="1:38" ht="66">
      <c r="A313" s="80">
        <v>308</v>
      </c>
      <c r="B313" s="57" t="str">
        <f>VLOOKUP(E313,studia!$F$1:$I$12,2,FALSE)</f>
        <v>Elektrotechnika</v>
      </c>
      <c r="C313" s="57" t="str">
        <f>VLOOKUP(E313,studia!$F$1:$I$12,3,FALSE)</f>
        <v>inż.</v>
      </c>
      <c r="D313" s="57" t="str">
        <f>VLOOKUP(E313,studia!$F$1:$I$12,4,FALSE)</f>
        <v>ETP</v>
      </c>
      <c r="E313" s="67" t="s">
        <v>394</v>
      </c>
      <c r="F313" s="91"/>
      <c r="G313" s="67" t="s">
        <v>1081</v>
      </c>
      <c r="H313" s="67" t="s">
        <v>1082</v>
      </c>
      <c r="I313" s="67" t="s">
        <v>1083</v>
      </c>
      <c r="J313" s="67" t="s">
        <v>976</v>
      </c>
      <c r="K313" s="55" t="str">
        <f>VLOOKUP(J313,Prowadzacy!$F$2:$J$105,2,FALSE)</f>
        <v>Bogumiła</v>
      </c>
      <c r="L313" s="55" t="str">
        <f>VLOOKUP(J313,Prowadzacy!$F$2:$K$105,3,FALSE)</f>
        <v>Kazimiera</v>
      </c>
      <c r="M313" s="55" t="str">
        <f>VLOOKUP(J313,Prowadzacy!$F$2:$K$105,4,FALSE)</f>
        <v>Wnukowska</v>
      </c>
      <c r="N313" s="57" t="str">
        <f>VLOOKUP(J313,Prowadzacy!$F$2:$M$105,8,FALSE)</f>
        <v xml:space="preserve">Bogumiła | Wnukowska | Dr hab. inż. |  ( 05258z ) </v>
      </c>
      <c r="O313" s="57" t="str">
        <f>VLOOKUP(J313,Prowadzacy!$F$2:$K$105,5,FALSE)</f>
        <v>W05/K2</v>
      </c>
      <c r="P313" s="57" t="str">
        <f>VLOOKUP(J313,Prowadzacy!$F$2:$K$105,6,FALSE)</f>
        <v>ZEP</v>
      </c>
      <c r="Q313" s="67" t="s">
        <v>853</v>
      </c>
      <c r="R313" s="57" t="str">
        <f>VLOOKUP(Q313,Prowadzacy!$F$2:$K$105,2,FALSE)</f>
        <v>Marek</v>
      </c>
      <c r="S313" s="57" t="str">
        <f>VLOOKUP(Q313,Prowadzacy!$F$2:$K$105,3,FALSE)</f>
        <v>Andrzej</v>
      </c>
      <c r="T313" s="57" t="str">
        <f>VLOOKUP(Q313,Prowadzacy!$F$2:$K$105,4,FALSE)</f>
        <v>Jaworski</v>
      </c>
      <c r="U313" s="57" t="str">
        <f>VLOOKUP(Q313,Prowadzacy!$F$2:$M$105,8,FALSE)</f>
        <v xml:space="preserve">Marek | Jaworski | Dr inż. |  ( 05237 ) </v>
      </c>
      <c r="V313" s="67"/>
      <c r="W313" s="67" t="s">
        <v>226</v>
      </c>
      <c r="X313" s="67"/>
      <c r="Y313" s="67"/>
      <c r="Z313" s="58"/>
      <c r="AA313" s="57"/>
      <c r="AB313" s="57"/>
      <c r="AC313" s="57"/>
      <c r="AD313" s="57"/>
      <c r="AE313" s="57"/>
      <c r="AF313" s="57"/>
      <c r="AG313" s="57"/>
      <c r="AH313" s="57"/>
      <c r="AI313" s="57"/>
      <c r="AJ313" s="57"/>
      <c r="AK313" s="57"/>
      <c r="AL313" s="65"/>
    </row>
    <row r="314" spans="1:38" ht="66">
      <c r="A314" s="80">
        <v>309</v>
      </c>
      <c r="B314" s="57" t="str">
        <f>VLOOKUP(E314,studia!$F$1:$I$12,2,FALSE)</f>
        <v>Elektrotechnika</v>
      </c>
      <c r="C314" s="57" t="str">
        <f>VLOOKUP(E314,studia!$F$1:$I$12,3,FALSE)</f>
        <v>inż.</v>
      </c>
      <c r="D314" s="57" t="str">
        <f>VLOOKUP(E314,studia!$F$1:$I$12,4,FALSE)</f>
        <v>ETP</v>
      </c>
      <c r="E314" s="67" t="s">
        <v>394</v>
      </c>
      <c r="F314" s="89" t="s">
        <v>2088</v>
      </c>
      <c r="G314" s="67" t="s">
        <v>1084</v>
      </c>
      <c r="H314" s="67" t="s">
        <v>1085</v>
      </c>
      <c r="I314" s="67" t="s">
        <v>1086</v>
      </c>
      <c r="J314" s="67" t="s">
        <v>976</v>
      </c>
      <c r="K314" s="55" t="str">
        <f>VLOOKUP(J314,Prowadzacy!$F$2:$J$105,2,FALSE)</f>
        <v>Bogumiła</v>
      </c>
      <c r="L314" s="55" t="str">
        <f>VLOOKUP(J314,Prowadzacy!$F$2:$K$105,3,FALSE)</f>
        <v>Kazimiera</v>
      </c>
      <c r="M314" s="55" t="str">
        <f>VLOOKUP(J314,Prowadzacy!$F$2:$K$105,4,FALSE)</f>
        <v>Wnukowska</v>
      </c>
      <c r="N314" s="57" t="str">
        <f>VLOOKUP(J314,Prowadzacy!$F$2:$M$105,8,FALSE)</f>
        <v xml:space="preserve">Bogumiła | Wnukowska | Dr hab. inż. |  ( 05258z ) </v>
      </c>
      <c r="O314" s="57" t="str">
        <f>VLOOKUP(J314,Prowadzacy!$F$2:$K$105,5,FALSE)</f>
        <v>W05/K2</v>
      </c>
      <c r="P314" s="57" t="str">
        <f>VLOOKUP(J314,Prowadzacy!$F$2:$K$105,6,FALSE)</f>
        <v>ZEP</v>
      </c>
      <c r="Q314" s="67" t="s">
        <v>853</v>
      </c>
      <c r="R314" s="57" t="str">
        <f>VLOOKUP(Q314,Prowadzacy!$F$2:$K$105,2,FALSE)</f>
        <v>Marek</v>
      </c>
      <c r="S314" s="57" t="str">
        <f>VLOOKUP(Q314,Prowadzacy!$F$2:$K$105,3,FALSE)</f>
        <v>Andrzej</v>
      </c>
      <c r="T314" s="57" t="str">
        <f>VLOOKUP(Q314,Prowadzacy!$F$2:$K$105,4,FALSE)</f>
        <v>Jaworski</v>
      </c>
      <c r="U314" s="57" t="str">
        <f>VLOOKUP(Q314,Prowadzacy!$F$2:$M$105,8,FALSE)</f>
        <v xml:space="preserve">Marek | Jaworski | Dr inż. |  ( 05237 ) </v>
      </c>
      <c r="V314" s="67"/>
      <c r="W314" s="67" t="s">
        <v>226</v>
      </c>
      <c r="X314" s="67"/>
      <c r="Y314" s="67"/>
      <c r="Z314" s="58"/>
      <c r="AA314" s="57"/>
      <c r="AB314" s="57"/>
      <c r="AC314" s="57"/>
      <c r="AD314" s="57"/>
      <c r="AE314" s="57"/>
      <c r="AF314" s="57"/>
      <c r="AG314" s="57"/>
      <c r="AH314" s="57"/>
      <c r="AI314" s="57"/>
      <c r="AJ314" s="57"/>
      <c r="AK314" s="57"/>
      <c r="AL314" s="65"/>
    </row>
    <row r="315" spans="1:38" ht="78.75">
      <c r="A315" s="80">
        <v>310</v>
      </c>
      <c r="B315" s="57" t="str">
        <f>VLOOKUP(E315,studia!$F$1:$I$12,2,FALSE)</f>
        <v>Elektrotechnika</v>
      </c>
      <c r="C315" s="57" t="str">
        <f>VLOOKUP(E315,studia!$F$1:$I$12,3,FALSE)</f>
        <v>inż.</v>
      </c>
      <c r="D315" s="57" t="str">
        <f>VLOOKUP(E315,studia!$F$1:$I$12,4,FALSE)</f>
        <v>ETP</v>
      </c>
      <c r="E315" s="67" t="s">
        <v>394</v>
      </c>
      <c r="F315" s="91"/>
      <c r="G315" s="67" t="s">
        <v>997</v>
      </c>
      <c r="H315" s="67" t="s">
        <v>998</v>
      </c>
      <c r="I315" s="67" t="s">
        <v>999</v>
      </c>
      <c r="J315" s="67" t="s">
        <v>772</v>
      </c>
      <c r="K315" s="55" t="str">
        <f>VLOOKUP(J315,Prowadzacy!$F$2:$J$105,2,FALSE)</f>
        <v>Marta</v>
      </c>
      <c r="L315" s="55" t="str">
        <f>VLOOKUP(J315,Prowadzacy!$F$2:$K$105,3,FALSE)</f>
        <v>Monika</v>
      </c>
      <c r="M315" s="55" t="str">
        <f>VLOOKUP(J315,Prowadzacy!$F$2:$K$105,4,FALSE)</f>
        <v>Bątkiewicz-Pantuła</v>
      </c>
      <c r="N315" s="57" t="str">
        <f>VLOOKUP(J315,Prowadzacy!$F$2:$M$105,8,FALSE)</f>
        <v xml:space="preserve">Marta | Bątkiewicz-Pantuła | Dr inż. |  ( 05298 ) </v>
      </c>
      <c r="O315" s="57" t="str">
        <f>VLOOKUP(J315,Prowadzacy!$F$2:$K$105,5,FALSE)</f>
        <v>W05/K2</v>
      </c>
      <c r="P315" s="57" t="str">
        <f>VLOOKUP(J315,Prowadzacy!$F$2:$K$105,6,FALSE)</f>
        <v>ZUE</v>
      </c>
      <c r="Q315" s="67" t="s">
        <v>831</v>
      </c>
      <c r="R315" s="57" t="str">
        <f>VLOOKUP(Q315,Prowadzacy!$F$2:$K$105,2,FALSE)</f>
        <v>Kazimierz</v>
      </c>
      <c r="S315" s="57">
        <f>VLOOKUP(Q315,Prowadzacy!$F$2:$K$105,3,FALSE)</f>
        <v>0</v>
      </c>
      <c r="T315" s="57" t="str">
        <f>VLOOKUP(Q315,Prowadzacy!$F$2:$K$105,4,FALSE)</f>
        <v>Herlender</v>
      </c>
      <c r="U315" s="57" t="str">
        <f>VLOOKUP(Q315,Prowadzacy!$F$2:$M$105,8,FALSE)</f>
        <v xml:space="preserve">Kazimierz | Herlender | Dr inż. |  ( 05211 ) </v>
      </c>
      <c r="V315" s="67"/>
      <c r="W315" s="67" t="s">
        <v>226</v>
      </c>
      <c r="X315" s="67"/>
      <c r="Y315" s="67"/>
      <c r="Z315" s="58"/>
      <c r="AA315" s="57"/>
      <c r="AB315" s="57"/>
      <c r="AC315" s="57"/>
      <c r="AD315" s="57"/>
      <c r="AE315" s="57"/>
      <c r="AF315" s="57"/>
      <c r="AG315" s="57"/>
      <c r="AH315" s="57"/>
      <c r="AI315" s="57"/>
      <c r="AJ315" s="57"/>
      <c r="AK315" s="57"/>
      <c r="AL315" s="65"/>
    </row>
    <row r="316" spans="1:38" ht="91.5">
      <c r="A316" s="80">
        <v>311</v>
      </c>
      <c r="B316" s="57" t="str">
        <f>VLOOKUP(E316,studia!$F$1:$I$12,2,FALSE)</f>
        <v>Elektrotechnika</v>
      </c>
      <c r="C316" s="57" t="str">
        <f>VLOOKUP(E316,studia!$F$1:$I$12,3,FALSE)</f>
        <v>inż.</v>
      </c>
      <c r="D316" s="57" t="str">
        <f>VLOOKUP(E316,studia!$F$1:$I$12,4,FALSE)</f>
        <v>ETP</v>
      </c>
      <c r="E316" s="67" t="s">
        <v>394</v>
      </c>
      <c r="F316" s="91"/>
      <c r="G316" s="67" t="s">
        <v>1000</v>
      </c>
      <c r="H316" s="67" t="s">
        <v>1001</v>
      </c>
      <c r="I316" s="67" t="s">
        <v>1002</v>
      </c>
      <c r="J316" s="67" t="s">
        <v>772</v>
      </c>
      <c r="K316" s="55" t="str">
        <f>VLOOKUP(J316,Prowadzacy!$F$2:$J$105,2,FALSE)</f>
        <v>Marta</v>
      </c>
      <c r="L316" s="55" t="str">
        <f>VLOOKUP(J316,Prowadzacy!$F$2:$K$105,3,FALSE)</f>
        <v>Monika</v>
      </c>
      <c r="M316" s="55" t="str">
        <f>VLOOKUP(J316,Prowadzacy!$F$2:$K$105,4,FALSE)</f>
        <v>Bątkiewicz-Pantuła</v>
      </c>
      <c r="N316" s="57" t="str">
        <f>VLOOKUP(J316,Prowadzacy!$F$2:$M$105,8,FALSE)</f>
        <v xml:space="preserve">Marta | Bątkiewicz-Pantuła | Dr inż. |  ( 05298 ) </v>
      </c>
      <c r="O316" s="57" t="str">
        <f>VLOOKUP(J316,Prowadzacy!$F$2:$K$105,5,FALSE)</f>
        <v>W05/K2</v>
      </c>
      <c r="P316" s="57" t="str">
        <f>VLOOKUP(J316,Prowadzacy!$F$2:$K$105,6,FALSE)</f>
        <v>ZUE</v>
      </c>
      <c r="Q316" s="67" t="s">
        <v>831</v>
      </c>
      <c r="R316" s="57" t="str">
        <f>VLOOKUP(Q316,Prowadzacy!$F$2:$K$105,2,FALSE)</f>
        <v>Kazimierz</v>
      </c>
      <c r="S316" s="57">
        <f>VLOOKUP(Q316,Prowadzacy!$F$2:$K$105,3,FALSE)</f>
        <v>0</v>
      </c>
      <c r="T316" s="57" t="str">
        <f>VLOOKUP(Q316,Prowadzacy!$F$2:$K$105,4,FALSE)</f>
        <v>Herlender</v>
      </c>
      <c r="U316" s="57" t="str">
        <f>VLOOKUP(Q316,Prowadzacy!$F$2:$M$105,8,FALSE)</f>
        <v xml:space="preserve">Kazimierz | Herlender | Dr inż. |  ( 05211 ) </v>
      </c>
      <c r="V316" s="67"/>
      <c r="W316" s="67" t="s">
        <v>226</v>
      </c>
      <c r="X316" s="67"/>
      <c r="Y316" s="67"/>
      <c r="Z316" s="58"/>
      <c r="AA316" s="57"/>
      <c r="AB316" s="57"/>
      <c r="AC316" s="57"/>
      <c r="AD316" s="57"/>
      <c r="AE316" s="57"/>
      <c r="AF316" s="57"/>
      <c r="AG316" s="57"/>
      <c r="AH316" s="57"/>
      <c r="AI316" s="57"/>
      <c r="AJ316" s="57"/>
      <c r="AK316" s="57"/>
      <c r="AL316" s="65"/>
    </row>
    <row r="317" spans="1:38" ht="66">
      <c r="A317" s="80">
        <v>312</v>
      </c>
      <c r="B317" s="57" t="str">
        <f>VLOOKUP(E317,studia!$F$1:$I$12,2,FALSE)</f>
        <v>Elektrotechnika</v>
      </c>
      <c r="C317" s="57" t="str">
        <f>VLOOKUP(E317,studia!$F$1:$I$12,3,FALSE)</f>
        <v>inż.</v>
      </c>
      <c r="D317" s="57" t="str">
        <f>VLOOKUP(E317,studia!$F$1:$I$12,4,FALSE)</f>
        <v>ETP</v>
      </c>
      <c r="E317" s="42" t="s">
        <v>394</v>
      </c>
      <c r="F317" s="89" t="s">
        <v>2088</v>
      </c>
      <c r="G317" s="42" t="s">
        <v>1021</v>
      </c>
      <c r="H317" s="67" t="s">
        <v>1022</v>
      </c>
      <c r="I317" s="42" t="s">
        <v>1023</v>
      </c>
      <c r="J317" s="42" t="s">
        <v>831</v>
      </c>
      <c r="K317" s="55" t="str">
        <f>VLOOKUP(J317,Prowadzacy!$F$2:$J$105,2,FALSE)</f>
        <v>Kazimierz</v>
      </c>
      <c r="L317" s="55">
        <f>VLOOKUP(J317,Prowadzacy!$F$2:$K$105,3,FALSE)</f>
        <v>0</v>
      </c>
      <c r="M317" s="55" t="str">
        <f>VLOOKUP(J317,Prowadzacy!$F$2:$K$105,4,FALSE)</f>
        <v>Herlender</v>
      </c>
      <c r="N317" s="57" t="str">
        <f>VLOOKUP(J317,Prowadzacy!$F$2:$M$105,8,FALSE)</f>
        <v xml:space="preserve">Kazimierz | Herlender | Dr inż. |  ( 05211 ) </v>
      </c>
      <c r="O317" s="57" t="str">
        <f>VLOOKUP(J317,Prowadzacy!$F$2:$K$105,5,FALSE)</f>
        <v>W05/K2</v>
      </c>
      <c r="P317" s="57" t="str">
        <f>VLOOKUP(J317,Prowadzacy!$F$2:$K$105,6,FALSE)</f>
        <v>ZUE</v>
      </c>
      <c r="Q317" s="42" t="s">
        <v>779</v>
      </c>
      <c r="R317" s="57" t="str">
        <f>VLOOKUP(Q317,Prowadzacy!$F$2:$K$105,2,FALSE)</f>
        <v>Małgorzata</v>
      </c>
      <c r="S317" s="57" t="str">
        <f>VLOOKUP(Q317,Prowadzacy!$F$2:$K$105,3,FALSE)</f>
        <v>Anna</v>
      </c>
      <c r="T317" s="57" t="str">
        <f>VLOOKUP(Q317,Prowadzacy!$F$2:$K$105,4,FALSE)</f>
        <v>Bielówka</v>
      </c>
      <c r="U317" s="57" t="str">
        <f>VLOOKUP(Q317,Prowadzacy!$F$2:$M$105,8,FALSE)</f>
        <v xml:space="preserve">Małgorzata | Bielówka | Dr inż. |  ( 05286 ) </v>
      </c>
      <c r="V317" s="42"/>
      <c r="W317" s="42" t="s">
        <v>226</v>
      </c>
      <c r="X317" s="42"/>
      <c r="Y317" s="42"/>
      <c r="Z317" s="58"/>
      <c r="AA317" s="57"/>
      <c r="AB317" s="57"/>
      <c r="AC317" s="57"/>
      <c r="AD317" s="57"/>
      <c r="AE317" s="57"/>
      <c r="AF317" s="57"/>
      <c r="AG317" s="57"/>
      <c r="AH317" s="57"/>
      <c r="AI317" s="57"/>
      <c r="AJ317" s="57"/>
      <c r="AK317" s="57"/>
      <c r="AL317" s="65"/>
    </row>
    <row r="318" spans="1:38" ht="78.75">
      <c r="A318" s="80">
        <v>313</v>
      </c>
      <c r="B318" s="57" t="str">
        <f>VLOOKUP(E318,studia!$F$1:$I$12,2,FALSE)</f>
        <v>Elektrotechnika</v>
      </c>
      <c r="C318" s="57" t="str">
        <f>VLOOKUP(E318,studia!$F$1:$I$12,3,FALSE)</f>
        <v>inż.</v>
      </c>
      <c r="D318" s="57" t="str">
        <f>VLOOKUP(E318,studia!$F$1:$I$12,4,FALSE)</f>
        <v>ETP</v>
      </c>
      <c r="E318" s="42" t="s">
        <v>394</v>
      </c>
      <c r="F318" s="89" t="s">
        <v>2088</v>
      </c>
      <c r="G318" s="42" t="s">
        <v>1024</v>
      </c>
      <c r="H318" s="67" t="s">
        <v>1025</v>
      </c>
      <c r="I318" s="42" t="s">
        <v>1026</v>
      </c>
      <c r="J318" s="42" t="s">
        <v>831</v>
      </c>
      <c r="K318" s="55" t="str">
        <f>VLOOKUP(J318,Prowadzacy!$F$2:$J$105,2,FALSE)</f>
        <v>Kazimierz</v>
      </c>
      <c r="L318" s="55">
        <f>VLOOKUP(J318,Prowadzacy!$F$2:$K$105,3,FALSE)</f>
        <v>0</v>
      </c>
      <c r="M318" s="55" t="str">
        <f>VLOOKUP(J318,Prowadzacy!$F$2:$K$105,4,FALSE)</f>
        <v>Herlender</v>
      </c>
      <c r="N318" s="57" t="str">
        <f>VLOOKUP(J318,Prowadzacy!$F$2:$M$105,8,FALSE)</f>
        <v xml:space="preserve">Kazimierz | Herlender | Dr inż. |  ( 05211 ) </v>
      </c>
      <c r="O318" s="57" t="str">
        <f>VLOOKUP(J318,Prowadzacy!$F$2:$K$105,5,FALSE)</f>
        <v>W05/K2</v>
      </c>
      <c r="P318" s="57" t="str">
        <f>VLOOKUP(J318,Prowadzacy!$F$2:$K$105,6,FALSE)</f>
        <v>ZUE</v>
      </c>
      <c r="Q318" s="42" t="s">
        <v>815</v>
      </c>
      <c r="R318" s="57" t="str">
        <f>VLOOKUP(Q318,Prowadzacy!$F$2:$K$105,2,FALSE)</f>
        <v>Waldemar</v>
      </c>
      <c r="S318" s="57" t="str">
        <f>VLOOKUP(Q318,Prowadzacy!$F$2:$K$105,3,FALSE)</f>
        <v>Paweł</v>
      </c>
      <c r="T318" s="57" t="str">
        <f>VLOOKUP(Q318,Prowadzacy!$F$2:$K$105,4,FALSE)</f>
        <v>Dołęga</v>
      </c>
      <c r="U318" s="57" t="str">
        <f>VLOOKUP(Q318,Prowadzacy!$F$2:$M$105,8,FALSE)</f>
        <v xml:space="preserve">Waldemar | Dołęga | Dr hab. inż. |  ( 05265 ) </v>
      </c>
      <c r="V318" s="42"/>
      <c r="W318" s="42" t="s">
        <v>226</v>
      </c>
      <c r="X318" s="42"/>
      <c r="Y318" s="42"/>
      <c r="Z318" s="58"/>
      <c r="AA318" s="57"/>
      <c r="AB318" s="57"/>
      <c r="AC318" s="57"/>
      <c r="AD318" s="57"/>
      <c r="AE318" s="57"/>
      <c r="AF318" s="57"/>
      <c r="AG318" s="57"/>
      <c r="AH318" s="57"/>
      <c r="AI318" s="57"/>
      <c r="AJ318" s="57"/>
      <c r="AK318" s="57"/>
      <c r="AL318" s="65"/>
    </row>
    <row r="319" spans="1:38" ht="193.5">
      <c r="A319" s="80">
        <v>314</v>
      </c>
      <c r="B319" s="57" t="str">
        <f>VLOOKUP(E319,studia!$F$1:$I$12,2,FALSE)</f>
        <v>Elektrotechnika</v>
      </c>
      <c r="C319" s="57" t="str">
        <f>VLOOKUP(E319,studia!$F$1:$I$12,3,FALSE)</f>
        <v>inż.</v>
      </c>
      <c r="D319" s="57" t="str">
        <f>VLOOKUP(E319,studia!$F$1:$I$12,4,FALSE)</f>
        <v>ETP</v>
      </c>
      <c r="E319" s="42" t="s">
        <v>394</v>
      </c>
      <c r="F319" s="89" t="s">
        <v>2088</v>
      </c>
      <c r="G319" s="42" t="s">
        <v>1033</v>
      </c>
      <c r="H319" s="67" t="s">
        <v>1034</v>
      </c>
      <c r="I319" s="42" t="s">
        <v>1035</v>
      </c>
      <c r="J319" s="42" t="s">
        <v>863</v>
      </c>
      <c r="K319" s="55" t="str">
        <f>VLOOKUP(J319,Prowadzacy!$F$2:$J$105,2,FALSE)</f>
        <v>Mirosław</v>
      </c>
      <c r="L319" s="55" t="str">
        <f>VLOOKUP(J319,Prowadzacy!$F$2:$K$105,3,FALSE)</f>
        <v>Marian</v>
      </c>
      <c r="M319" s="55" t="str">
        <f>VLOOKUP(J319,Prowadzacy!$F$2:$K$105,4,FALSE)</f>
        <v>Kobusiński</v>
      </c>
      <c r="N319" s="57" t="str">
        <f>VLOOKUP(J319,Prowadzacy!$F$2:$M$105,8,FALSE)</f>
        <v xml:space="preserve">Mirosław | Kobusiński | Mgr inż. |  ( 05218 ) </v>
      </c>
      <c r="O319" s="57" t="str">
        <f>VLOOKUP(J319,Prowadzacy!$F$2:$K$105,5,FALSE)</f>
        <v>W05/K2</v>
      </c>
      <c r="P319" s="57" t="str">
        <f>VLOOKUP(J319,Prowadzacy!$F$2:$K$105,6,FALSE)</f>
        <v>ZUE</v>
      </c>
      <c r="Q319" s="42" t="s">
        <v>779</v>
      </c>
      <c r="R319" s="57" t="str">
        <f>VLOOKUP(Q319,Prowadzacy!$F$2:$K$105,2,FALSE)</f>
        <v>Małgorzata</v>
      </c>
      <c r="S319" s="57" t="str">
        <f>VLOOKUP(Q319,Prowadzacy!$F$2:$K$105,3,FALSE)</f>
        <v>Anna</v>
      </c>
      <c r="T319" s="57" t="str">
        <f>VLOOKUP(Q319,Prowadzacy!$F$2:$K$105,4,FALSE)</f>
        <v>Bielówka</v>
      </c>
      <c r="U319" s="57" t="str">
        <f>VLOOKUP(Q319,Prowadzacy!$F$2:$M$105,8,FALSE)</f>
        <v xml:space="preserve">Małgorzata | Bielówka | Dr inż. |  ( 05286 ) </v>
      </c>
      <c r="V319" s="42"/>
      <c r="W319" s="42" t="s">
        <v>226</v>
      </c>
      <c r="X319" s="42"/>
      <c r="Y319" s="42"/>
      <c r="Z319" s="58"/>
      <c r="AA319" s="57"/>
      <c r="AB319" s="57"/>
      <c r="AC319" s="57"/>
      <c r="AD319" s="57"/>
      <c r="AE319" s="57"/>
      <c r="AF319" s="57"/>
      <c r="AG319" s="57"/>
      <c r="AH319" s="57"/>
      <c r="AI319" s="57"/>
      <c r="AJ319" s="57"/>
      <c r="AK319" s="57"/>
      <c r="AL319" s="65"/>
    </row>
    <row r="320" spans="1:38" ht="155.25">
      <c r="A320" s="80">
        <v>315</v>
      </c>
      <c r="B320" s="57" t="str">
        <f>VLOOKUP(E320,studia!$F$1:$I$12,2,FALSE)</f>
        <v>Elektrotechnika</v>
      </c>
      <c r="C320" s="57" t="str">
        <f>VLOOKUP(E320,studia!$F$1:$I$12,3,FALSE)</f>
        <v>inż.</v>
      </c>
      <c r="D320" s="57" t="str">
        <f>VLOOKUP(E320,studia!$F$1:$I$12,4,FALSE)</f>
        <v>ETP</v>
      </c>
      <c r="E320" s="42" t="s">
        <v>394</v>
      </c>
      <c r="F320" s="89" t="s">
        <v>2088</v>
      </c>
      <c r="G320" s="42" t="s">
        <v>1036</v>
      </c>
      <c r="H320" s="67" t="s">
        <v>1037</v>
      </c>
      <c r="I320" s="42" t="s">
        <v>1038</v>
      </c>
      <c r="J320" s="42" t="s">
        <v>863</v>
      </c>
      <c r="K320" s="55" t="str">
        <f>VLOOKUP(J320,Prowadzacy!$F$2:$J$105,2,FALSE)</f>
        <v>Mirosław</v>
      </c>
      <c r="L320" s="55" t="str">
        <f>VLOOKUP(J320,Prowadzacy!$F$2:$K$105,3,FALSE)</f>
        <v>Marian</v>
      </c>
      <c r="M320" s="55" t="str">
        <f>VLOOKUP(J320,Prowadzacy!$F$2:$K$105,4,FALSE)</f>
        <v>Kobusiński</v>
      </c>
      <c r="N320" s="57" t="str">
        <f>VLOOKUP(J320,Prowadzacy!$F$2:$M$105,8,FALSE)</f>
        <v xml:space="preserve">Mirosław | Kobusiński | Mgr inż. |  ( 05218 ) </v>
      </c>
      <c r="O320" s="57" t="str">
        <f>VLOOKUP(J320,Prowadzacy!$F$2:$K$105,5,FALSE)</f>
        <v>W05/K2</v>
      </c>
      <c r="P320" s="57" t="str">
        <f>VLOOKUP(J320,Prowadzacy!$F$2:$K$105,6,FALSE)</f>
        <v>ZUE</v>
      </c>
      <c r="Q320" s="42" t="s">
        <v>779</v>
      </c>
      <c r="R320" s="57" t="str">
        <f>VLOOKUP(Q320,Prowadzacy!$F$2:$K$105,2,FALSE)</f>
        <v>Małgorzata</v>
      </c>
      <c r="S320" s="57" t="str">
        <f>VLOOKUP(Q320,Prowadzacy!$F$2:$K$105,3,FALSE)</f>
        <v>Anna</v>
      </c>
      <c r="T320" s="57" t="str">
        <f>VLOOKUP(Q320,Prowadzacy!$F$2:$K$105,4,FALSE)</f>
        <v>Bielówka</v>
      </c>
      <c r="U320" s="57" t="str">
        <f>VLOOKUP(Q320,Prowadzacy!$F$2:$M$105,8,FALSE)</f>
        <v xml:space="preserve">Małgorzata | Bielówka | Dr inż. |  ( 05286 ) </v>
      </c>
      <c r="V320" s="42"/>
      <c r="W320" s="42" t="s">
        <v>226</v>
      </c>
      <c r="X320" s="42"/>
      <c r="Y320" s="42"/>
      <c r="Z320" s="58"/>
      <c r="AA320" s="57"/>
      <c r="AB320" s="57"/>
      <c r="AC320" s="57"/>
      <c r="AD320" s="57"/>
      <c r="AE320" s="57"/>
      <c r="AF320" s="57"/>
      <c r="AG320" s="57"/>
      <c r="AH320" s="57"/>
      <c r="AI320" s="57"/>
      <c r="AJ320" s="57"/>
      <c r="AK320" s="57"/>
      <c r="AL320" s="65"/>
    </row>
    <row r="321" spans="1:38" ht="117">
      <c r="A321" s="80">
        <v>316</v>
      </c>
      <c r="B321" s="57" t="str">
        <f>VLOOKUP(E321,studia!$F$1:$I$12,2,FALSE)</f>
        <v>Elektrotechnika</v>
      </c>
      <c r="C321" s="57" t="str">
        <f>VLOOKUP(E321,studia!$F$1:$I$12,3,FALSE)</f>
        <v>inż.</v>
      </c>
      <c r="D321" s="57" t="str">
        <f>VLOOKUP(E321,studia!$F$1:$I$12,4,FALSE)</f>
        <v>ETP</v>
      </c>
      <c r="E321" s="42" t="s">
        <v>394</v>
      </c>
      <c r="F321" s="89" t="s">
        <v>2088</v>
      </c>
      <c r="G321" s="42" t="s">
        <v>1039</v>
      </c>
      <c r="H321" s="67" t="s">
        <v>1040</v>
      </c>
      <c r="I321" s="42" t="s">
        <v>1041</v>
      </c>
      <c r="J321" s="42" t="s">
        <v>863</v>
      </c>
      <c r="K321" s="55" t="str">
        <f>VLOOKUP(J321,Prowadzacy!$F$2:$J$105,2,FALSE)</f>
        <v>Mirosław</v>
      </c>
      <c r="L321" s="55" t="str">
        <f>VLOOKUP(J321,Prowadzacy!$F$2:$K$105,3,FALSE)</f>
        <v>Marian</v>
      </c>
      <c r="M321" s="55" t="str">
        <f>VLOOKUP(J321,Prowadzacy!$F$2:$K$105,4,FALSE)</f>
        <v>Kobusiński</v>
      </c>
      <c r="N321" s="57" t="str">
        <f>VLOOKUP(J321,Prowadzacy!$F$2:$M$105,8,FALSE)</f>
        <v xml:space="preserve">Mirosław | Kobusiński | Mgr inż. |  ( 05218 ) </v>
      </c>
      <c r="O321" s="57" t="str">
        <f>VLOOKUP(J321,Prowadzacy!$F$2:$K$105,5,FALSE)</f>
        <v>W05/K2</v>
      </c>
      <c r="P321" s="57" t="str">
        <f>VLOOKUP(J321,Prowadzacy!$F$2:$K$105,6,FALSE)</f>
        <v>ZUE</v>
      </c>
      <c r="Q321" s="42" t="s">
        <v>622</v>
      </c>
      <c r="R321" s="57" t="str">
        <f>VLOOKUP(Q321,Prowadzacy!$F$2:$K$105,2,FALSE)</f>
        <v>Janusz</v>
      </c>
      <c r="S321" s="57" t="str">
        <f>VLOOKUP(Q321,Prowadzacy!$F$2:$K$105,3,FALSE)</f>
        <v>Kazimierz</v>
      </c>
      <c r="T321" s="57" t="str">
        <f>VLOOKUP(Q321,Prowadzacy!$F$2:$K$105,4,FALSE)</f>
        <v>Staszewski</v>
      </c>
      <c r="U321" s="57" t="str">
        <f>VLOOKUP(Q321,Prowadzacy!$F$2:$M$105,8,FALSE)</f>
        <v xml:space="preserve">Janusz | Staszewski | Dr inż. |  ( 05263 ) </v>
      </c>
      <c r="V321" s="42"/>
      <c r="W321" s="42" t="s">
        <v>226</v>
      </c>
      <c r="X321" s="42"/>
      <c r="Y321" s="42"/>
      <c r="Z321" s="58"/>
      <c r="AA321" s="57"/>
      <c r="AB321" s="57"/>
      <c r="AC321" s="57"/>
      <c r="AD321" s="57"/>
      <c r="AE321" s="57"/>
      <c r="AF321" s="57"/>
      <c r="AG321" s="57"/>
      <c r="AH321" s="57"/>
      <c r="AI321" s="57"/>
      <c r="AJ321" s="57"/>
      <c r="AK321" s="57"/>
      <c r="AL321" s="65"/>
    </row>
    <row r="322" spans="1:38" ht="155.25">
      <c r="A322" s="80">
        <v>317</v>
      </c>
      <c r="B322" s="57" t="str">
        <f>VLOOKUP(E322,studia!$F$1:$I$12,2,FALSE)</f>
        <v>Elektrotechnika</v>
      </c>
      <c r="C322" s="57" t="str">
        <f>VLOOKUP(E322,studia!$F$1:$I$12,3,FALSE)</f>
        <v>inż.</v>
      </c>
      <c r="D322" s="57" t="str">
        <f>VLOOKUP(E322,studia!$F$1:$I$12,4,FALSE)</f>
        <v>ETP</v>
      </c>
      <c r="E322" s="42" t="s">
        <v>394</v>
      </c>
      <c r="F322" s="89" t="s">
        <v>2088</v>
      </c>
      <c r="G322" s="42" t="s">
        <v>1042</v>
      </c>
      <c r="H322" s="67" t="s">
        <v>1043</v>
      </c>
      <c r="I322" s="42" t="s">
        <v>1044</v>
      </c>
      <c r="J322" s="42" t="s">
        <v>863</v>
      </c>
      <c r="K322" s="55" t="str">
        <f>VLOOKUP(J322,Prowadzacy!$F$2:$J$105,2,FALSE)</f>
        <v>Mirosław</v>
      </c>
      <c r="L322" s="55" t="str">
        <f>VLOOKUP(J322,Prowadzacy!$F$2:$K$105,3,FALSE)</f>
        <v>Marian</v>
      </c>
      <c r="M322" s="55" t="str">
        <f>VLOOKUP(J322,Prowadzacy!$F$2:$K$105,4,FALSE)</f>
        <v>Kobusiński</v>
      </c>
      <c r="N322" s="57" t="str">
        <f>VLOOKUP(J322,Prowadzacy!$F$2:$M$105,8,FALSE)</f>
        <v xml:space="preserve">Mirosław | Kobusiński | Mgr inż. |  ( 05218 ) </v>
      </c>
      <c r="O322" s="57" t="str">
        <f>VLOOKUP(J322,Prowadzacy!$F$2:$K$105,5,FALSE)</f>
        <v>W05/K2</v>
      </c>
      <c r="P322" s="57" t="str">
        <f>VLOOKUP(J322,Prowadzacy!$F$2:$K$105,6,FALSE)</f>
        <v>ZUE</v>
      </c>
      <c r="Q322" s="42" t="s">
        <v>772</v>
      </c>
      <c r="R322" s="57" t="str">
        <f>VLOOKUP(Q322,Prowadzacy!$F$2:$K$105,2,FALSE)</f>
        <v>Marta</v>
      </c>
      <c r="S322" s="57" t="str">
        <f>VLOOKUP(Q322,Prowadzacy!$F$2:$K$105,3,FALSE)</f>
        <v>Monika</v>
      </c>
      <c r="T322" s="57" t="str">
        <f>VLOOKUP(Q322,Prowadzacy!$F$2:$K$105,4,FALSE)</f>
        <v>Bątkiewicz-Pantuła</v>
      </c>
      <c r="U322" s="57" t="str">
        <f>VLOOKUP(Q322,Prowadzacy!$F$2:$M$105,8,FALSE)</f>
        <v xml:space="preserve">Marta | Bątkiewicz-Pantuła | Dr inż. |  ( 05298 ) </v>
      </c>
      <c r="V322" s="42"/>
      <c r="W322" s="42" t="s">
        <v>226</v>
      </c>
      <c r="X322" s="42"/>
      <c r="Y322" s="42"/>
      <c r="Z322" s="58"/>
      <c r="AA322" s="57"/>
      <c r="AB322" s="57"/>
      <c r="AC322" s="57"/>
      <c r="AD322" s="57"/>
      <c r="AE322" s="57"/>
      <c r="AF322" s="57"/>
      <c r="AG322" s="57"/>
      <c r="AH322" s="57"/>
      <c r="AI322" s="57"/>
      <c r="AJ322" s="57"/>
      <c r="AK322" s="57"/>
      <c r="AL322" s="65"/>
    </row>
    <row r="323" spans="1:38" ht="129.75">
      <c r="A323" s="80">
        <v>318</v>
      </c>
      <c r="B323" s="57" t="str">
        <f>VLOOKUP(E323,studia!$F$1:$I$12,2,FALSE)</f>
        <v>Elektrotechnika</v>
      </c>
      <c r="C323" s="57" t="str">
        <f>VLOOKUP(E323,studia!$F$1:$I$12,3,FALSE)</f>
        <v>inż.</v>
      </c>
      <c r="D323" s="57" t="str">
        <f>VLOOKUP(E323,studia!$F$1:$I$12,4,FALSE)</f>
        <v>ETP</v>
      </c>
      <c r="E323" s="42" t="s">
        <v>394</v>
      </c>
      <c r="F323" s="89" t="s">
        <v>2088</v>
      </c>
      <c r="G323" s="42" t="s">
        <v>1098</v>
      </c>
      <c r="H323" s="67" t="s">
        <v>1099</v>
      </c>
      <c r="I323" s="42" t="s">
        <v>1100</v>
      </c>
      <c r="J323" s="42" t="s">
        <v>863</v>
      </c>
      <c r="K323" s="55" t="str">
        <f>VLOOKUP(J323,Prowadzacy!$F$2:$J$105,2,FALSE)</f>
        <v>Mirosław</v>
      </c>
      <c r="L323" s="55" t="str">
        <f>VLOOKUP(J323,Prowadzacy!$F$2:$K$105,3,FALSE)</f>
        <v>Marian</v>
      </c>
      <c r="M323" s="55" t="str">
        <f>VLOOKUP(J323,Prowadzacy!$F$2:$K$105,4,FALSE)</f>
        <v>Kobusiński</v>
      </c>
      <c r="N323" s="57" t="str">
        <f>VLOOKUP(J323,Prowadzacy!$F$2:$M$105,8,FALSE)</f>
        <v xml:space="preserve">Mirosław | Kobusiński | Mgr inż. |  ( 05218 ) </v>
      </c>
      <c r="O323" s="57" t="str">
        <f>VLOOKUP(J323,Prowadzacy!$F$2:$K$105,5,FALSE)</f>
        <v>W05/K2</v>
      </c>
      <c r="P323" s="57" t="str">
        <f>VLOOKUP(J323,Prowadzacy!$F$2:$K$105,6,FALSE)</f>
        <v>ZUE</v>
      </c>
      <c r="Q323" s="42" t="s">
        <v>815</v>
      </c>
      <c r="R323" s="57" t="str">
        <f>VLOOKUP(Q323,Prowadzacy!$F$2:$K$105,2,FALSE)</f>
        <v>Waldemar</v>
      </c>
      <c r="S323" s="57" t="str">
        <f>VLOOKUP(Q323,Prowadzacy!$F$2:$K$105,3,FALSE)</f>
        <v>Paweł</v>
      </c>
      <c r="T323" s="57" t="str">
        <f>VLOOKUP(Q323,Prowadzacy!$F$2:$K$105,4,FALSE)</f>
        <v>Dołęga</v>
      </c>
      <c r="U323" s="57" t="str">
        <f>VLOOKUP(Q323,Prowadzacy!$F$2:$M$105,8,FALSE)</f>
        <v xml:space="preserve">Waldemar | Dołęga | Dr hab. inż. |  ( 05265 ) </v>
      </c>
      <c r="V323" s="42"/>
      <c r="W323" s="42" t="s">
        <v>226</v>
      </c>
      <c r="X323" s="42"/>
      <c r="Y323" s="42"/>
      <c r="Z323" s="58"/>
      <c r="AA323" s="57"/>
      <c r="AB323" s="57"/>
      <c r="AC323" s="57"/>
      <c r="AD323" s="57"/>
      <c r="AE323" s="57"/>
      <c r="AF323" s="57"/>
      <c r="AG323" s="57"/>
      <c r="AH323" s="57"/>
      <c r="AI323" s="57"/>
      <c r="AJ323" s="57"/>
      <c r="AK323" s="57"/>
      <c r="AL323" s="65"/>
    </row>
    <row r="324" spans="1:38" ht="91.5">
      <c r="A324" s="80">
        <v>319</v>
      </c>
      <c r="B324" s="57" t="str">
        <f>VLOOKUP(E324,studia!$F$1:$I$12,2,FALSE)</f>
        <v>Elektrotechnika</v>
      </c>
      <c r="C324" s="57" t="str">
        <f>VLOOKUP(E324,studia!$F$1:$I$12,3,FALSE)</f>
        <v>inż.</v>
      </c>
      <c r="D324" s="57" t="str">
        <f>VLOOKUP(E324,studia!$F$1:$I$12,4,FALSE)</f>
        <v>ETP</v>
      </c>
      <c r="E324" s="53" t="s">
        <v>394</v>
      </c>
      <c r="F324" s="89"/>
      <c r="G324" s="56" t="s">
        <v>1648</v>
      </c>
      <c r="H324" s="56" t="s">
        <v>1649</v>
      </c>
      <c r="I324" s="56" t="s">
        <v>1650</v>
      </c>
      <c r="J324" s="56" t="s">
        <v>1647</v>
      </c>
      <c r="K324" s="55" t="str">
        <f>VLOOKUP(J324,Prowadzacy!$F$2:$J$105,2,FALSE)</f>
        <v>Adam</v>
      </c>
      <c r="L324" s="55">
        <f>VLOOKUP(J324,Prowadzacy!$F$2:$K$105,3,FALSE)</f>
        <v>0</v>
      </c>
      <c r="M324" s="55" t="str">
        <f>VLOOKUP(J324,Prowadzacy!$F$2:$K$105,4,FALSE)</f>
        <v>Gozdowiak</v>
      </c>
      <c r="N324" s="57" t="str">
        <f>VLOOKUP(J324,Prowadzacy!$F$2:$M$105,8,FALSE)</f>
        <v xml:space="preserve">Adam | Gozdowiak | Dr inż. |  ( 053111 ) </v>
      </c>
      <c r="O324" s="57" t="str">
        <f>VLOOKUP(J324,Prowadzacy!$F$2:$K$105,5,FALSE)</f>
        <v>W05/K3</v>
      </c>
      <c r="P324" s="57" t="str">
        <f>VLOOKUP(J324,Prowadzacy!$F$2:$K$105,6,FALSE)</f>
        <v>ZMPE</v>
      </c>
      <c r="Q324" s="53" t="s">
        <v>1497</v>
      </c>
      <c r="R324" s="57" t="str">
        <f>VLOOKUP(Q324,Prowadzacy!$F$2:$K$105,2,FALSE)</f>
        <v>Maciej</v>
      </c>
      <c r="S324" s="57">
        <f>VLOOKUP(Q324,Prowadzacy!$F$2:$K$105,3,FALSE)</f>
        <v>0</v>
      </c>
      <c r="T324" s="57" t="str">
        <f>VLOOKUP(Q324,Prowadzacy!$F$2:$K$105,4,FALSE)</f>
        <v>Antal</v>
      </c>
      <c r="U324" s="57" t="str">
        <f>VLOOKUP(Q324,Prowadzacy!$F$2:$M$105,8,FALSE)</f>
        <v xml:space="preserve">Maciej | Antal | Dr inż. |  ( 05357 ) </v>
      </c>
      <c r="V324" s="53"/>
      <c r="W324" s="53" t="s">
        <v>226</v>
      </c>
      <c r="X324" s="56"/>
      <c r="Y324" s="53"/>
      <c r="Z324" s="58"/>
      <c r="AA324" s="57"/>
      <c r="AB324" s="57"/>
      <c r="AC324" s="57"/>
      <c r="AD324" s="57"/>
      <c r="AE324" s="57"/>
      <c r="AF324" s="57"/>
      <c r="AG324" s="57"/>
      <c r="AH324" s="57"/>
      <c r="AI324" s="57"/>
      <c r="AJ324" s="57"/>
      <c r="AK324" s="57"/>
      <c r="AL324" s="65"/>
    </row>
    <row r="325" spans="1:38" ht="104.25">
      <c r="A325" s="80">
        <v>320</v>
      </c>
      <c r="B325" s="57" t="str">
        <f>VLOOKUP(E325,studia!$F$1:$I$12,2,FALSE)</f>
        <v>Elektrotechnika</v>
      </c>
      <c r="C325" s="57" t="str">
        <f>VLOOKUP(E325,studia!$F$1:$I$12,3,FALSE)</f>
        <v>inż.</v>
      </c>
      <c r="D325" s="57" t="str">
        <f>VLOOKUP(E325,studia!$F$1:$I$12,4,FALSE)</f>
        <v>ETP</v>
      </c>
      <c r="E325" s="53" t="s">
        <v>394</v>
      </c>
      <c r="F325" s="89" t="s">
        <v>2088</v>
      </c>
      <c r="G325" s="56" t="s">
        <v>1651</v>
      </c>
      <c r="H325" s="56" t="s">
        <v>1652</v>
      </c>
      <c r="I325" s="56" t="s">
        <v>1653</v>
      </c>
      <c r="J325" s="56" t="s">
        <v>1647</v>
      </c>
      <c r="K325" s="55" t="str">
        <f>VLOOKUP(J325,Prowadzacy!$F$2:$J$105,2,FALSE)</f>
        <v>Adam</v>
      </c>
      <c r="L325" s="55">
        <f>VLOOKUP(J325,Prowadzacy!$F$2:$K$105,3,FALSE)</f>
        <v>0</v>
      </c>
      <c r="M325" s="55" t="str">
        <f>VLOOKUP(J325,Prowadzacy!$F$2:$K$105,4,FALSE)</f>
        <v>Gozdowiak</v>
      </c>
      <c r="N325" s="57" t="str">
        <f>VLOOKUP(J325,Prowadzacy!$F$2:$M$105,8,FALSE)</f>
        <v xml:space="preserve">Adam | Gozdowiak | Dr inż. |  ( 053111 ) </v>
      </c>
      <c r="O325" s="57" t="str">
        <f>VLOOKUP(J325,Prowadzacy!$F$2:$K$105,5,FALSE)</f>
        <v>W05/K3</v>
      </c>
      <c r="P325" s="57" t="str">
        <f>VLOOKUP(J325,Prowadzacy!$F$2:$K$105,6,FALSE)</f>
        <v>ZMPE</v>
      </c>
      <c r="Q325" s="53" t="s">
        <v>1497</v>
      </c>
      <c r="R325" s="57" t="str">
        <f>VLOOKUP(Q325,Prowadzacy!$F$2:$K$105,2,FALSE)</f>
        <v>Maciej</v>
      </c>
      <c r="S325" s="57">
        <f>VLOOKUP(Q325,Prowadzacy!$F$2:$K$105,3,FALSE)</f>
        <v>0</v>
      </c>
      <c r="T325" s="57" t="str">
        <f>VLOOKUP(Q325,Prowadzacy!$F$2:$K$105,4,FALSE)</f>
        <v>Antal</v>
      </c>
      <c r="U325" s="57" t="str">
        <f>VLOOKUP(Q325,Prowadzacy!$F$2:$M$105,8,FALSE)</f>
        <v xml:space="preserve">Maciej | Antal | Dr inż. |  ( 05357 ) </v>
      </c>
      <c r="V325" s="53"/>
      <c r="W325" s="53" t="s">
        <v>226</v>
      </c>
      <c r="X325" s="56"/>
      <c r="Y325" s="53"/>
      <c r="Z325" s="58"/>
      <c r="AA325" s="57"/>
      <c r="AB325" s="57"/>
      <c r="AC325" s="57"/>
      <c r="AD325" s="57"/>
      <c r="AE325" s="57"/>
      <c r="AF325" s="57"/>
      <c r="AG325" s="57"/>
      <c r="AH325" s="57"/>
      <c r="AI325" s="57"/>
      <c r="AJ325" s="57"/>
      <c r="AK325" s="57"/>
      <c r="AL325" s="65"/>
    </row>
    <row r="326" spans="1:38" ht="91.5">
      <c r="A326" s="80">
        <v>321</v>
      </c>
      <c r="B326" s="57" t="str">
        <f>VLOOKUP(E326,studia!$F$1:$I$12,2,FALSE)</f>
        <v>Elektrotechnika</v>
      </c>
      <c r="C326" s="57" t="str">
        <f>VLOOKUP(E326,studia!$F$1:$I$12,3,FALSE)</f>
        <v>inż.</v>
      </c>
      <c r="D326" s="57" t="str">
        <f>VLOOKUP(E326,studia!$F$1:$I$12,4,FALSE)</f>
        <v>ETP</v>
      </c>
      <c r="E326" s="53" t="s">
        <v>394</v>
      </c>
      <c r="F326" s="89"/>
      <c r="G326" s="56" t="s">
        <v>1951</v>
      </c>
      <c r="H326" s="56" t="s">
        <v>1654</v>
      </c>
      <c r="I326" s="56" t="s">
        <v>1655</v>
      </c>
      <c r="J326" s="56" t="s">
        <v>1647</v>
      </c>
      <c r="K326" s="55" t="str">
        <f>VLOOKUP(J326,Prowadzacy!$F$2:$J$105,2,FALSE)</f>
        <v>Adam</v>
      </c>
      <c r="L326" s="55">
        <f>VLOOKUP(J326,Prowadzacy!$F$2:$K$105,3,FALSE)</f>
        <v>0</v>
      </c>
      <c r="M326" s="55" t="str">
        <f>VLOOKUP(J326,Prowadzacy!$F$2:$K$105,4,FALSE)</f>
        <v>Gozdowiak</v>
      </c>
      <c r="N326" s="57" t="str">
        <f>VLOOKUP(J326,Prowadzacy!$F$2:$M$105,8,FALSE)</f>
        <v xml:space="preserve">Adam | Gozdowiak | Dr inż. |  ( 053111 ) </v>
      </c>
      <c r="O326" s="57" t="str">
        <f>VLOOKUP(J326,Prowadzacy!$F$2:$K$105,5,FALSE)</f>
        <v>W05/K3</v>
      </c>
      <c r="P326" s="57" t="str">
        <f>VLOOKUP(J326,Prowadzacy!$F$2:$K$105,6,FALSE)</f>
        <v>ZMPE</v>
      </c>
      <c r="Q326" s="53" t="s">
        <v>1497</v>
      </c>
      <c r="R326" s="57" t="str">
        <f>VLOOKUP(Q326,Prowadzacy!$F$2:$K$105,2,FALSE)</f>
        <v>Maciej</v>
      </c>
      <c r="S326" s="57">
        <f>VLOOKUP(Q326,Prowadzacy!$F$2:$K$105,3,FALSE)</f>
        <v>0</v>
      </c>
      <c r="T326" s="57" t="str">
        <f>VLOOKUP(Q326,Prowadzacy!$F$2:$K$105,4,FALSE)</f>
        <v>Antal</v>
      </c>
      <c r="U326" s="57" t="str">
        <f>VLOOKUP(Q326,Prowadzacy!$F$2:$M$105,8,FALSE)</f>
        <v xml:space="preserve">Maciej | Antal | Dr inż. |  ( 05357 ) </v>
      </c>
      <c r="V326" s="53"/>
      <c r="W326" s="53" t="s">
        <v>226</v>
      </c>
      <c r="X326" s="56"/>
      <c r="Y326" s="53"/>
      <c r="Z326" s="58"/>
      <c r="AA326" s="57"/>
      <c r="AB326" s="57"/>
      <c r="AC326" s="57"/>
      <c r="AD326" s="57"/>
      <c r="AE326" s="57"/>
      <c r="AF326" s="57"/>
      <c r="AG326" s="57"/>
      <c r="AH326" s="57"/>
      <c r="AI326" s="57"/>
      <c r="AJ326" s="57"/>
      <c r="AK326" s="57"/>
      <c r="AL326" s="65"/>
    </row>
    <row r="327" spans="1:38" ht="40.5">
      <c r="A327" s="80">
        <v>322</v>
      </c>
      <c r="B327" s="57" t="str">
        <f>VLOOKUP(E327,studia!$F$1:$I$12,2,FALSE)</f>
        <v>Elektrotechnika</v>
      </c>
      <c r="C327" s="57" t="str">
        <f>VLOOKUP(E327,studia!$F$1:$I$12,3,FALSE)</f>
        <v>inż.</v>
      </c>
      <c r="D327" s="57" t="str">
        <f>VLOOKUP(E327,studia!$F$1:$I$12,4,FALSE)</f>
        <v>ETP</v>
      </c>
      <c r="E327" s="53" t="s">
        <v>394</v>
      </c>
      <c r="F327" s="89"/>
      <c r="G327" s="56" t="s">
        <v>1659</v>
      </c>
      <c r="H327" s="56" t="s">
        <v>1660</v>
      </c>
      <c r="I327" s="56" t="s">
        <v>1661</v>
      </c>
      <c r="J327" s="56" t="s">
        <v>1662</v>
      </c>
      <c r="K327" s="55" t="str">
        <f>VLOOKUP(J327,Prowadzacy!$F$2:$J$105,2,FALSE)</f>
        <v>Maciej</v>
      </c>
      <c r="L327" s="55" t="str">
        <f>VLOOKUP(J327,Prowadzacy!$F$2:$K$105,3,FALSE)</f>
        <v>Jakub</v>
      </c>
      <c r="M327" s="55" t="str">
        <f>VLOOKUP(J327,Prowadzacy!$F$2:$K$105,4,FALSE)</f>
        <v>Gwoździewicz</v>
      </c>
      <c r="N327" s="57" t="str">
        <f>VLOOKUP(J327,Prowadzacy!$F$2:$M$105,8,FALSE)</f>
        <v xml:space="preserve">Maciej | Gwoździewicz | Dr inż. |  ( 05389 ) </v>
      </c>
      <c r="O327" s="57" t="str">
        <f>VLOOKUP(J327,Prowadzacy!$F$2:$K$105,5,FALSE)</f>
        <v>W05/K3</v>
      </c>
      <c r="P327" s="57" t="str">
        <f>VLOOKUP(J327,Prowadzacy!$F$2:$K$105,6,FALSE)</f>
        <v>ZMPE</v>
      </c>
      <c r="Q327" s="53" t="s">
        <v>1512</v>
      </c>
      <c r="R327" s="57" t="str">
        <f>VLOOKUP(Q327,Prowadzacy!$F$2:$K$105,2,FALSE)</f>
        <v>Marek</v>
      </c>
      <c r="S327" s="57" t="str">
        <f>VLOOKUP(Q327,Prowadzacy!$F$2:$K$105,3,FALSE)</f>
        <v>Paweł</v>
      </c>
      <c r="T327" s="57" t="str">
        <f>VLOOKUP(Q327,Prowadzacy!$F$2:$K$105,4,FALSE)</f>
        <v>Ciurys</v>
      </c>
      <c r="U327" s="57" t="str">
        <f>VLOOKUP(Q327,Prowadzacy!$F$2:$M$105,8,FALSE)</f>
        <v xml:space="preserve">Marek | Ciurys | Dr inż. |  ( 05369 ) </v>
      </c>
      <c r="V327" s="53"/>
      <c r="W327" s="53" t="s">
        <v>226</v>
      </c>
      <c r="X327" s="56"/>
      <c r="Y327" s="53"/>
      <c r="Z327" s="58"/>
      <c r="AA327" s="57"/>
      <c r="AB327" s="57"/>
      <c r="AC327" s="57"/>
      <c r="AD327" s="57"/>
      <c r="AE327" s="57"/>
      <c r="AF327" s="57"/>
      <c r="AG327" s="57"/>
      <c r="AH327" s="57"/>
      <c r="AI327" s="57"/>
      <c r="AJ327" s="57"/>
      <c r="AK327" s="57"/>
      <c r="AL327" s="65"/>
    </row>
    <row r="328" spans="1:38" ht="53.25">
      <c r="A328" s="80">
        <v>323</v>
      </c>
      <c r="B328" s="57" t="str">
        <f>VLOOKUP(E328,studia!$F$1:$I$12,2,FALSE)</f>
        <v>Elektrotechnika</v>
      </c>
      <c r="C328" s="57" t="str">
        <f>VLOOKUP(E328,studia!$F$1:$I$12,3,FALSE)</f>
        <v>inż.</v>
      </c>
      <c r="D328" s="57" t="str">
        <f>VLOOKUP(E328,studia!$F$1:$I$12,4,FALSE)</f>
        <v>ETP</v>
      </c>
      <c r="E328" s="53" t="s">
        <v>394</v>
      </c>
      <c r="F328" s="89"/>
      <c r="G328" s="56" t="s">
        <v>1663</v>
      </c>
      <c r="H328" s="56" t="s">
        <v>1664</v>
      </c>
      <c r="I328" s="56" t="s">
        <v>1665</v>
      </c>
      <c r="J328" s="56" t="s">
        <v>1662</v>
      </c>
      <c r="K328" s="55" t="str">
        <f>VLOOKUP(J328,Prowadzacy!$F$2:$J$105,2,FALSE)</f>
        <v>Maciej</v>
      </c>
      <c r="L328" s="55" t="str">
        <f>VLOOKUP(J328,Prowadzacy!$F$2:$K$105,3,FALSE)</f>
        <v>Jakub</v>
      </c>
      <c r="M328" s="55" t="str">
        <f>VLOOKUP(J328,Prowadzacy!$F$2:$K$105,4,FALSE)</f>
        <v>Gwoździewicz</v>
      </c>
      <c r="N328" s="57" t="str">
        <f>VLOOKUP(J328,Prowadzacy!$F$2:$M$105,8,FALSE)</f>
        <v xml:space="preserve">Maciej | Gwoździewicz | Dr inż. |  ( 05389 ) </v>
      </c>
      <c r="O328" s="57" t="str">
        <f>VLOOKUP(J328,Prowadzacy!$F$2:$K$105,5,FALSE)</f>
        <v>W05/K3</v>
      </c>
      <c r="P328" s="57" t="str">
        <f>VLOOKUP(J328,Prowadzacy!$F$2:$K$105,6,FALSE)</f>
        <v>ZMPE</v>
      </c>
      <c r="Q328" s="53" t="s">
        <v>1512</v>
      </c>
      <c r="R328" s="57" t="str">
        <f>VLOOKUP(Q328,Prowadzacy!$F$2:$K$105,2,FALSE)</f>
        <v>Marek</v>
      </c>
      <c r="S328" s="57" t="str">
        <f>VLOOKUP(Q328,Prowadzacy!$F$2:$K$105,3,FALSE)</f>
        <v>Paweł</v>
      </c>
      <c r="T328" s="57" t="str">
        <f>VLOOKUP(Q328,Prowadzacy!$F$2:$K$105,4,FALSE)</f>
        <v>Ciurys</v>
      </c>
      <c r="U328" s="57" t="str">
        <f>VLOOKUP(Q328,Prowadzacy!$F$2:$M$105,8,FALSE)</f>
        <v xml:space="preserve">Marek | Ciurys | Dr inż. |  ( 05369 ) </v>
      </c>
      <c r="V328" s="53"/>
      <c r="W328" s="53" t="s">
        <v>226</v>
      </c>
      <c r="X328" s="56"/>
      <c r="Y328" s="53"/>
      <c r="Z328" s="58"/>
      <c r="AA328" s="57"/>
      <c r="AB328" s="57"/>
      <c r="AC328" s="57"/>
      <c r="AD328" s="57"/>
      <c r="AE328" s="57"/>
      <c r="AF328" s="57"/>
      <c r="AG328" s="57"/>
      <c r="AH328" s="57"/>
      <c r="AI328" s="57"/>
      <c r="AJ328" s="57"/>
      <c r="AK328" s="57"/>
      <c r="AL328" s="65"/>
    </row>
    <row r="329" spans="1:38" ht="110.25" customHeight="1">
      <c r="A329" s="80">
        <v>324</v>
      </c>
      <c r="B329" s="57" t="str">
        <f>VLOOKUP(E329,studia!$F$1:$I$12,2,FALSE)</f>
        <v>Elektrotechnika</v>
      </c>
      <c r="C329" s="57" t="str">
        <f>VLOOKUP(E329,studia!$F$1:$I$12,3,FALSE)</f>
        <v>inż.</v>
      </c>
      <c r="D329" s="57" t="str">
        <f>VLOOKUP(E329,studia!$F$1:$I$12,4,FALSE)</f>
        <v>ETP</v>
      </c>
      <c r="E329" s="53" t="s">
        <v>394</v>
      </c>
      <c r="F329" s="89"/>
      <c r="G329" s="56" t="s">
        <v>1666</v>
      </c>
      <c r="H329" s="56" t="s">
        <v>1667</v>
      </c>
      <c r="I329" s="56" t="s">
        <v>1668</v>
      </c>
      <c r="J329" s="56" t="s">
        <v>1662</v>
      </c>
      <c r="K329" s="55" t="str">
        <f>VLOOKUP(J329,Prowadzacy!$F$2:$J$105,2,FALSE)</f>
        <v>Maciej</v>
      </c>
      <c r="L329" s="55" t="str">
        <f>VLOOKUP(J329,Prowadzacy!$F$2:$K$105,3,FALSE)</f>
        <v>Jakub</v>
      </c>
      <c r="M329" s="55" t="str">
        <f>VLOOKUP(J329,Prowadzacy!$F$2:$K$105,4,FALSE)</f>
        <v>Gwoździewicz</v>
      </c>
      <c r="N329" s="57" t="str">
        <f>VLOOKUP(J329,Prowadzacy!$F$2:$M$105,8,FALSE)</f>
        <v xml:space="preserve">Maciej | Gwoździewicz | Dr inż. |  ( 05389 ) </v>
      </c>
      <c r="O329" s="57" t="str">
        <f>VLOOKUP(J329,Prowadzacy!$F$2:$K$105,5,FALSE)</f>
        <v>W05/K3</v>
      </c>
      <c r="P329" s="57" t="str">
        <f>VLOOKUP(J329,Prowadzacy!$F$2:$K$105,6,FALSE)</f>
        <v>ZMPE</v>
      </c>
      <c r="Q329" s="53" t="s">
        <v>1512</v>
      </c>
      <c r="R329" s="57" t="str">
        <f>VLOOKUP(Q329,Prowadzacy!$F$2:$K$105,2,FALSE)</f>
        <v>Marek</v>
      </c>
      <c r="S329" s="57" t="str">
        <f>VLOOKUP(Q329,Prowadzacy!$F$2:$K$105,3,FALSE)</f>
        <v>Paweł</v>
      </c>
      <c r="T329" s="57" t="str">
        <f>VLOOKUP(Q329,Prowadzacy!$F$2:$K$105,4,FALSE)</f>
        <v>Ciurys</v>
      </c>
      <c r="U329" s="57" t="str">
        <f>VLOOKUP(Q329,Prowadzacy!$F$2:$M$105,8,FALSE)</f>
        <v xml:space="preserve">Marek | Ciurys | Dr inż. |  ( 05369 ) </v>
      </c>
      <c r="V329" s="53"/>
      <c r="W329" s="53" t="s">
        <v>226</v>
      </c>
      <c r="X329" s="56"/>
      <c r="Y329" s="53"/>
      <c r="Z329" s="58"/>
      <c r="AA329" s="57"/>
      <c r="AB329" s="57"/>
      <c r="AC329" s="57"/>
      <c r="AD329" s="57"/>
      <c r="AE329" s="57"/>
      <c r="AF329" s="57"/>
      <c r="AG329" s="57"/>
      <c r="AH329" s="57"/>
      <c r="AI329" s="57"/>
      <c r="AJ329" s="57"/>
      <c r="AK329" s="57"/>
      <c r="AL329" s="65"/>
    </row>
    <row r="330" spans="1:38" ht="142.5">
      <c r="A330" s="80">
        <v>325</v>
      </c>
      <c r="B330" s="57" t="str">
        <f>VLOOKUP(E330,studia!$F$1:$I$12,2,FALSE)</f>
        <v>Elektrotechnika</v>
      </c>
      <c r="C330" s="57" t="str">
        <f>VLOOKUP(E330,studia!$F$1:$I$12,3,FALSE)</f>
        <v>inż.</v>
      </c>
      <c r="D330" s="57" t="str">
        <f>VLOOKUP(E330,studia!$F$1:$I$12,4,FALSE)</f>
        <v>ETP</v>
      </c>
      <c r="E330" s="53" t="s">
        <v>394</v>
      </c>
      <c r="F330" s="89"/>
      <c r="G330" s="56" t="s">
        <v>1724</v>
      </c>
      <c r="H330" s="56" t="s">
        <v>1725</v>
      </c>
      <c r="I330" s="56" t="s">
        <v>1726</v>
      </c>
      <c r="J330" s="56" t="s">
        <v>1715</v>
      </c>
      <c r="K330" s="55" t="str">
        <f>VLOOKUP(J330,Prowadzacy!$F$2:$J$105,2,FALSE)</f>
        <v>Aleksander</v>
      </c>
      <c r="L330" s="55">
        <f>VLOOKUP(J330,Prowadzacy!$F$2:$K$105,3,FALSE)</f>
        <v>0</v>
      </c>
      <c r="M330" s="55" t="str">
        <f>VLOOKUP(J330,Prowadzacy!$F$2:$K$105,4,FALSE)</f>
        <v>Leicht</v>
      </c>
      <c r="N330" s="57" t="str">
        <f>VLOOKUP(J330,Prowadzacy!$F$2:$M$105,8,FALSE)</f>
        <v xml:space="preserve">Aleksander | Leicht | Dr inż. |  ( 5388 ) </v>
      </c>
      <c r="O330" s="57" t="str">
        <f>VLOOKUP(J330,Prowadzacy!$F$2:$K$105,5,FALSE)</f>
        <v>W05/K3</v>
      </c>
      <c r="P330" s="57" t="str">
        <f>VLOOKUP(J330,Prowadzacy!$F$2:$K$105,6,FALSE)</f>
        <v>ZMPE</v>
      </c>
      <c r="Q330" s="53" t="s">
        <v>1512</v>
      </c>
      <c r="R330" s="57" t="str">
        <f>VLOOKUP(Q330,Prowadzacy!$F$2:$K$105,2,FALSE)</f>
        <v>Marek</v>
      </c>
      <c r="S330" s="57" t="str">
        <f>VLOOKUP(Q330,Prowadzacy!$F$2:$K$105,3,FALSE)</f>
        <v>Paweł</v>
      </c>
      <c r="T330" s="57" t="str">
        <f>VLOOKUP(Q330,Prowadzacy!$F$2:$K$105,4,FALSE)</f>
        <v>Ciurys</v>
      </c>
      <c r="U330" s="57" t="str">
        <f>VLOOKUP(Q330,Prowadzacy!$F$2:$M$105,8,FALSE)</f>
        <v xml:space="preserve">Marek | Ciurys | Dr inż. |  ( 05369 ) </v>
      </c>
      <c r="V330" s="53"/>
      <c r="W330" s="53" t="s">
        <v>226</v>
      </c>
      <c r="X330" s="56"/>
      <c r="Y330" s="53"/>
      <c r="Z330" s="58"/>
      <c r="AA330" s="57"/>
      <c r="AB330" s="57"/>
      <c r="AC330" s="57"/>
      <c r="AD330" s="57"/>
      <c r="AE330" s="57"/>
      <c r="AF330" s="57"/>
      <c r="AG330" s="57"/>
      <c r="AH330" s="57"/>
      <c r="AI330" s="57"/>
      <c r="AJ330" s="57"/>
      <c r="AK330" s="57"/>
      <c r="AL330" s="65"/>
    </row>
    <row r="331" spans="1:38" ht="168">
      <c r="A331" s="80">
        <v>326</v>
      </c>
      <c r="B331" s="57" t="str">
        <f>VLOOKUP(E331,studia!$F$1:$I$12,2,FALSE)</f>
        <v>Elektrotechnika</v>
      </c>
      <c r="C331" s="57" t="str">
        <f>VLOOKUP(E331,studia!$F$1:$I$12,3,FALSE)</f>
        <v>inż.</v>
      </c>
      <c r="D331" s="57" t="str">
        <f>VLOOKUP(E331,studia!$F$1:$I$12,4,FALSE)</f>
        <v>ETP</v>
      </c>
      <c r="E331" s="53" t="s">
        <v>394</v>
      </c>
      <c r="F331" s="89"/>
      <c r="G331" s="56" t="s">
        <v>2065</v>
      </c>
      <c r="H331" s="56" t="s">
        <v>2066</v>
      </c>
      <c r="I331" s="56" t="s">
        <v>2067</v>
      </c>
      <c r="J331" s="56" t="s">
        <v>1930</v>
      </c>
      <c r="K331" s="55" t="str">
        <f>VLOOKUP(J331,Prowadzacy!$F$2:$J$105,2,FALSE)</f>
        <v>Krzysztof</v>
      </c>
      <c r="L331" s="55">
        <f>VLOOKUP(J331,Prowadzacy!$F$2:$K$105,3,FALSE)</f>
        <v>0</v>
      </c>
      <c r="M331" s="55" t="str">
        <f>VLOOKUP(J331,Prowadzacy!$F$2:$K$105,4,FALSE)</f>
        <v>Makowski</v>
      </c>
      <c r="N331" s="57" t="str">
        <f>VLOOKUP(J331,Prowadzacy!$F$2:$M$105,8,FALSE)</f>
        <v xml:space="preserve">Krzysztof | Makowski | Dr hab. inż. |  ( 05329 ) </v>
      </c>
      <c r="O331" s="57" t="str">
        <f>VLOOKUP(J331,Prowadzacy!$F$2:$K$105,5,FALSE)</f>
        <v>W05/K3</v>
      </c>
      <c r="P331" s="57" t="str">
        <f>VLOOKUP(J331,Prowadzacy!$F$2:$K$105,6,FALSE)</f>
        <v>ZMPE</v>
      </c>
      <c r="Q331" s="53" t="s">
        <v>1715</v>
      </c>
      <c r="R331" s="57" t="str">
        <f>VLOOKUP(Q331,Prowadzacy!$F$2:$K$105,2,FALSE)</f>
        <v>Aleksander</v>
      </c>
      <c r="S331" s="57">
        <f>VLOOKUP(Q331,Prowadzacy!$F$2:$K$105,3,FALSE)</f>
        <v>0</v>
      </c>
      <c r="T331" s="57" t="str">
        <f>VLOOKUP(Q331,Prowadzacy!$F$2:$K$105,4,FALSE)</f>
        <v>Leicht</v>
      </c>
      <c r="U331" s="57" t="str">
        <f>VLOOKUP(Q331,Prowadzacy!$F$2:$M$105,8,FALSE)</f>
        <v xml:space="preserve">Aleksander | Leicht | Dr inż. |  ( 5388 ) </v>
      </c>
      <c r="V331" s="56"/>
      <c r="W331" s="53" t="s">
        <v>226</v>
      </c>
      <c r="X331" s="56"/>
      <c r="Y331" s="53"/>
      <c r="Z331" s="58"/>
      <c r="AA331" s="57"/>
      <c r="AB331" s="57"/>
      <c r="AC331" s="57"/>
      <c r="AD331" s="57"/>
      <c r="AE331" s="57"/>
      <c r="AF331" s="57"/>
      <c r="AG331" s="57"/>
      <c r="AH331" s="57"/>
      <c r="AI331" s="57"/>
      <c r="AJ331" s="57"/>
      <c r="AK331" s="57"/>
      <c r="AL331" s="65"/>
    </row>
    <row r="332" spans="1:38" ht="168">
      <c r="A332" s="80">
        <v>327</v>
      </c>
      <c r="B332" s="57" t="str">
        <f>VLOOKUP(E332,studia!$F$1:$I$12,2,FALSE)</f>
        <v>Elektrotechnika</v>
      </c>
      <c r="C332" s="57" t="str">
        <f>VLOOKUP(E332,studia!$F$1:$I$12,3,FALSE)</f>
        <v>inż.</v>
      </c>
      <c r="D332" s="57" t="str">
        <f>VLOOKUP(E332,studia!$F$1:$I$12,4,FALSE)</f>
        <v>ETP</v>
      </c>
      <c r="E332" s="53" t="s">
        <v>394</v>
      </c>
      <c r="F332" s="89"/>
      <c r="G332" s="56" t="s">
        <v>2071</v>
      </c>
      <c r="H332" s="56" t="s">
        <v>2072</v>
      </c>
      <c r="I332" s="56" t="s">
        <v>2073</v>
      </c>
      <c r="J332" s="56" t="s">
        <v>1930</v>
      </c>
      <c r="K332" s="55" t="str">
        <f>VLOOKUP(J332,Prowadzacy!$F$2:$J$105,2,FALSE)</f>
        <v>Krzysztof</v>
      </c>
      <c r="L332" s="55">
        <f>VLOOKUP(J332,Prowadzacy!$F$2:$K$105,3,FALSE)</f>
        <v>0</v>
      </c>
      <c r="M332" s="55" t="str">
        <f>VLOOKUP(J332,Prowadzacy!$F$2:$K$105,4,FALSE)</f>
        <v>Makowski</v>
      </c>
      <c r="N332" s="57" t="str">
        <f>VLOOKUP(J332,Prowadzacy!$F$2:$M$105,8,FALSE)</f>
        <v xml:space="preserve">Krzysztof | Makowski | Dr hab. inż. |  ( 05329 ) </v>
      </c>
      <c r="O332" s="57" t="str">
        <f>VLOOKUP(J332,Prowadzacy!$F$2:$K$105,5,FALSE)</f>
        <v>W05/K3</v>
      </c>
      <c r="P332" s="57" t="str">
        <f>VLOOKUP(J332,Prowadzacy!$F$2:$K$105,6,FALSE)</f>
        <v>ZMPE</v>
      </c>
      <c r="Q332" s="53" t="s">
        <v>1715</v>
      </c>
      <c r="R332" s="57" t="str">
        <f>VLOOKUP(Q332,Prowadzacy!$F$2:$K$105,2,FALSE)</f>
        <v>Aleksander</v>
      </c>
      <c r="S332" s="57">
        <f>VLOOKUP(Q332,Prowadzacy!$F$2:$K$105,3,FALSE)</f>
        <v>0</v>
      </c>
      <c r="T332" s="57" t="str">
        <f>VLOOKUP(Q332,Prowadzacy!$F$2:$K$105,4,FALSE)</f>
        <v>Leicht</v>
      </c>
      <c r="U332" s="57" t="str">
        <f>VLOOKUP(Q332,Prowadzacy!$F$2:$M$105,8,FALSE)</f>
        <v xml:space="preserve">Aleksander | Leicht | Dr inż. |  ( 5388 ) </v>
      </c>
      <c r="V332" s="56"/>
      <c r="W332" s="53" t="s">
        <v>226</v>
      </c>
      <c r="X332" s="56"/>
      <c r="Y332" s="53"/>
      <c r="Z332" s="58"/>
      <c r="AA332" s="57"/>
      <c r="AB332" s="57"/>
      <c r="AC332" s="57"/>
      <c r="AD332" s="57"/>
      <c r="AE332" s="57"/>
      <c r="AF332" s="57"/>
      <c r="AG332" s="57"/>
      <c r="AH332" s="57"/>
      <c r="AI332" s="57"/>
      <c r="AJ332" s="57"/>
      <c r="AK332" s="57"/>
      <c r="AL332" s="65"/>
    </row>
    <row r="333" spans="1:38" ht="66">
      <c r="A333" s="80">
        <v>328</v>
      </c>
      <c r="B333" s="57" t="str">
        <f>VLOOKUP(E333,studia!$F$1:$I$12,2,FALSE)</f>
        <v>Elektrotechnika</v>
      </c>
      <c r="C333" s="57" t="str">
        <f>VLOOKUP(E333,studia!$F$1:$I$12,3,FALSE)</f>
        <v>inż.</v>
      </c>
      <c r="D333" s="57" t="str">
        <f>VLOOKUP(E333,studia!$F$1:$I$12,4,FALSE)</f>
        <v>ETP</v>
      </c>
      <c r="E333" s="70" t="s">
        <v>394</v>
      </c>
      <c r="F333" s="89"/>
      <c r="G333" s="56" t="s">
        <v>1903</v>
      </c>
      <c r="H333" s="56" t="s">
        <v>1904</v>
      </c>
      <c r="I333" s="56" t="s">
        <v>1905</v>
      </c>
      <c r="J333" s="56" t="s">
        <v>1899</v>
      </c>
      <c r="K333" s="55" t="str">
        <f>VLOOKUP(J333,Prowadzacy!$F$2:$J$105,2,FALSE)</f>
        <v>Paweł</v>
      </c>
      <c r="L333" s="55" t="str">
        <f>VLOOKUP(J333,Prowadzacy!$F$2:$K$105,3,FALSE)</f>
        <v>Adam</v>
      </c>
      <c r="M333" s="55" t="str">
        <f>VLOOKUP(J333,Prowadzacy!$F$2:$K$105,4,FALSE)</f>
        <v>Zalas</v>
      </c>
      <c r="N333" s="57" t="str">
        <f>VLOOKUP(J333,Prowadzacy!$F$2:$M$105,8,FALSE)</f>
        <v xml:space="preserve">Paweł | Zalas | Dr inż. |  ( 05354 ) </v>
      </c>
      <c r="O333" s="57" t="str">
        <f>VLOOKUP(J333,Prowadzacy!$F$2:$K$105,5,FALSE)</f>
        <v>W05/K3</v>
      </c>
      <c r="P333" s="57" t="str">
        <f>VLOOKUP(J333,Prowadzacy!$F$2:$K$105,6,FALSE)</f>
        <v>ZMPE</v>
      </c>
      <c r="Q333" s="53" t="s">
        <v>1512</v>
      </c>
      <c r="R333" s="57" t="str">
        <f>VLOOKUP(Q333,Prowadzacy!$F$2:$K$105,2,FALSE)</f>
        <v>Marek</v>
      </c>
      <c r="S333" s="57" t="str">
        <f>VLOOKUP(Q333,Prowadzacy!$F$2:$K$105,3,FALSE)</f>
        <v>Paweł</v>
      </c>
      <c r="T333" s="57" t="str">
        <f>VLOOKUP(Q333,Prowadzacy!$F$2:$K$105,4,FALSE)</f>
        <v>Ciurys</v>
      </c>
      <c r="U333" s="57" t="str">
        <f>VLOOKUP(Q333,Prowadzacy!$F$2:$M$105,8,FALSE)</f>
        <v xml:space="preserve">Marek | Ciurys | Dr inż. |  ( 05369 ) </v>
      </c>
      <c r="V333" s="53"/>
      <c r="W333" s="53" t="s">
        <v>226</v>
      </c>
      <c r="X333" s="56"/>
      <c r="Y333" s="53"/>
      <c r="Z333" s="58"/>
      <c r="AA333" s="57"/>
      <c r="AB333" s="57"/>
      <c r="AC333" s="57"/>
      <c r="AD333" s="57"/>
      <c r="AE333" s="57"/>
      <c r="AF333" s="57"/>
      <c r="AG333" s="57"/>
      <c r="AH333" s="57"/>
      <c r="AI333" s="57"/>
      <c r="AJ333" s="57"/>
      <c r="AK333" s="57"/>
      <c r="AL333" s="65"/>
    </row>
    <row r="334" spans="1:38" ht="66">
      <c r="A334" s="80">
        <v>329</v>
      </c>
      <c r="B334" s="57" t="str">
        <f>VLOOKUP(E334,studia!$F$1:$I$12,2,FALSE)</f>
        <v>Elektrotechnika</v>
      </c>
      <c r="C334" s="57" t="str">
        <f>VLOOKUP(E334,studia!$F$1:$I$12,3,FALSE)</f>
        <v>inż.</v>
      </c>
      <c r="D334" s="57" t="str">
        <f>VLOOKUP(E334,studia!$F$1:$I$12,4,FALSE)</f>
        <v>ETP</v>
      </c>
      <c r="E334" s="70" t="s">
        <v>394</v>
      </c>
      <c r="F334" s="89"/>
      <c r="G334" s="56" t="s">
        <v>1906</v>
      </c>
      <c r="H334" s="56" t="s">
        <v>1907</v>
      </c>
      <c r="I334" s="56" t="s">
        <v>1908</v>
      </c>
      <c r="J334" s="56" t="s">
        <v>1899</v>
      </c>
      <c r="K334" s="55" t="str">
        <f>VLOOKUP(J334,Prowadzacy!$F$2:$J$105,2,FALSE)</f>
        <v>Paweł</v>
      </c>
      <c r="L334" s="55" t="str">
        <f>VLOOKUP(J334,Prowadzacy!$F$2:$K$105,3,FALSE)</f>
        <v>Adam</v>
      </c>
      <c r="M334" s="55" t="str">
        <f>VLOOKUP(J334,Prowadzacy!$F$2:$K$105,4,FALSE)</f>
        <v>Zalas</v>
      </c>
      <c r="N334" s="57" t="str">
        <f>VLOOKUP(J334,Prowadzacy!$F$2:$M$105,8,FALSE)</f>
        <v xml:space="preserve">Paweł | Zalas | Dr inż. |  ( 05354 ) </v>
      </c>
      <c r="O334" s="57" t="str">
        <f>VLOOKUP(J334,Prowadzacy!$F$2:$K$105,5,FALSE)</f>
        <v>W05/K3</v>
      </c>
      <c r="P334" s="57" t="str">
        <f>VLOOKUP(J334,Prowadzacy!$F$2:$K$105,6,FALSE)</f>
        <v>ZMPE</v>
      </c>
      <c r="Q334" s="53" t="s">
        <v>1497</v>
      </c>
      <c r="R334" s="57" t="str">
        <f>VLOOKUP(Q334,Prowadzacy!$F$2:$K$105,2,FALSE)</f>
        <v>Maciej</v>
      </c>
      <c r="S334" s="57">
        <f>VLOOKUP(Q334,Prowadzacy!$F$2:$K$105,3,FALSE)</f>
        <v>0</v>
      </c>
      <c r="T334" s="57" t="str">
        <f>VLOOKUP(Q334,Prowadzacy!$F$2:$K$105,4,FALSE)</f>
        <v>Antal</v>
      </c>
      <c r="U334" s="57" t="str">
        <f>VLOOKUP(Q334,Prowadzacy!$F$2:$M$105,8,FALSE)</f>
        <v xml:space="preserve">Maciej | Antal | Dr inż. |  ( 05357 ) </v>
      </c>
      <c r="V334" s="53"/>
      <c r="W334" s="53" t="s">
        <v>226</v>
      </c>
      <c r="X334" s="56"/>
      <c r="Y334" s="53"/>
      <c r="Z334" s="58"/>
      <c r="AA334" s="57"/>
      <c r="AB334" s="57"/>
      <c r="AC334" s="57"/>
      <c r="AD334" s="57"/>
      <c r="AE334" s="57"/>
      <c r="AF334" s="57"/>
      <c r="AG334" s="57"/>
      <c r="AH334" s="57"/>
      <c r="AI334" s="57"/>
      <c r="AJ334" s="57"/>
      <c r="AK334" s="57"/>
      <c r="AL334" s="65"/>
    </row>
    <row r="335" spans="1:38" ht="66">
      <c r="A335" s="80">
        <v>330</v>
      </c>
      <c r="B335" s="57" t="str">
        <f>VLOOKUP(E335,studia!$F$1:$I$12,2,FALSE)</f>
        <v>Elektrotechnika</v>
      </c>
      <c r="C335" s="57" t="str">
        <f>VLOOKUP(E335,studia!$F$1:$I$12,3,FALSE)</f>
        <v>inż.</v>
      </c>
      <c r="D335" s="57" t="str">
        <f>VLOOKUP(E335,studia!$F$1:$I$12,4,FALSE)</f>
        <v>ETP</v>
      </c>
      <c r="E335" s="70" t="s">
        <v>394</v>
      </c>
      <c r="F335" s="89"/>
      <c r="G335" s="56" t="s">
        <v>1909</v>
      </c>
      <c r="H335" s="56" t="s">
        <v>1910</v>
      </c>
      <c r="I335" s="56" t="s">
        <v>1911</v>
      </c>
      <c r="J335" s="56" t="s">
        <v>1899</v>
      </c>
      <c r="K335" s="55" t="str">
        <f>VLOOKUP(J335,Prowadzacy!$F$2:$J$105,2,FALSE)</f>
        <v>Paweł</v>
      </c>
      <c r="L335" s="55" t="str">
        <f>VLOOKUP(J335,Prowadzacy!$F$2:$K$105,3,FALSE)</f>
        <v>Adam</v>
      </c>
      <c r="M335" s="55" t="str">
        <f>VLOOKUP(J335,Prowadzacy!$F$2:$K$105,4,FALSE)</f>
        <v>Zalas</v>
      </c>
      <c r="N335" s="57" t="str">
        <f>VLOOKUP(J335,Prowadzacy!$F$2:$M$105,8,FALSE)</f>
        <v xml:space="preserve">Paweł | Zalas | Dr inż. |  ( 05354 ) </v>
      </c>
      <c r="O335" s="57" t="str">
        <f>VLOOKUP(J335,Prowadzacy!$F$2:$K$105,5,FALSE)</f>
        <v>W05/K3</v>
      </c>
      <c r="P335" s="57" t="str">
        <f>VLOOKUP(J335,Prowadzacy!$F$2:$K$105,6,FALSE)</f>
        <v>ZMPE</v>
      </c>
      <c r="Q335" s="53" t="s">
        <v>1497</v>
      </c>
      <c r="R335" s="57" t="str">
        <f>VLOOKUP(Q335,Prowadzacy!$F$2:$K$105,2,FALSE)</f>
        <v>Maciej</v>
      </c>
      <c r="S335" s="57">
        <f>VLOOKUP(Q335,Prowadzacy!$F$2:$K$105,3,FALSE)</f>
        <v>0</v>
      </c>
      <c r="T335" s="57" t="str">
        <f>VLOOKUP(Q335,Prowadzacy!$F$2:$K$105,4,FALSE)</f>
        <v>Antal</v>
      </c>
      <c r="U335" s="57" t="str">
        <f>VLOOKUP(Q335,Prowadzacy!$F$2:$M$105,8,FALSE)</f>
        <v xml:space="preserve">Maciej | Antal | Dr inż. |  ( 05357 ) </v>
      </c>
      <c r="V335" s="53"/>
      <c r="W335" s="53" t="s">
        <v>226</v>
      </c>
      <c r="X335" s="56"/>
      <c r="Y335" s="53"/>
      <c r="Z335" s="58"/>
      <c r="AA335" s="57"/>
      <c r="AB335" s="57"/>
      <c r="AC335" s="57"/>
      <c r="AD335" s="57"/>
      <c r="AE335" s="57"/>
      <c r="AF335" s="57"/>
      <c r="AG335" s="57"/>
      <c r="AH335" s="57"/>
      <c r="AI335" s="57"/>
      <c r="AJ335" s="57"/>
      <c r="AK335" s="57"/>
      <c r="AL335" s="65"/>
    </row>
    <row r="336" spans="1:38" ht="117">
      <c r="A336" s="80">
        <v>331</v>
      </c>
      <c r="B336" s="57" t="str">
        <f>VLOOKUP(E336,studia!$F$1:$I$12,2,FALSE)</f>
        <v>Elektrotechnika</v>
      </c>
      <c r="C336" s="57" t="str">
        <f>VLOOKUP(E336,studia!$F$1:$I$12,3,FALSE)</f>
        <v>inż.</v>
      </c>
      <c r="D336" s="57" t="str">
        <f>VLOOKUP(E336,studia!$F$1:$I$12,4,FALSE)</f>
        <v>ETP</v>
      </c>
      <c r="E336" s="53" t="s">
        <v>394</v>
      </c>
      <c r="F336" s="89"/>
      <c r="G336" s="56" t="s">
        <v>1922</v>
      </c>
      <c r="H336" s="56" t="s">
        <v>1923</v>
      </c>
      <c r="I336" s="56" t="s">
        <v>1980</v>
      </c>
      <c r="J336" s="56" t="s">
        <v>1915</v>
      </c>
      <c r="K336" s="55" t="str">
        <f>VLOOKUP(J336,Prowadzacy!$F$2:$J$105,2,FALSE)</f>
        <v>Tomasz</v>
      </c>
      <c r="L336" s="55" t="str">
        <f>VLOOKUP(J336,Prowadzacy!$F$2:$K$105,3,FALSE)</f>
        <v>Jacek</v>
      </c>
      <c r="M336" s="55" t="str">
        <f>VLOOKUP(J336,Prowadzacy!$F$2:$K$105,4,FALSE)</f>
        <v>Zawilak</v>
      </c>
      <c r="N336" s="57" t="str">
        <f>VLOOKUP(J336,Prowadzacy!$F$2:$M$105,8,FALSE)</f>
        <v xml:space="preserve">Tomasz | Zawilak | Dr inż. |  ( 05362 ) </v>
      </c>
      <c r="O336" s="57" t="str">
        <f>VLOOKUP(J336,Prowadzacy!$F$2:$K$105,5,FALSE)</f>
        <v>W05/K3</v>
      </c>
      <c r="P336" s="57" t="str">
        <f>VLOOKUP(J336,Prowadzacy!$F$2:$K$105,6,FALSE)</f>
        <v>ZMPE</v>
      </c>
      <c r="Q336" s="53" t="s">
        <v>1899</v>
      </c>
      <c r="R336" s="57" t="str">
        <f>VLOOKUP(Q336,Prowadzacy!$F$2:$K$105,2,FALSE)</f>
        <v>Paweł</v>
      </c>
      <c r="S336" s="57" t="str">
        <f>VLOOKUP(Q336,Prowadzacy!$F$2:$K$105,3,FALSE)</f>
        <v>Adam</v>
      </c>
      <c r="T336" s="57" t="str">
        <f>VLOOKUP(Q336,Prowadzacy!$F$2:$K$105,4,FALSE)</f>
        <v>Zalas</v>
      </c>
      <c r="U336" s="57" t="str">
        <f>VLOOKUP(Q336,Prowadzacy!$F$2:$M$105,8,FALSE)</f>
        <v xml:space="preserve">Paweł | Zalas | Dr inż. |  ( 05354 ) </v>
      </c>
      <c r="V336" s="53"/>
      <c r="W336" s="53" t="s">
        <v>226</v>
      </c>
      <c r="X336" s="56"/>
      <c r="Y336" s="53"/>
      <c r="Z336" s="58"/>
      <c r="AA336" s="57"/>
      <c r="AB336" s="57"/>
      <c r="AC336" s="57"/>
      <c r="AD336" s="57"/>
      <c r="AE336" s="57"/>
      <c r="AF336" s="57"/>
      <c r="AG336" s="57"/>
      <c r="AH336" s="57"/>
      <c r="AI336" s="57"/>
      <c r="AJ336" s="57"/>
      <c r="AK336" s="57"/>
      <c r="AL336" s="65"/>
    </row>
    <row r="337" spans="1:38" ht="75.75" customHeight="1">
      <c r="A337" s="80">
        <v>332</v>
      </c>
      <c r="B337" s="57" t="str">
        <f>VLOOKUP(E337,studia!$F$1:$I$12,2,FALSE)</f>
        <v>Elektrotechnika</v>
      </c>
      <c r="C337" s="57" t="str">
        <f>VLOOKUP(E337,studia!$F$1:$I$12,3,FALSE)</f>
        <v>inż.</v>
      </c>
      <c r="D337" s="57" t="str">
        <f>VLOOKUP(E337,studia!$F$1:$I$12,4,FALSE)</f>
        <v>ETP</v>
      </c>
      <c r="E337" s="53" t="s">
        <v>394</v>
      </c>
      <c r="F337" s="89"/>
      <c r="G337" s="56" t="s">
        <v>1924</v>
      </c>
      <c r="H337" s="56" t="s">
        <v>1925</v>
      </c>
      <c r="I337" s="56" t="s">
        <v>1926</v>
      </c>
      <c r="J337" s="56" t="s">
        <v>1915</v>
      </c>
      <c r="K337" s="55" t="str">
        <f>VLOOKUP(J337,Prowadzacy!$F$2:$J$105,2,FALSE)</f>
        <v>Tomasz</v>
      </c>
      <c r="L337" s="55" t="str">
        <f>VLOOKUP(J337,Prowadzacy!$F$2:$K$105,3,FALSE)</f>
        <v>Jacek</v>
      </c>
      <c r="M337" s="55" t="str">
        <f>VLOOKUP(J337,Prowadzacy!$F$2:$K$105,4,FALSE)</f>
        <v>Zawilak</v>
      </c>
      <c r="N337" s="57" t="str">
        <f>VLOOKUP(J337,Prowadzacy!$F$2:$M$105,8,FALSE)</f>
        <v xml:space="preserve">Tomasz | Zawilak | Dr inż. |  ( 05362 ) </v>
      </c>
      <c r="O337" s="57" t="str">
        <f>VLOOKUP(J337,Prowadzacy!$F$2:$K$105,5,FALSE)</f>
        <v>W05/K3</v>
      </c>
      <c r="P337" s="57" t="str">
        <f>VLOOKUP(J337,Prowadzacy!$F$2:$K$105,6,FALSE)</f>
        <v>ZMPE</v>
      </c>
      <c r="Q337" s="53" t="s">
        <v>1647</v>
      </c>
      <c r="R337" s="57" t="str">
        <f>VLOOKUP(Q337,Prowadzacy!$F$2:$K$105,2,FALSE)</f>
        <v>Adam</v>
      </c>
      <c r="S337" s="57">
        <f>VLOOKUP(Q337,Prowadzacy!$F$2:$K$105,3,FALSE)</f>
        <v>0</v>
      </c>
      <c r="T337" s="57" t="str">
        <f>VLOOKUP(Q337,Prowadzacy!$F$2:$K$105,4,FALSE)</f>
        <v>Gozdowiak</v>
      </c>
      <c r="U337" s="57" t="str">
        <f>VLOOKUP(Q337,Prowadzacy!$F$2:$M$105,8,FALSE)</f>
        <v xml:space="preserve">Adam | Gozdowiak | Dr inż. |  ( 053111 ) </v>
      </c>
      <c r="V337" s="53"/>
      <c r="W337" s="53" t="s">
        <v>226</v>
      </c>
      <c r="X337" s="56"/>
      <c r="Y337" s="53"/>
      <c r="Z337" s="58"/>
      <c r="AA337" s="57"/>
      <c r="AB337" s="57"/>
      <c r="AC337" s="57"/>
      <c r="AD337" s="57"/>
      <c r="AE337" s="57"/>
      <c r="AF337" s="57"/>
      <c r="AG337" s="57"/>
      <c r="AH337" s="57"/>
      <c r="AI337" s="57"/>
      <c r="AJ337" s="57"/>
      <c r="AK337" s="57"/>
      <c r="AL337" s="65"/>
    </row>
    <row r="338" spans="1:38" ht="161.25" customHeight="1">
      <c r="A338" s="80">
        <v>333</v>
      </c>
      <c r="B338" s="57" t="str">
        <f>VLOOKUP(E338,studia!$F$1:$I$12,2,FALSE)</f>
        <v>Elektrotechnika</v>
      </c>
      <c r="C338" s="57" t="str">
        <f>VLOOKUP(E338,studia!$F$1:$I$12,3,FALSE)</f>
        <v>inż.</v>
      </c>
      <c r="D338" s="57" t="str">
        <f>VLOOKUP(E338,studia!$F$1:$I$12,4,FALSE)</f>
        <v>ETP</v>
      </c>
      <c r="E338" s="53" t="s">
        <v>394</v>
      </c>
      <c r="F338" s="89" t="s">
        <v>2088</v>
      </c>
      <c r="G338" s="56" t="s">
        <v>1759</v>
      </c>
      <c r="H338" s="56" t="s">
        <v>1760</v>
      </c>
      <c r="I338" s="56" t="s">
        <v>1761</v>
      </c>
      <c r="J338" s="56" t="s">
        <v>1746</v>
      </c>
      <c r="K338" s="55" t="str">
        <f>VLOOKUP(J338,Prowadzacy!$F$2:$J$105,2,FALSE)</f>
        <v>Marcin</v>
      </c>
      <c r="L338" s="55" t="str">
        <f>VLOOKUP(J338,Prowadzacy!$F$2:$K$105,3,FALSE)</f>
        <v>Stanisław</v>
      </c>
      <c r="M338" s="55" t="str">
        <f>VLOOKUP(J338,Prowadzacy!$F$2:$K$105,4,FALSE)</f>
        <v>Pawlak</v>
      </c>
      <c r="N338" s="57" t="str">
        <f>VLOOKUP(J338,Prowadzacy!$F$2:$M$105,8,FALSE)</f>
        <v xml:space="preserve">Marcin | Pawlak | Dr inż. |  ( 05337 ) </v>
      </c>
      <c r="O338" s="57" t="str">
        <f>VLOOKUP(J338,Prowadzacy!$F$2:$K$105,5,FALSE)</f>
        <v>W05/K3</v>
      </c>
      <c r="P338" s="57" t="str">
        <f>VLOOKUP(J338,Prowadzacy!$F$2:$K$105,6,FALSE)</f>
        <v>ZNEMAP</v>
      </c>
      <c r="Q338" s="53" t="s">
        <v>1589</v>
      </c>
      <c r="R338" s="57" t="str">
        <f>VLOOKUP(Q338,Prowadzacy!$F$2:$K$105,2,FALSE)</f>
        <v>Krzysztof</v>
      </c>
      <c r="S338" s="57" t="str">
        <f>VLOOKUP(Q338,Prowadzacy!$F$2:$K$105,3,FALSE)</f>
        <v>Paweł</v>
      </c>
      <c r="T338" s="57" t="str">
        <f>VLOOKUP(Q338,Prowadzacy!$F$2:$K$105,4,FALSE)</f>
        <v>Dyrcz</v>
      </c>
      <c r="U338" s="57" t="str">
        <f>VLOOKUP(Q338,Prowadzacy!$F$2:$M$105,8,FALSE)</f>
        <v xml:space="preserve">Krzysztof | Dyrcz | Dr inż. |  ( 05307 ) </v>
      </c>
      <c r="V338" s="53"/>
      <c r="W338" s="53" t="s">
        <v>226</v>
      </c>
      <c r="X338" s="56"/>
      <c r="Y338" s="53"/>
      <c r="Z338" s="58"/>
      <c r="AA338" s="57"/>
      <c r="AB338" s="57"/>
      <c r="AC338" s="57"/>
      <c r="AD338" s="57"/>
      <c r="AE338" s="57"/>
      <c r="AF338" s="57"/>
      <c r="AG338" s="57"/>
      <c r="AH338" s="57"/>
      <c r="AI338" s="57"/>
      <c r="AJ338" s="57"/>
      <c r="AK338" s="57"/>
      <c r="AL338" s="65"/>
    </row>
    <row r="339" spans="1:38" ht="142.5">
      <c r="A339" s="80">
        <v>334</v>
      </c>
      <c r="B339" s="57" t="str">
        <f>VLOOKUP(E339,studia!$F$1:$I$12,2,FALSE)</f>
        <v>Elektrotechnika</v>
      </c>
      <c r="C339" s="57" t="str">
        <f>VLOOKUP(E339,studia!$F$1:$I$12,3,FALSE)</f>
        <v>inż.</v>
      </c>
      <c r="D339" s="57" t="str">
        <f>VLOOKUP(E339,studia!$F$1:$I$12,4,FALSE)</f>
        <v>ETP</v>
      </c>
      <c r="E339" s="53" t="s">
        <v>394</v>
      </c>
      <c r="F339" s="89" t="s">
        <v>2088</v>
      </c>
      <c r="G339" s="56" t="s">
        <v>1762</v>
      </c>
      <c r="H339" s="56" t="s">
        <v>1763</v>
      </c>
      <c r="I339" s="56" t="s">
        <v>1764</v>
      </c>
      <c r="J339" s="56" t="s">
        <v>1746</v>
      </c>
      <c r="K339" s="55" t="str">
        <f>VLOOKUP(J339,Prowadzacy!$F$2:$J$105,2,FALSE)</f>
        <v>Marcin</v>
      </c>
      <c r="L339" s="55" t="str">
        <f>VLOOKUP(J339,Prowadzacy!$F$2:$K$105,3,FALSE)</f>
        <v>Stanisław</v>
      </c>
      <c r="M339" s="55" t="str">
        <f>VLOOKUP(J339,Prowadzacy!$F$2:$K$105,4,FALSE)</f>
        <v>Pawlak</v>
      </c>
      <c r="N339" s="57" t="str">
        <f>VLOOKUP(J339,Prowadzacy!$F$2:$M$105,8,FALSE)</f>
        <v xml:space="preserve">Marcin | Pawlak | Dr inż. |  ( 05337 ) </v>
      </c>
      <c r="O339" s="57" t="str">
        <f>VLOOKUP(J339,Prowadzacy!$F$2:$K$105,5,FALSE)</f>
        <v>W05/K3</v>
      </c>
      <c r="P339" s="57" t="str">
        <f>VLOOKUP(J339,Prowadzacy!$F$2:$K$105,6,FALSE)</f>
        <v>ZNEMAP</v>
      </c>
      <c r="Q339" s="53" t="s">
        <v>1589</v>
      </c>
      <c r="R339" s="57" t="str">
        <f>VLOOKUP(Q339,Prowadzacy!$F$2:$K$105,2,FALSE)</f>
        <v>Krzysztof</v>
      </c>
      <c r="S339" s="57" t="str">
        <f>VLOOKUP(Q339,Prowadzacy!$F$2:$K$105,3,FALSE)</f>
        <v>Paweł</v>
      </c>
      <c r="T339" s="57" t="str">
        <f>VLOOKUP(Q339,Prowadzacy!$F$2:$K$105,4,FALSE)</f>
        <v>Dyrcz</v>
      </c>
      <c r="U339" s="57" t="str">
        <f>VLOOKUP(Q339,Prowadzacy!$F$2:$M$105,8,FALSE)</f>
        <v xml:space="preserve">Krzysztof | Dyrcz | Dr inż. |  ( 05307 ) </v>
      </c>
      <c r="V339" s="53"/>
      <c r="W339" s="53" t="s">
        <v>226</v>
      </c>
      <c r="X339" s="56"/>
      <c r="Y339" s="53"/>
      <c r="Z339" s="58"/>
      <c r="AA339" s="57"/>
      <c r="AB339" s="57"/>
      <c r="AC339" s="57"/>
      <c r="AD339" s="57"/>
      <c r="AE339" s="57"/>
      <c r="AF339" s="57"/>
      <c r="AG339" s="57"/>
      <c r="AH339" s="57"/>
      <c r="AI339" s="57"/>
      <c r="AJ339" s="57"/>
      <c r="AK339" s="57"/>
      <c r="AL339" s="65"/>
    </row>
    <row r="340" spans="1:38" ht="231.75">
      <c r="A340" s="80">
        <v>335</v>
      </c>
      <c r="B340" s="57" t="str">
        <f>VLOOKUP(E340,studia!$F$1:$I$12,2,FALSE)</f>
        <v>Elektrotechnika</v>
      </c>
      <c r="C340" s="57" t="str">
        <f>VLOOKUP(E340,studia!$F$1:$I$12,3,FALSE)</f>
        <v>inż.</v>
      </c>
      <c r="D340" s="57" t="str">
        <f>VLOOKUP(E340,studia!$F$1:$I$12,4,FALSE)</f>
        <v>ETP</v>
      </c>
      <c r="E340" s="53" t="s">
        <v>394</v>
      </c>
      <c r="F340" s="89" t="s">
        <v>2088</v>
      </c>
      <c r="G340" s="56" t="s">
        <v>1862</v>
      </c>
      <c r="H340" s="56" t="s">
        <v>1863</v>
      </c>
      <c r="I340" s="56" t="s">
        <v>1864</v>
      </c>
      <c r="J340" s="56" t="s">
        <v>1865</v>
      </c>
      <c r="K340" s="55" t="str">
        <f>VLOOKUP(J340,Prowadzacy!$F$2:$J$105,2,FALSE)</f>
        <v>Marcin</v>
      </c>
      <c r="L340" s="55">
        <f>VLOOKUP(J340,Prowadzacy!$F$2:$K$105,3,FALSE)</f>
        <v>0</v>
      </c>
      <c r="M340" s="55" t="str">
        <f>VLOOKUP(J340,Prowadzacy!$F$2:$K$105,4,FALSE)</f>
        <v>Wolkiewicz</v>
      </c>
      <c r="N340" s="57" t="str">
        <f>VLOOKUP(J340,Prowadzacy!$F$2:$M$105,8,FALSE)</f>
        <v xml:space="preserve">Marcin | Wolkiewicz | Dr inż. |  ( 05377 ) </v>
      </c>
      <c r="O340" s="57" t="str">
        <f>VLOOKUP(J340,Prowadzacy!$F$2:$K$105,5,FALSE)</f>
        <v>W05/K3</v>
      </c>
      <c r="P340" s="57" t="str">
        <f>VLOOKUP(J340,Prowadzacy!$F$2:$K$105,6,FALSE)</f>
        <v>ZNEMAP</v>
      </c>
      <c r="Q340" s="53" t="s">
        <v>1589</v>
      </c>
      <c r="R340" s="57" t="str">
        <f>VLOOKUP(Q340,Prowadzacy!$F$2:$K$105,2,FALSE)</f>
        <v>Krzysztof</v>
      </c>
      <c r="S340" s="57" t="str">
        <f>VLOOKUP(Q340,Prowadzacy!$F$2:$K$105,3,FALSE)</f>
        <v>Paweł</v>
      </c>
      <c r="T340" s="57" t="str">
        <f>VLOOKUP(Q340,Prowadzacy!$F$2:$K$105,4,FALSE)</f>
        <v>Dyrcz</v>
      </c>
      <c r="U340" s="57" t="str">
        <f>VLOOKUP(Q340,Prowadzacy!$F$2:$M$105,8,FALSE)</f>
        <v xml:space="preserve">Krzysztof | Dyrcz | Dr inż. |  ( 05307 ) </v>
      </c>
      <c r="V340" s="53"/>
      <c r="W340" s="53" t="s">
        <v>226</v>
      </c>
      <c r="X340" s="56"/>
      <c r="Y340" s="53"/>
      <c r="Z340" s="58"/>
      <c r="AA340" s="57"/>
      <c r="AB340" s="57"/>
      <c r="AC340" s="57"/>
      <c r="AD340" s="57"/>
      <c r="AE340" s="57"/>
      <c r="AF340" s="57"/>
      <c r="AG340" s="57"/>
      <c r="AH340" s="57"/>
      <c r="AI340" s="57"/>
      <c r="AJ340" s="57"/>
      <c r="AK340" s="57"/>
      <c r="AL340" s="65"/>
    </row>
    <row r="341" spans="1:38" ht="104.25">
      <c r="A341" s="80">
        <v>336</v>
      </c>
      <c r="B341" s="57" t="str">
        <f>VLOOKUP(E341,studia!$F$1:$I$12,2,FALSE)</f>
        <v>Elektrotechnika</v>
      </c>
      <c r="C341" s="57" t="str">
        <f>VLOOKUP(E341,studia!$F$1:$I$12,3,FALSE)</f>
        <v>mgr</v>
      </c>
      <c r="D341" s="57" t="str">
        <f>VLOOKUP(E341,studia!$F$1:$I$12,4,FALSE)</f>
        <v>CPE</v>
      </c>
      <c r="E341" s="53" t="s">
        <v>605</v>
      </c>
      <c r="F341" s="89"/>
      <c r="G341" s="56" t="s">
        <v>606</v>
      </c>
      <c r="H341" s="56" t="s">
        <v>607</v>
      </c>
      <c r="I341" s="56" t="s">
        <v>2048</v>
      </c>
      <c r="J341" s="56" t="s">
        <v>386</v>
      </c>
      <c r="K341" s="55" t="str">
        <f>VLOOKUP(J341,Prowadzacy!$F$2:$J$105,2,FALSE)</f>
        <v>Przemysław</v>
      </c>
      <c r="L341" s="55">
        <f>VLOOKUP(J341,Prowadzacy!$F$2:$K$105,3,FALSE)</f>
        <v>0</v>
      </c>
      <c r="M341" s="55" t="str">
        <f>VLOOKUP(J341,Prowadzacy!$F$2:$K$105,4,FALSE)</f>
        <v>Janik</v>
      </c>
      <c r="N341" s="57" t="str">
        <f>VLOOKUP(J341,Prowadzacy!$F$2:$M$105,8,FALSE)</f>
        <v xml:space="preserve">Przemysław | Janik | Dr hab. inż. |  ( 05115 ) </v>
      </c>
      <c r="O341" s="57" t="str">
        <f>VLOOKUP(J341,Prowadzacy!$F$2:$K$105,5,FALSE)</f>
        <v>W05/K1</v>
      </c>
      <c r="P341" s="57" t="str">
        <f>VLOOKUP(J341,Prowadzacy!$F$2:$K$105,6,FALSE)</f>
        <v>ZET</v>
      </c>
      <c r="Q341" s="53" t="s">
        <v>371</v>
      </c>
      <c r="R341" s="57" t="str">
        <f>VLOOKUP(Q341,Prowadzacy!$F$2:$K$105,2,FALSE)</f>
        <v>Jacek</v>
      </c>
      <c r="S341" s="57" t="str">
        <f>VLOOKUP(Q341,Prowadzacy!$F$2:$K$105,3,FALSE)</f>
        <v>Jerzy</v>
      </c>
      <c r="T341" s="57" t="str">
        <f>VLOOKUP(Q341,Prowadzacy!$F$2:$K$105,4,FALSE)</f>
        <v>Rezmer</v>
      </c>
      <c r="U341" s="57" t="str">
        <f>VLOOKUP(Q341,Prowadzacy!$F$2:$M$105,8,FALSE)</f>
        <v xml:space="preserve">Jacek | Rezmer | Dr hab. inż. |  ( 05120 ) </v>
      </c>
      <c r="V341" s="56"/>
      <c r="W341" s="53" t="s">
        <v>226</v>
      </c>
      <c r="X341" s="56"/>
      <c r="Y341" s="53"/>
      <c r="Z341" s="58"/>
      <c r="AA341" s="57"/>
      <c r="AB341" s="57"/>
      <c r="AC341" s="57"/>
      <c r="AD341" s="57"/>
      <c r="AE341" s="57"/>
      <c r="AF341" s="57"/>
      <c r="AG341" s="57"/>
      <c r="AH341" s="57"/>
      <c r="AI341" s="57"/>
      <c r="AJ341" s="57"/>
      <c r="AK341" s="57"/>
      <c r="AL341" s="65"/>
    </row>
    <row r="342" spans="1:38" ht="91.5">
      <c r="A342" s="80">
        <v>337</v>
      </c>
      <c r="B342" s="57" t="str">
        <f>VLOOKUP(E342,studia!$F$1:$I$12,2,FALSE)</f>
        <v>Elektrotechnika</v>
      </c>
      <c r="C342" s="57" t="str">
        <f>VLOOKUP(E342,studia!$F$1:$I$12,3,FALSE)</f>
        <v>mgr</v>
      </c>
      <c r="D342" s="57" t="str">
        <f>VLOOKUP(E342,studia!$F$1:$I$12,4,FALSE)</f>
        <v>CPE</v>
      </c>
      <c r="E342" s="42" t="s">
        <v>605</v>
      </c>
      <c r="F342" s="92"/>
      <c r="G342" s="42" t="s">
        <v>1101</v>
      </c>
      <c r="H342" s="67" t="s">
        <v>1102</v>
      </c>
      <c r="I342" s="42" t="s">
        <v>1103</v>
      </c>
      <c r="J342" s="42" t="s">
        <v>662</v>
      </c>
      <c r="K342" s="55" t="str">
        <f>VLOOKUP(J342,Prowadzacy!$F$2:$J$105,2,FALSE)</f>
        <v>Jan</v>
      </c>
      <c r="L342" s="55" t="str">
        <f>VLOOKUP(J342,Prowadzacy!$F$2:$K$105,3,FALSE)</f>
        <v>Józef</v>
      </c>
      <c r="M342" s="55" t="str">
        <f>VLOOKUP(J342,Prowadzacy!$F$2:$K$105,4,FALSE)</f>
        <v>Iżykowski</v>
      </c>
      <c r="N342" s="57" t="str">
        <f>VLOOKUP(J342,Prowadzacy!$F$2:$M$105,8,FALSE)</f>
        <v xml:space="preserve">Jan | Iżykowski | Prof. dr hab. inż. |  ( 05212 ) </v>
      </c>
      <c r="O342" s="57" t="str">
        <f>VLOOKUP(J342,Prowadzacy!$F$2:$K$105,5,FALSE)</f>
        <v>W05/K2</v>
      </c>
      <c r="P342" s="57" t="str">
        <f>VLOOKUP(J342,Prowadzacy!$F$2:$K$105,6,FALSE)</f>
        <v>ZAS</v>
      </c>
      <c r="Q342" s="42" t="s">
        <v>696</v>
      </c>
      <c r="R342" s="57" t="str">
        <f>VLOOKUP(Q342,Prowadzacy!$F$2:$K$105,2,FALSE)</f>
        <v>Krzysztof</v>
      </c>
      <c r="S342" s="57" t="str">
        <f>VLOOKUP(Q342,Prowadzacy!$F$2:$K$105,3,FALSE)</f>
        <v>Jacek</v>
      </c>
      <c r="T342" s="57" t="str">
        <f>VLOOKUP(Q342,Prowadzacy!$F$2:$K$105,4,FALSE)</f>
        <v>Solak</v>
      </c>
      <c r="U342" s="57" t="str">
        <f>VLOOKUP(Q342,Prowadzacy!$F$2:$M$105,8,FALSE)</f>
        <v xml:space="preserve">Krzysztof | Solak | Dr inż. |  ( 05296 ) </v>
      </c>
      <c r="V342" s="42"/>
      <c r="W342" s="42" t="s">
        <v>226</v>
      </c>
      <c r="X342" s="42"/>
      <c r="Y342" s="42"/>
      <c r="Z342" s="58"/>
      <c r="AA342" s="57"/>
      <c r="AB342" s="57"/>
      <c r="AC342" s="57"/>
      <c r="AD342" s="57"/>
      <c r="AE342" s="57"/>
      <c r="AF342" s="57"/>
      <c r="AG342" s="57"/>
      <c r="AH342" s="57"/>
      <c r="AI342" s="57"/>
      <c r="AJ342" s="57"/>
      <c r="AK342" s="57"/>
      <c r="AL342" s="65"/>
    </row>
    <row r="343" spans="1:38" ht="66">
      <c r="A343" s="80">
        <v>338</v>
      </c>
      <c r="B343" s="57" t="str">
        <f>VLOOKUP(E343,studia!$F$1:$I$12,2,FALSE)</f>
        <v>Elektrotechnika</v>
      </c>
      <c r="C343" s="57" t="str">
        <f>VLOOKUP(E343,studia!$F$1:$I$12,3,FALSE)</f>
        <v>mgr</v>
      </c>
      <c r="D343" s="57" t="str">
        <f>VLOOKUP(E343,studia!$F$1:$I$12,4,FALSE)</f>
        <v>CPE</v>
      </c>
      <c r="E343" s="42" t="s">
        <v>605</v>
      </c>
      <c r="F343" s="92"/>
      <c r="G343" s="42" t="s">
        <v>1104</v>
      </c>
      <c r="H343" s="67" t="s">
        <v>1105</v>
      </c>
      <c r="I343" s="42" t="s">
        <v>1106</v>
      </c>
      <c r="J343" s="42" t="s">
        <v>662</v>
      </c>
      <c r="K343" s="55" t="str">
        <f>VLOOKUP(J343,Prowadzacy!$F$2:$J$105,2,FALSE)</f>
        <v>Jan</v>
      </c>
      <c r="L343" s="55" t="str">
        <f>VLOOKUP(J343,Prowadzacy!$F$2:$K$105,3,FALSE)</f>
        <v>Józef</v>
      </c>
      <c r="M343" s="55" t="str">
        <f>VLOOKUP(J343,Prowadzacy!$F$2:$K$105,4,FALSE)</f>
        <v>Iżykowski</v>
      </c>
      <c r="N343" s="57" t="str">
        <f>VLOOKUP(J343,Prowadzacy!$F$2:$M$105,8,FALSE)</f>
        <v xml:space="preserve">Jan | Iżykowski | Prof. dr hab. inż. |  ( 05212 ) </v>
      </c>
      <c r="O343" s="57" t="str">
        <f>VLOOKUP(J343,Prowadzacy!$F$2:$K$105,5,FALSE)</f>
        <v>W05/K2</v>
      </c>
      <c r="P343" s="57" t="str">
        <f>VLOOKUP(J343,Prowadzacy!$F$2:$K$105,6,FALSE)</f>
        <v>ZAS</v>
      </c>
      <c r="Q343" s="42" t="s">
        <v>696</v>
      </c>
      <c r="R343" s="57" t="str">
        <f>VLOOKUP(Q343,Prowadzacy!$F$2:$K$105,2,FALSE)</f>
        <v>Krzysztof</v>
      </c>
      <c r="S343" s="57" t="str">
        <f>VLOOKUP(Q343,Prowadzacy!$F$2:$K$105,3,FALSE)</f>
        <v>Jacek</v>
      </c>
      <c r="T343" s="57" t="str">
        <f>VLOOKUP(Q343,Prowadzacy!$F$2:$K$105,4,FALSE)</f>
        <v>Solak</v>
      </c>
      <c r="U343" s="57" t="str">
        <f>VLOOKUP(Q343,Prowadzacy!$F$2:$M$105,8,FALSE)</f>
        <v xml:space="preserve">Krzysztof | Solak | Dr inż. |  ( 05296 ) </v>
      </c>
      <c r="V343" s="42"/>
      <c r="W343" s="42" t="s">
        <v>226</v>
      </c>
      <c r="X343" s="42"/>
      <c r="Y343" s="42"/>
      <c r="Z343" s="58"/>
      <c r="AA343" s="57"/>
      <c r="AB343" s="57"/>
      <c r="AC343" s="57"/>
      <c r="AD343" s="57"/>
      <c r="AE343" s="57"/>
      <c r="AF343" s="57"/>
      <c r="AG343" s="57"/>
      <c r="AH343" s="57"/>
      <c r="AI343" s="57"/>
      <c r="AJ343" s="57"/>
      <c r="AK343" s="57"/>
      <c r="AL343" s="65"/>
    </row>
    <row r="344" spans="1:38" ht="117">
      <c r="A344" s="80">
        <v>339</v>
      </c>
      <c r="B344" s="57" t="str">
        <f>VLOOKUP(E344,studia!$F$1:$I$12,2,FALSE)</f>
        <v>Elektrotechnika</v>
      </c>
      <c r="C344" s="57" t="str">
        <f>VLOOKUP(E344,studia!$F$1:$I$12,3,FALSE)</f>
        <v>mgr</v>
      </c>
      <c r="D344" s="57" t="str">
        <f>VLOOKUP(E344,studia!$F$1:$I$12,4,FALSE)</f>
        <v>CPE</v>
      </c>
      <c r="E344" s="42" t="s">
        <v>605</v>
      </c>
      <c r="F344" s="91"/>
      <c r="G344" s="42" t="s">
        <v>1128</v>
      </c>
      <c r="H344" s="67" t="s">
        <v>1129</v>
      </c>
      <c r="I344" s="42" t="s">
        <v>1130</v>
      </c>
      <c r="J344" s="42" t="s">
        <v>741</v>
      </c>
      <c r="K344" s="55" t="str">
        <f>VLOOKUP(J344,Prowadzacy!$F$2:$J$105,2,FALSE)</f>
        <v>Paweł</v>
      </c>
      <c r="L344" s="55" t="str">
        <f>VLOOKUP(J344,Prowadzacy!$F$2:$K$105,3,FALSE)</f>
        <v>Adam</v>
      </c>
      <c r="M344" s="55" t="str">
        <f>VLOOKUP(J344,Prowadzacy!$F$2:$K$105,4,FALSE)</f>
        <v>Regulski</v>
      </c>
      <c r="N344" s="57" t="str">
        <f>VLOOKUP(J344,Prowadzacy!$F$2:$M$105,8,FALSE)</f>
        <v xml:space="preserve">Paweł | Regulski | Dr inż. |  ( 52340 ) </v>
      </c>
      <c r="O344" s="57" t="str">
        <f>VLOOKUP(J344,Prowadzacy!$F$2:$K$105,5,FALSE)</f>
        <v>W05/K2</v>
      </c>
      <c r="P344" s="57" t="str">
        <f>VLOOKUP(J344,Prowadzacy!$F$2:$K$105,6,FALSE)</f>
        <v>ZAS</v>
      </c>
      <c r="Q344" s="42" t="s">
        <v>626</v>
      </c>
      <c r="R344" s="57" t="str">
        <f>VLOOKUP(Q344,Prowadzacy!$F$2:$K$105,2,FALSE)</f>
        <v>Daniel</v>
      </c>
      <c r="S344" s="57" t="str">
        <f>VLOOKUP(Q344,Prowadzacy!$F$2:$K$105,3,FALSE)</f>
        <v>Łukasz</v>
      </c>
      <c r="T344" s="57" t="str">
        <f>VLOOKUP(Q344,Prowadzacy!$F$2:$K$105,4,FALSE)</f>
        <v>Bejmert</v>
      </c>
      <c r="U344" s="57" t="str">
        <f>VLOOKUP(Q344,Prowadzacy!$F$2:$M$105,8,FALSE)</f>
        <v xml:space="preserve">Daniel | Bejmert | Dr inż. |  ( 05285 ) </v>
      </c>
      <c r="V344" s="42"/>
      <c r="W344" s="42" t="s">
        <v>226</v>
      </c>
      <c r="X344" s="42"/>
      <c r="Y344" s="42"/>
      <c r="Z344" s="58"/>
      <c r="AA344" s="57"/>
      <c r="AB344" s="57"/>
      <c r="AC344" s="57"/>
      <c r="AD344" s="57"/>
      <c r="AE344" s="57"/>
      <c r="AF344" s="57"/>
      <c r="AG344" s="57"/>
      <c r="AH344" s="57"/>
      <c r="AI344" s="57"/>
      <c r="AJ344" s="57"/>
      <c r="AK344" s="57"/>
      <c r="AL344" s="65"/>
    </row>
    <row r="345" spans="1:38" ht="129.75">
      <c r="A345" s="80">
        <v>340</v>
      </c>
      <c r="B345" s="57" t="str">
        <f>VLOOKUP(E345,studia!$F$1:$I$12,2,FALSE)</f>
        <v>Elektrotechnika</v>
      </c>
      <c r="C345" s="57" t="str">
        <f>VLOOKUP(E345,studia!$F$1:$I$12,3,FALSE)</f>
        <v>mgr</v>
      </c>
      <c r="D345" s="57" t="str">
        <f>VLOOKUP(E345,studia!$F$1:$I$12,4,FALSE)</f>
        <v>CPE</v>
      </c>
      <c r="E345" s="42" t="s">
        <v>605</v>
      </c>
      <c r="F345" s="91"/>
      <c r="G345" s="42" t="s">
        <v>1131</v>
      </c>
      <c r="H345" s="67" t="s">
        <v>1132</v>
      </c>
      <c r="I345" s="42" t="s">
        <v>1133</v>
      </c>
      <c r="J345" s="42" t="s">
        <v>741</v>
      </c>
      <c r="K345" s="55" t="str">
        <f>VLOOKUP(J345,Prowadzacy!$F$2:$J$105,2,FALSE)</f>
        <v>Paweł</v>
      </c>
      <c r="L345" s="55" t="str">
        <f>VLOOKUP(J345,Prowadzacy!$F$2:$K$105,3,FALSE)</f>
        <v>Adam</v>
      </c>
      <c r="M345" s="55" t="str">
        <f>VLOOKUP(J345,Prowadzacy!$F$2:$K$105,4,FALSE)</f>
        <v>Regulski</v>
      </c>
      <c r="N345" s="57" t="str">
        <f>VLOOKUP(J345,Prowadzacy!$F$2:$M$105,8,FALSE)</f>
        <v xml:space="preserve">Paweł | Regulski | Dr inż. |  ( 52340 ) </v>
      </c>
      <c r="O345" s="57" t="str">
        <f>VLOOKUP(J345,Prowadzacy!$F$2:$K$105,5,FALSE)</f>
        <v>W05/K2</v>
      </c>
      <c r="P345" s="57" t="str">
        <f>VLOOKUP(J345,Prowadzacy!$F$2:$K$105,6,FALSE)</f>
        <v>ZAS</v>
      </c>
      <c r="Q345" s="42" t="s">
        <v>626</v>
      </c>
      <c r="R345" s="57" t="str">
        <f>VLOOKUP(Q345,Prowadzacy!$F$2:$K$105,2,FALSE)</f>
        <v>Daniel</v>
      </c>
      <c r="S345" s="57" t="str">
        <f>VLOOKUP(Q345,Prowadzacy!$F$2:$K$105,3,FALSE)</f>
        <v>Łukasz</v>
      </c>
      <c r="T345" s="57" t="str">
        <f>VLOOKUP(Q345,Prowadzacy!$F$2:$K$105,4,FALSE)</f>
        <v>Bejmert</v>
      </c>
      <c r="U345" s="57" t="str">
        <f>VLOOKUP(Q345,Prowadzacy!$F$2:$M$105,8,FALSE)</f>
        <v xml:space="preserve">Daniel | Bejmert | Dr inż. |  ( 05285 ) </v>
      </c>
      <c r="V345" s="42"/>
      <c r="W345" s="42" t="s">
        <v>226</v>
      </c>
      <c r="X345" s="42"/>
      <c r="Y345" s="42"/>
      <c r="Z345" s="58"/>
      <c r="AA345" s="57"/>
      <c r="AB345" s="57"/>
      <c r="AC345" s="57"/>
      <c r="AD345" s="57"/>
      <c r="AE345" s="57"/>
      <c r="AF345" s="57"/>
      <c r="AG345" s="57"/>
      <c r="AH345" s="57"/>
      <c r="AI345" s="57"/>
      <c r="AJ345" s="57"/>
      <c r="AK345" s="57"/>
      <c r="AL345" s="65"/>
    </row>
    <row r="346" spans="1:38" ht="142.5">
      <c r="A346" s="80">
        <v>341</v>
      </c>
      <c r="B346" s="57" t="str">
        <f>VLOOKUP(E346,studia!$F$1:$I$12,2,FALSE)</f>
        <v>Elektrotechnika</v>
      </c>
      <c r="C346" s="57" t="str">
        <f>VLOOKUP(E346,studia!$F$1:$I$12,3,FALSE)</f>
        <v>mgr</v>
      </c>
      <c r="D346" s="57" t="str">
        <f>VLOOKUP(E346,studia!$F$1:$I$12,4,FALSE)</f>
        <v>CPE</v>
      </c>
      <c r="E346" s="42" t="s">
        <v>605</v>
      </c>
      <c r="F346" s="92"/>
      <c r="G346" s="42" t="s">
        <v>1109</v>
      </c>
      <c r="H346" s="67" t="s">
        <v>1110</v>
      </c>
      <c r="I346" s="68" t="s">
        <v>1111</v>
      </c>
      <c r="J346" s="42" t="s">
        <v>689</v>
      </c>
      <c r="K346" s="55" t="str">
        <f>VLOOKUP(J346,Prowadzacy!$F$2:$J$105,2,FALSE)</f>
        <v>Eugeniusz</v>
      </c>
      <c r="L346" s="55">
        <f>VLOOKUP(J346,Prowadzacy!$F$2:$K$105,3,FALSE)</f>
        <v>0</v>
      </c>
      <c r="M346" s="55" t="str">
        <f>VLOOKUP(J346,Prowadzacy!$F$2:$K$105,4,FALSE)</f>
        <v>Rosołowski</v>
      </c>
      <c r="N346" s="57" t="str">
        <f>VLOOKUP(J346,Prowadzacy!$F$2:$M$105,8,FALSE)</f>
        <v xml:space="preserve">Eugeniusz | Rosołowski | Prof. dr hab. inż. |  ( 05242 ) </v>
      </c>
      <c r="O346" s="57" t="str">
        <f>VLOOKUP(J346,Prowadzacy!$F$2:$K$105,5,FALSE)</f>
        <v>W05/K2</v>
      </c>
      <c r="P346" s="57" t="str">
        <f>VLOOKUP(J346,Prowadzacy!$F$2:$K$105,6,FALSE)</f>
        <v>ZAS</v>
      </c>
      <c r="Q346" s="42" t="s">
        <v>682</v>
      </c>
      <c r="R346" s="57" t="str">
        <f>VLOOKUP(Q346,Prowadzacy!$F$2:$K$105,2,FALSE)</f>
        <v>Piotr</v>
      </c>
      <c r="S346" s="57" t="str">
        <f>VLOOKUP(Q346,Prowadzacy!$F$2:$K$105,3,FALSE)</f>
        <v>Eugeniusz</v>
      </c>
      <c r="T346" s="57" t="str">
        <f>VLOOKUP(Q346,Prowadzacy!$F$2:$K$105,4,FALSE)</f>
        <v>Pierz</v>
      </c>
      <c r="U346" s="57" t="str">
        <f>VLOOKUP(Q346,Prowadzacy!$F$2:$M$105,8,FALSE)</f>
        <v xml:space="preserve">Piotr | Pierz | Dr inż. |  ( 05232 ) </v>
      </c>
      <c r="V346" s="42"/>
      <c r="W346" s="42" t="s">
        <v>226</v>
      </c>
      <c r="X346" s="42"/>
      <c r="Y346" s="42"/>
      <c r="Z346" s="58"/>
      <c r="AA346" s="57"/>
      <c r="AB346" s="57"/>
      <c r="AC346" s="57"/>
      <c r="AD346" s="57"/>
      <c r="AE346" s="57"/>
      <c r="AF346" s="57"/>
      <c r="AG346" s="57"/>
      <c r="AH346" s="57"/>
      <c r="AI346" s="57"/>
      <c r="AJ346" s="57"/>
      <c r="AK346" s="57"/>
      <c r="AL346" s="65"/>
    </row>
    <row r="347" spans="1:38" ht="66">
      <c r="A347" s="80">
        <v>342</v>
      </c>
      <c r="B347" s="57" t="str">
        <f>VLOOKUP(E347,studia!$F$1:$I$12,2,FALSE)</f>
        <v>Elektrotechnika</v>
      </c>
      <c r="C347" s="57" t="str">
        <f>VLOOKUP(E347,studia!$F$1:$I$12,3,FALSE)</f>
        <v>mgr</v>
      </c>
      <c r="D347" s="57" t="str">
        <f>VLOOKUP(E347,studia!$F$1:$I$12,4,FALSE)</f>
        <v>CPE</v>
      </c>
      <c r="E347" s="42" t="s">
        <v>605</v>
      </c>
      <c r="F347" s="91"/>
      <c r="G347" s="42" t="s">
        <v>1112</v>
      </c>
      <c r="H347" s="67" t="s">
        <v>1113</v>
      </c>
      <c r="I347" s="42" t="s">
        <v>1114</v>
      </c>
      <c r="J347" s="42" t="s">
        <v>1115</v>
      </c>
      <c r="K347" s="55" t="str">
        <f>VLOOKUP(J347,Prowadzacy!$F$2:$J$105,2,FALSE)</f>
        <v>Łukasz</v>
      </c>
      <c r="L347" s="55">
        <f>VLOOKUP(J347,Prowadzacy!$F$2:$K$105,3,FALSE)</f>
        <v>0</v>
      </c>
      <c r="M347" s="55" t="str">
        <f>VLOOKUP(J347,Prowadzacy!$F$2:$K$105,4,FALSE)</f>
        <v>Staszewski</v>
      </c>
      <c r="N347" s="57" t="str">
        <f>VLOOKUP(J347,Prowadzacy!$F$2:$M$105,8,FALSE)</f>
        <v xml:space="preserve">Łukasz | Staszewski | Dr inż. |  ( 05410 ) </v>
      </c>
      <c r="O347" s="57" t="str">
        <f>VLOOKUP(J347,Prowadzacy!$F$2:$K$105,5,FALSE)</f>
        <v>W05/K2</v>
      </c>
      <c r="P347" s="57" t="str">
        <f>VLOOKUP(J347,Prowadzacy!$F$2:$K$105,6,FALSE)</f>
        <v>ZAS</v>
      </c>
      <c r="Q347" s="42" t="s">
        <v>626</v>
      </c>
      <c r="R347" s="57" t="str">
        <f>VLOOKUP(Q347,Prowadzacy!$F$2:$K$105,2,FALSE)</f>
        <v>Daniel</v>
      </c>
      <c r="S347" s="57" t="str">
        <f>VLOOKUP(Q347,Prowadzacy!$F$2:$K$105,3,FALSE)</f>
        <v>Łukasz</v>
      </c>
      <c r="T347" s="57" t="str">
        <f>VLOOKUP(Q347,Prowadzacy!$F$2:$K$105,4,FALSE)</f>
        <v>Bejmert</v>
      </c>
      <c r="U347" s="57" t="str">
        <f>VLOOKUP(Q347,Prowadzacy!$F$2:$M$105,8,FALSE)</f>
        <v xml:space="preserve">Daniel | Bejmert | Dr inż. |  ( 05285 ) </v>
      </c>
      <c r="V347" s="42"/>
      <c r="W347" s="42" t="s">
        <v>226</v>
      </c>
      <c r="X347" s="42"/>
      <c r="Y347" s="42"/>
      <c r="Z347" s="58"/>
      <c r="AA347" s="57"/>
      <c r="AB347" s="57"/>
      <c r="AC347" s="57"/>
      <c r="AD347" s="57"/>
      <c r="AE347" s="57"/>
      <c r="AF347" s="57"/>
      <c r="AG347" s="57"/>
      <c r="AH347" s="57"/>
      <c r="AI347" s="57"/>
      <c r="AJ347" s="57"/>
      <c r="AK347" s="57"/>
      <c r="AL347" s="65"/>
    </row>
    <row r="348" spans="1:38" ht="104.25">
      <c r="A348" s="80">
        <v>343</v>
      </c>
      <c r="B348" s="57" t="str">
        <f>VLOOKUP(E348,studia!$F$1:$I$12,2,FALSE)</f>
        <v>Elektrotechnika</v>
      </c>
      <c r="C348" s="57" t="str">
        <f>VLOOKUP(E348,studia!$F$1:$I$12,3,FALSE)</f>
        <v>mgr</v>
      </c>
      <c r="D348" s="57" t="str">
        <f>VLOOKUP(E348,studia!$F$1:$I$12,4,FALSE)</f>
        <v>CPE</v>
      </c>
      <c r="E348" s="42" t="s">
        <v>605</v>
      </c>
      <c r="F348" s="91"/>
      <c r="G348" s="79" t="s">
        <v>1116</v>
      </c>
      <c r="H348" s="67" t="s">
        <v>1117</v>
      </c>
      <c r="I348" s="42" t="s">
        <v>1118</v>
      </c>
      <c r="J348" s="42" t="s">
        <v>1115</v>
      </c>
      <c r="K348" s="55" t="str">
        <f>VLOOKUP(J348,Prowadzacy!$F$2:$J$105,2,FALSE)</f>
        <v>Łukasz</v>
      </c>
      <c r="L348" s="55">
        <f>VLOOKUP(J348,Prowadzacy!$F$2:$K$105,3,FALSE)</f>
        <v>0</v>
      </c>
      <c r="M348" s="55" t="str">
        <f>VLOOKUP(J348,Prowadzacy!$F$2:$K$105,4,FALSE)</f>
        <v>Staszewski</v>
      </c>
      <c r="N348" s="57" t="str">
        <f>VLOOKUP(J348,Prowadzacy!$F$2:$M$105,8,FALSE)</f>
        <v xml:space="preserve">Łukasz | Staszewski | Dr inż. |  ( 05410 ) </v>
      </c>
      <c r="O348" s="57" t="str">
        <f>VLOOKUP(J348,Prowadzacy!$F$2:$K$105,5,FALSE)</f>
        <v>W05/K2</v>
      </c>
      <c r="P348" s="57" t="str">
        <f>VLOOKUP(J348,Prowadzacy!$F$2:$K$105,6,FALSE)</f>
        <v>ZAS</v>
      </c>
      <c r="Q348" s="42" t="s">
        <v>626</v>
      </c>
      <c r="R348" s="57" t="str">
        <f>VLOOKUP(Q348,Prowadzacy!$F$2:$K$105,2,FALSE)</f>
        <v>Daniel</v>
      </c>
      <c r="S348" s="57" t="str">
        <f>VLOOKUP(Q348,Prowadzacy!$F$2:$K$105,3,FALSE)</f>
        <v>Łukasz</v>
      </c>
      <c r="T348" s="57" t="str">
        <f>VLOOKUP(Q348,Prowadzacy!$F$2:$K$105,4,FALSE)</f>
        <v>Bejmert</v>
      </c>
      <c r="U348" s="57" t="str">
        <f>VLOOKUP(Q348,Prowadzacy!$F$2:$M$105,8,FALSE)</f>
        <v xml:space="preserve">Daniel | Bejmert | Dr inż. |  ( 05285 ) </v>
      </c>
      <c r="V348" s="42"/>
      <c r="W348" s="42" t="s">
        <v>226</v>
      </c>
      <c r="X348" s="42"/>
      <c r="Y348" s="42"/>
      <c r="Z348" s="58"/>
      <c r="AA348" s="57"/>
      <c r="AB348" s="57"/>
      <c r="AC348" s="57"/>
      <c r="AD348" s="57"/>
      <c r="AE348" s="57"/>
      <c r="AF348" s="57"/>
      <c r="AG348" s="57"/>
      <c r="AH348" s="57"/>
      <c r="AI348" s="57"/>
      <c r="AJ348" s="57"/>
      <c r="AK348" s="57"/>
      <c r="AL348" s="65"/>
    </row>
    <row r="349" spans="1:38" ht="53.25">
      <c r="A349" s="80">
        <v>344</v>
      </c>
      <c r="B349" s="57" t="str">
        <f>VLOOKUP(E349,studia!$F$1:$I$12,2,FALSE)</f>
        <v>Elektrotechnika</v>
      </c>
      <c r="C349" s="57" t="str">
        <f>VLOOKUP(E349,studia!$F$1:$I$12,3,FALSE)</f>
        <v>mgr</v>
      </c>
      <c r="D349" s="57" t="str">
        <f>VLOOKUP(E349,studia!$F$1:$I$12,4,FALSE)</f>
        <v>CPE</v>
      </c>
      <c r="E349" s="42" t="s">
        <v>605</v>
      </c>
      <c r="F349" s="91"/>
      <c r="G349" s="42" t="s">
        <v>1119</v>
      </c>
      <c r="H349" s="67" t="s">
        <v>1120</v>
      </c>
      <c r="I349" s="42" t="s">
        <v>1121</v>
      </c>
      <c r="J349" s="42" t="s">
        <v>1115</v>
      </c>
      <c r="K349" s="55" t="str">
        <f>VLOOKUP(J349,Prowadzacy!$F$2:$J$105,2,FALSE)</f>
        <v>Łukasz</v>
      </c>
      <c r="L349" s="55">
        <f>VLOOKUP(J349,Prowadzacy!$F$2:$K$105,3,FALSE)</f>
        <v>0</v>
      </c>
      <c r="M349" s="55" t="str">
        <f>VLOOKUP(J349,Prowadzacy!$F$2:$K$105,4,FALSE)</f>
        <v>Staszewski</v>
      </c>
      <c r="N349" s="57" t="str">
        <f>VLOOKUP(J349,Prowadzacy!$F$2:$M$105,8,FALSE)</f>
        <v xml:space="preserve">Łukasz | Staszewski | Dr inż. |  ( 05410 ) </v>
      </c>
      <c r="O349" s="57" t="str">
        <f>VLOOKUP(J349,Prowadzacy!$F$2:$K$105,5,FALSE)</f>
        <v>W05/K2</v>
      </c>
      <c r="P349" s="57" t="str">
        <f>VLOOKUP(J349,Prowadzacy!$F$2:$K$105,6,FALSE)</f>
        <v>ZAS</v>
      </c>
      <c r="Q349" s="42" t="s">
        <v>626</v>
      </c>
      <c r="R349" s="57" t="str">
        <f>VLOOKUP(Q349,Prowadzacy!$F$2:$K$105,2,FALSE)</f>
        <v>Daniel</v>
      </c>
      <c r="S349" s="57" t="str">
        <f>VLOOKUP(Q349,Prowadzacy!$F$2:$K$105,3,FALSE)</f>
        <v>Łukasz</v>
      </c>
      <c r="T349" s="57" t="str">
        <f>VLOOKUP(Q349,Prowadzacy!$F$2:$K$105,4,FALSE)</f>
        <v>Bejmert</v>
      </c>
      <c r="U349" s="57" t="str">
        <f>VLOOKUP(Q349,Prowadzacy!$F$2:$M$105,8,FALSE)</f>
        <v xml:space="preserve">Daniel | Bejmert | Dr inż. |  ( 05285 ) </v>
      </c>
      <c r="V349" s="42"/>
      <c r="W349" s="42" t="s">
        <v>226</v>
      </c>
      <c r="X349" s="42"/>
      <c r="Y349" s="42"/>
      <c r="Z349" s="58"/>
      <c r="AA349" s="57"/>
      <c r="AB349" s="57"/>
      <c r="AC349" s="57"/>
      <c r="AD349" s="57"/>
      <c r="AE349" s="57"/>
      <c r="AF349" s="57"/>
      <c r="AG349" s="57"/>
      <c r="AH349" s="57"/>
      <c r="AI349" s="57"/>
      <c r="AJ349" s="57"/>
      <c r="AK349" s="57"/>
      <c r="AL349" s="65"/>
    </row>
    <row r="350" spans="1:38" ht="155.25">
      <c r="A350" s="80">
        <v>345</v>
      </c>
      <c r="B350" s="57" t="str">
        <f>VLOOKUP(E350,studia!$F$1:$I$12,2,FALSE)</f>
        <v>Elektrotechnika</v>
      </c>
      <c r="C350" s="57" t="str">
        <f>VLOOKUP(E350,studia!$F$1:$I$12,3,FALSE)</f>
        <v>mgr</v>
      </c>
      <c r="D350" s="57" t="str">
        <f>VLOOKUP(E350,studia!$F$1:$I$12,4,FALSE)</f>
        <v>CPE</v>
      </c>
      <c r="E350" s="42" t="s">
        <v>605</v>
      </c>
      <c r="F350" s="89" t="s">
        <v>2088</v>
      </c>
      <c r="G350" s="42" t="s">
        <v>1107</v>
      </c>
      <c r="H350" s="67" t="s">
        <v>1108</v>
      </c>
      <c r="I350" s="42" t="s">
        <v>2046</v>
      </c>
      <c r="J350" s="42" t="s">
        <v>752</v>
      </c>
      <c r="K350" s="55" t="str">
        <f>VLOOKUP(J350,Prowadzacy!$F$2:$J$105,2,FALSE)</f>
        <v>Radosław</v>
      </c>
      <c r="L350" s="55">
        <f>VLOOKUP(J350,Prowadzacy!$F$2:$K$105,3,FALSE)</f>
        <v>0</v>
      </c>
      <c r="M350" s="55" t="str">
        <f>VLOOKUP(J350,Prowadzacy!$F$2:$K$105,4,FALSE)</f>
        <v>Nalepa</v>
      </c>
      <c r="N350" s="57" t="str">
        <f>VLOOKUP(J350,Prowadzacy!$F$2:$M$105,8,FALSE)</f>
        <v xml:space="preserve">Radosław | Nalepa | Dr inż. |  ( 05386 ) </v>
      </c>
      <c r="O350" s="57" t="str">
        <f>VLOOKUP(J350,Prowadzacy!$F$2:$K$105,5,FALSE)</f>
        <v>W05/K2</v>
      </c>
      <c r="P350" s="57" t="str">
        <f>VLOOKUP(J350,Prowadzacy!$F$2:$K$105,6,FALSE)</f>
        <v>ZSS</v>
      </c>
      <c r="Q350" s="42" t="s">
        <v>669</v>
      </c>
      <c r="R350" s="57" t="str">
        <f>VLOOKUP(Q350,Prowadzacy!$F$2:$K$105,2,FALSE)</f>
        <v>Robert</v>
      </c>
      <c r="S350" s="57" t="str">
        <f>VLOOKUP(Q350,Prowadzacy!$F$2:$K$105,3,FALSE)</f>
        <v>Stanisław</v>
      </c>
      <c r="T350" s="57" t="str">
        <f>VLOOKUP(Q350,Prowadzacy!$F$2:$K$105,4,FALSE)</f>
        <v>Łukomski</v>
      </c>
      <c r="U350" s="57" t="str">
        <f>VLOOKUP(Q350,Prowadzacy!$F$2:$M$105,8,FALSE)</f>
        <v xml:space="preserve">Robert | Łukomski | Dr inż. |  ( 05216 ) </v>
      </c>
      <c r="V350" s="42"/>
      <c r="W350" s="42" t="s">
        <v>226</v>
      </c>
      <c r="X350" s="42"/>
      <c r="Y350" s="42"/>
      <c r="Z350" s="58"/>
      <c r="AA350" s="57"/>
      <c r="AB350" s="57"/>
      <c r="AC350" s="57"/>
      <c r="AD350" s="57"/>
      <c r="AE350" s="57"/>
      <c r="AF350" s="57"/>
      <c r="AG350" s="57"/>
      <c r="AH350" s="57"/>
      <c r="AI350" s="57"/>
      <c r="AJ350" s="57"/>
      <c r="AK350" s="57"/>
      <c r="AL350" s="65"/>
    </row>
    <row r="351" spans="1:38" ht="53.25">
      <c r="A351" s="80">
        <v>346</v>
      </c>
      <c r="B351" s="57" t="str">
        <f>VLOOKUP(E351,studia!$F$1:$I$12,2,FALSE)</f>
        <v>Elektrotechnika</v>
      </c>
      <c r="C351" s="57" t="str">
        <f>VLOOKUP(E351,studia!$F$1:$I$12,3,FALSE)</f>
        <v>mgr</v>
      </c>
      <c r="D351" s="57" t="str">
        <f>VLOOKUP(E351,studia!$F$1:$I$12,4,FALSE)</f>
        <v>CPE</v>
      </c>
      <c r="E351" s="42" t="s">
        <v>605</v>
      </c>
      <c r="F351" s="92"/>
      <c r="G351" s="42" t="s">
        <v>1122</v>
      </c>
      <c r="H351" s="67" t="s">
        <v>1123</v>
      </c>
      <c r="I351" s="42" t="s">
        <v>1124</v>
      </c>
      <c r="J351" s="42" t="s">
        <v>724</v>
      </c>
      <c r="K351" s="55" t="str">
        <f>VLOOKUP(J351,Prowadzacy!$F$2:$J$105,2,FALSE)</f>
        <v>Kazimierz</v>
      </c>
      <c r="L351" s="55" t="str">
        <f>VLOOKUP(J351,Prowadzacy!$F$2:$K$105,3,FALSE)</f>
        <v>Teodor</v>
      </c>
      <c r="M351" s="55" t="str">
        <f>VLOOKUP(J351,Prowadzacy!$F$2:$K$105,4,FALSE)</f>
        <v>Wilkosz</v>
      </c>
      <c r="N351" s="57" t="str">
        <f>VLOOKUP(J351,Prowadzacy!$F$2:$M$105,8,FALSE)</f>
        <v xml:space="preserve">Kazimierz | Wilkosz | Prof. dr hab. inż. |  ( 05255 ) </v>
      </c>
      <c r="O351" s="57" t="str">
        <f>VLOOKUP(J351,Prowadzacy!$F$2:$K$105,5,FALSE)</f>
        <v>W05/K2</v>
      </c>
      <c r="P351" s="57" t="str">
        <f>VLOOKUP(J351,Prowadzacy!$F$2:$K$105,6,FALSE)</f>
        <v>ZSS</v>
      </c>
      <c r="Q351" s="42" t="s">
        <v>957</v>
      </c>
      <c r="R351" s="57" t="str">
        <f>VLOOKUP(Q351,Prowadzacy!$F$2:$K$105,2,FALSE)</f>
        <v>Tomasz</v>
      </c>
      <c r="S351" s="57" t="str">
        <f>VLOOKUP(Q351,Prowadzacy!$F$2:$K$105,3,FALSE)</f>
        <v>Kazimierz</v>
      </c>
      <c r="T351" s="57" t="str">
        <f>VLOOKUP(Q351,Prowadzacy!$F$2:$K$105,4,FALSE)</f>
        <v>Okoń</v>
      </c>
      <c r="U351" s="57" t="str">
        <f>VLOOKUP(Q351,Prowadzacy!$F$2:$M$105,8,FALSE)</f>
        <v xml:space="preserve">Tomasz | Okoń | Dr inż. |  ( 05401 ) </v>
      </c>
      <c r="V351" s="42"/>
      <c r="W351" s="42" t="s">
        <v>226</v>
      </c>
      <c r="X351" s="42"/>
      <c r="Y351" s="42"/>
      <c r="Z351" s="58"/>
      <c r="AA351" s="57"/>
      <c r="AB351" s="57"/>
      <c r="AC351" s="57"/>
      <c r="AD351" s="57"/>
      <c r="AE351" s="57"/>
      <c r="AF351" s="57"/>
      <c r="AG351" s="57"/>
      <c r="AH351" s="57"/>
      <c r="AI351" s="57"/>
      <c r="AJ351" s="57"/>
      <c r="AK351" s="57"/>
      <c r="AL351" s="65"/>
    </row>
    <row r="352" spans="1:38" ht="117">
      <c r="A352" s="80">
        <v>347</v>
      </c>
      <c r="B352" s="57" t="str">
        <f>VLOOKUP(E352,studia!$F$1:$I$12,2,FALSE)</f>
        <v>Elektrotechnika</v>
      </c>
      <c r="C352" s="57" t="str">
        <f>VLOOKUP(E352,studia!$F$1:$I$12,3,FALSE)</f>
        <v>mgr</v>
      </c>
      <c r="D352" s="57" t="str">
        <f>VLOOKUP(E352,studia!$F$1:$I$12,4,FALSE)</f>
        <v>CPE</v>
      </c>
      <c r="E352" s="42" t="s">
        <v>605</v>
      </c>
      <c r="F352" s="92"/>
      <c r="G352" s="42" t="s">
        <v>1125</v>
      </c>
      <c r="H352" s="67" t="s">
        <v>1126</v>
      </c>
      <c r="I352" s="42" t="s">
        <v>1127</v>
      </c>
      <c r="J352" s="42" t="s">
        <v>724</v>
      </c>
      <c r="K352" s="55" t="str">
        <f>VLOOKUP(J352,Prowadzacy!$F$2:$J$105,2,FALSE)</f>
        <v>Kazimierz</v>
      </c>
      <c r="L352" s="55" t="str">
        <f>VLOOKUP(J352,Prowadzacy!$F$2:$K$105,3,FALSE)</f>
        <v>Teodor</v>
      </c>
      <c r="M352" s="55" t="str">
        <f>VLOOKUP(J352,Prowadzacy!$F$2:$K$105,4,FALSE)</f>
        <v>Wilkosz</v>
      </c>
      <c r="N352" s="57" t="str">
        <f>VLOOKUP(J352,Prowadzacy!$F$2:$M$105,8,FALSE)</f>
        <v xml:space="preserve">Kazimierz | Wilkosz | Prof. dr hab. inż. |  ( 05255 ) </v>
      </c>
      <c r="O352" s="57" t="str">
        <f>VLOOKUP(J352,Prowadzacy!$F$2:$K$105,5,FALSE)</f>
        <v>W05/K2</v>
      </c>
      <c r="P352" s="57" t="str">
        <f>VLOOKUP(J352,Prowadzacy!$F$2:$K$105,6,FALSE)</f>
        <v>ZSS</v>
      </c>
      <c r="Q352" s="42" t="s">
        <v>669</v>
      </c>
      <c r="R352" s="57" t="str">
        <f>VLOOKUP(Q352,Prowadzacy!$F$2:$K$105,2,FALSE)</f>
        <v>Robert</v>
      </c>
      <c r="S352" s="57" t="str">
        <f>VLOOKUP(Q352,Prowadzacy!$F$2:$K$105,3,FALSE)</f>
        <v>Stanisław</v>
      </c>
      <c r="T352" s="57" t="str">
        <f>VLOOKUP(Q352,Prowadzacy!$F$2:$K$105,4,FALSE)</f>
        <v>Łukomski</v>
      </c>
      <c r="U352" s="57" t="str">
        <f>VLOOKUP(Q352,Prowadzacy!$F$2:$M$105,8,FALSE)</f>
        <v xml:space="preserve">Robert | Łukomski | Dr inż. |  ( 05216 ) </v>
      </c>
      <c r="V352" s="42"/>
      <c r="W352" s="42" t="s">
        <v>226</v>
      </c>
      <c r="X352" s="42"/>
      <c r="Y352" s="42"/>
      <c r="Z352" s="58"/>
      <c r="AA352" s="57"/>
      <c r="AB352" s="57"/>
      <c r="AC352" s="57"/>
      <c r="AD352" s="57"/>
      <c r="AE352" s="57"/>
      <c r="AF352" s="57"/>
      <c r="AG352" s="57"/>
      <c r="AH352" s="57"/>
      <c r="AI352" s="57"/>
      <c r="AJ352" s="57"/>
      <c r="AK352" s="57"/>
      <c r="AL352" s="65"/>
    </row>
    <row r="353" spans="1:38" s="54" customFormat="1" ht="119.25" customHeight="1">
      <c r="A353" s="80">
        <v>348</v>
      </c>
      <c r="B353" s="57" t="str">
        <f>VLOOKUP(E353,studia!$F$1:$I$12,2,FALSE)</f>
        <v>Elektrotechnika</v>
      </c>
      <c r="C353" s="57" t="str">
        <f>VLOOKUP(E353,studia!$F$1:$I$12,3,FALSE)</f>
        <v>mgr</v>
      </c>
      <c r="D353" s="57" t="str">
        <f>VLOOKUP(E353,studia!$F$1:$I$12,4,FALSE)</f>
        <v>EEN</v>
      </c>
      <c r="E353" s="53" t="s">
        <v>559</v>
      </c>
      <c r="F353" s="89"/>
      <c r="G353" s="56" t="s">
        <v>599</v>
      </c>
      <c r="H353" s="56" t="s">
        <v>600</v>
      </c>
      <c r="I353" s="56" t="s">
        <v>601</v>
      </c>
      <c r="J353" s="56" t="s">
        <v>478</v>
      </c>
      <c r="K353" s="55" t="str">
        <f>VLOOKUP(J353,Prowadzacy!$F$2:$J$105,2,FALSE)</f>
        <v>Jan</v>
      </c>
      <c r="L353" s="55" t="str">
        <f>VLOOKUP(J353,Prowadzacy!$F$2:$K$105,3,FALSE)</f>
        <v>Stanisław</v>
      </c>
      <c r="M353" s="55" t="str">
        <f>VLOOKUP(J353,Prowadzacy!$F$2:$K$105,4,FALSE)</f>
        <v>Ziaja</v>
      </c>
      <c r="N353" s="57" t="str">
        <f>VLOOKUP(J353,Prowadzacy!$F$2:$M$105,8,FALSE)</f>
        <v xml:space="preserve">Jan | Ziaja | Dr hab. inż. |  ( 05132 ) </v>
      </c>
      <c r="O353" s="57" t="str">
        <f>VLOOKUP(J353,Prowadzacy!$F$2:$K$105,5,FALSE)</f>
        <v>W05/K1</v>
      </c>
      <c r="P353" s="57" t="str">
        <f>VLOOKUP(J353,Prowadzacy!$F$2:$K$105,6,FALSE)</f>
        <v>ZE</v>
      </c>
      <c r="Q353" s="53" t="s">
        <v>516</v>
      </c>
      <c r="R353" s="57" t="str">
        <f>VLOOKUP(Q353,Prowadzacy!$F$2:$K$105,2,FALSE)</f>
        <v>Marcin</v>
      </c>
      <c r="S353" s="57" t="str">
        <f>VLOOKUP(Q353,Prowadzacy!$F$2:$K$105,3,FALSE)</f>
        <v>przemysław</v>
      </c>
      <c r="T353" s="57" t="str">
        <f>VLOOKUP(Q353,Prowadzacy!$F$2:$K$105,4,FALSE)</f>
        <v>Lewandowski</v>
      </c>
      <c r="U353" s="57" t="str">
        <f>VLOOKUP(Q353,Prowadzacy!$F$2:$M$105,8,FALSE)</f>
        <v xml:space="preserve">Marcin | Lewandowski | Dr inż. |  ( 05166 ) </v>
      </c>
      <c r="V353" s="56"/>
      <c r="W353" s="53" t="s">
        <v>226</v>
      </c>
      <c r="X353" s="56"/>
      <c r="Y353" s="53"/>
      <c r="Z353" s="58"/>
      <c r="AA353" s="57"/>
      <c r="AB353" s="57"/>
      <c r="AC353" s="57"/>
      <c r="AD353" s="57"/>
      <c r="AE353" s="57"/>
      <c r="AF353" s="57"/>
      <c r="AG353" s="57"/>
      <c r="AH353" s="57"/>
      <c r="AI353" s="57"/>
      <c r="AJ353" s="57"/>
      <c r="AK353" s="57"/>
      <c r="AL353" s="65"/>
    </row>
    <row r="354" spans="1:38" ht="124.5" customHeight="1">
      <c r="A354" s="80">
        <v>349</v>
      </c>
      <c r="B354" s="57" t="str">
        <f>VLOOKUP(E354,studia!$F$1:$I$12,2,FALSE)</f>
        <v>Elektrotechnika</v>
      </c>
      <c r="C354" s="57" t="str">
        <f>VLOOKUP(E354,studia!$F$1:$I$12,3,FALSE)</f>
        <v>mgr</v>
      </c>
      <c r="D354" s="57" t="str">
        <f>VLOOKUP(E354,studia!$F$1:$I$12,4,FALSE)</f>
        <v>EEN</v>
      </c>
      <c r="E354" s="53" t="s">
        <v>559</v>
      </c>
      <c r="F354" s="89"/>
      <c r="G354" s="56" t="s">
        <v>575</v>
      </c>
      <c r="H354" s="56" t="s">
        <v>576</v>
      </c>
      <c r="I354" s="56" t="s">
        <v>577</v>
      </c>
      <c r="J354" s="56" t="s">
        <v>390</v>
      </c>
      <c r="K354" s="55" t="str">
        <f>VLOOKUP(J354,Prowadzacy!$F$2:$J$105,2,FALSE)</f>
        <v>Paweł</v>
      </c>
      <c r="L354" s="55" t="str">
        <f>VLOOKUP(J354,Prowadzacy!$F$2:$K$105,3,FALSE)</f>
        <v>Tomasz</v>
      </c>
      <c r="M354" s="55" t="str">
        <f>VLOOKUP(J354,Prowadzacy!$F$2:$K$105,4,FALSE)</f>
        <v>Kostyła</v>
      </c>
      <c r="N354" s="57" t="str">
        <f>VLOOKUP(J354,Prowadzacy!$F$2:$M$105,8,FALSE)</f>
        <v xml:space="preserve">Paweł | Kostyła | Dr inż. |  ( 05108 ) </v>
      </c>
      <c r="O354" s="57" t="str">
        <f>VLOOKUP(J354,Prowadzacy!$F$2:$K$105,5,FALSE)</f>
        <v>W05/K1</v>
      </c>
      <c r="P354" s="57" t="str">
        <f>VLOOKUP(J354,Prowadzacy!$F$2:$K$105,6,FALSE)</f>
        <v>ZET</v>
      </c>
      <c r="Q354" s="53" t="s">
        <v>566</v>
      </c>
      <c r="R354" s="57" t="str">
        <f>VLOOKUP(Q354,Prowadzacy!$F$2:$K$105,2,FALSE)</f>
        <v>Maciej</v>
      </c>
      <c r="S354" s="57" t="str">
        <f>VLOOKUP(Q354,Prowadzacy!$F$2:$K$105,3,FALSE)</f>
        <v>Władysław</v>
      </c>
      <c r="T354" s="57" t="str">
        <f>VLOOKUP(Q354,Prowadzacy!$F$2:$K$105,4,FALSE)</f>
        <v>Jaroszewski</v>
      </c>
      <c r="U354" s="57" t="str">
        <f>VLOOKUP(Q354,Prowadzacy!$F$2:$M$105,8,FALSE)</f>
        <v xml:space="preserve">Maciej | Jaroszewski | Dr hab. inż. |  ( 05104 ) </v>
      </c>
      <c r="V354" s="56"/>
      <c r="W354" s="53" t="s">
        <v>226</v>
      </c>
      <c r="X354" s="56"/>
      <c r="Y354" s="53"/>
      <c r="Z354" s="58"/>
      <c r="AA354" s="57"/>
      <c r="AB354" s="57"/>
      <c r="AC354" s="57"/>
      <c r="AD354" s="57"/>
      <c r="AE354" s="57"/>
      <c r="AF354" s="57"/>
      <c r="AG354" s="57"/>
      <c r="AH354" s="57"/>
      <c r="AI354" s="57"/>
      <c r="AJ354" s="57"/>
      <c r="AK354" s="57"/>
      <c r="AL354" s="65"/>
    </row>
    <row r="355" spans="1:38" ht="129" customHeight="1">
      <c r="A355" s="80">
        <v>350</v>
      </c>
      <c r="B355" s="57" t="str">
        <f>VLOOKUP(E355,studia!$F$1:$I$12,2,FALSE)</f>
        <v>Elektrotechnika</v>
      </c>
      <c r="C355" s="57" t="str">
        <f>VLOOKUP(E355,studia!$F$1:$I$12,3,FALSE)</f>
        <v>mgr</v>
      </c>
      <c r="D355" s="57" t="str">
        <f>VLOOKUP(E355,studia!$F$1:$I$12,4,FALSE)</f>
        <v>EEN</v>
      </c>
      <c r="E355" s="53" t="s">
        <v>559</v>
      </c>
      <c r="F355" s="89"/>
      <c r="G355" s="56" t="s">
        <v>578</v>
      </c>
      <c r="H355" s="56" t="s">
        <v>579</v>
      </c>
      <c r="I355" s="56" t="s">
        <v>580</v>
      </c>
      <c r="J355" s="56" t="s">
        <v>390</v>
      </c>
      <c r="K355" s="55" t="str">
        <f>VLOOKUP(J355,Prowadzacy!$F$2:$J$105,2,FALSE)</f>
        <v>Paweł</v>
      </c>
      <c r="L355" s="55" t="str">
        <f>VLOOKUP(J355,Prowadzacy!$F$2:$K$105,3,FALSE)</f>
        <v>Tomasz</v>
      </c>
      <c r="M355" s="55" t="str">
        <f>VLOOKUP(J355,Prowadzacy!$F$2:$K$105,4,FALSE)</f>
        <v>Kostyła</v>
      </c>
      <c r="N355" s="57" t="str">
        <f>VLOOKUP(J355,Prowadzacy!$F$2:$M$105,8,FALSE)</f>
        <v xml:space="preserve">Paweł | Kostyła | Dr inż. |  ( 05108 ) </v>
      </c>
      <c r="O355" s="57" t="str">
        <f>VLOOKUP(J355,Prowadzacy!$F$2:$K$105,5,FALSE)</f>
        <v>W05/K1</v>
      </c>
      <c r="P355" s="57" t="str">
        <f>VLOOKUP(J355,Prowadzacy!$F$2:$K$105,6,FALSE)</f>
        <v>ZET</v>
      </c>
      <c r="Q355" s="53" t="s">
        <v>614</v>
      </c>
      <c r="R355" s="57" t="str">
        <f>VLOOKUP(Q355,Prowadzacy!$F$2:$K$105,2,FALSE)</f>
        <v>Tomasz</v>
      </c>
      <c r="S355" s="57" t="str">
        <f>VLOOKUP(Q355,Prowadzacy!$F$2:$K$105,3,FALSE)</f>
        <v>Stanisław</v>
      </c>
      <c r="T355" s="57" t="str">
        <f>VLOOKUP(Q355,Prowadzacy!$F$2:$K$105,4,FALSE)</f>
        <v>Sikorski</v>
      </c>
      <c r="U355" s="57" t="str">
        <f>VLOOKUP(Q355,Prowadzacy!$F$2:$M$105,8,FALSE)</f>
        <v xml:space="preserve">Tomasz | Sikorski | Dr hab. inż. |  ( 05141 ) </v>
      </c>
      <c r="V355" s="56"/>
      <c r="W355" s="53" t="s">
        <v>226</v>
      </c>
      <c r="X355" s="56"/>
      <c r="Y355" s="53"/>
      <c r="Z355" s="58"/>
      <c r="AA355" s="57"/>
      <c r="AB355" s="57"/>
      <c r="AC355" s="57"/>
      <c r="AD355" s="57"/>
      <c r="AE355" s="57"/>
      <c r="AF355" s="57"/>
      <c r="AG355" s="57"/>
      <c r="AH355" s="57"/>
      <c r="AI355" s="57"/>
      <c r="AJ355" s="57"/>
      <c r="AK355" s="57"/>
      <c r="AL355" s="65"/>
    </row>
    <row r="356" spans="1:38" ht="134.25" customHeight="1">
      <c r="A356" s="80">
        <v>351</v>
      </c>
      <c r="B356" s="57" t="str">
        <f>VLOOKUP(E356,studia!$F$1:$I$12,2,FALSE)</f>
        <v>Elektrotechnika</v>
      </c>
      <c r="C356" s="57" t="str">
        <f>VLOOKUP(E356,studia!$F$1:$I$12,3,FALSE)</f>
        <v>mgr</v>
      </c>
      <c r="D356" s="57" t="str">
        <f>VLOOKUP(E356,studia!$F$1:$I$12,4,FALSE)</f>
        <v>EEN</v>
      </c>
      <c r="E356" s="53" t="s">
        <v>559</v>
      </c>
      <c r="F356" s="89" t="s">
        <v>2088</v>
      </c>
      <c r="G356" s="56" t="s">
        <v>581</v>
      </c>
      <c r="H356" s="56" t="s">
        <v>582</v>
      </c>
      <c r="I356" s="56" t="s">
        <v>583</v>
      </c>
      <c r="J356" s="56" t="s">
        <v>390</v>
      </c>
      <c r="K356" s="55" t="str">
        <f>VLOOKUP(J356,Prowadzacy!$F$2:$J$105,2,FALSE)</f>
        <v>Paweł</v>
      </c>
      <c r="L356" s="55" t="str">
        <f>VLOOKUP(J356,Prowadzacy!$F$2:$K$105,3,FALSE)</f>
        <v>Tomasz</v>
      </c>
      <c r="M356" s="55" t="str">
        <f>VLOOKUP(J356,Prowadzacy!$F$2:$K$105,4,FALSE)</f>
        <v>Kostyła</v>
      </c>
      <c r="N356" s="57" t="str">
        <f>VLOOKUP(J356,Prowadzacy!$F$2:$M$105,8,FALSE)</f>
        <v xml:space="preserve">Paweł | Kostyła | Dr inż. |  ( 05108 ) </v>
      </c>
      <c r="O356" s="57" t="str">
        <f>VLOOKUP(J356,Prowadzacy!$F$2:$K$105,5,FALSE)</f>
        <v>W05/K1</v>
      </c>
      <c r="P356" s="57" t="str">
        <f>VLOOKUP(J356,Prowadzacy!$F$2:$K$105,6,FALSE)</f>
        <v>ZET</v>
      </c>
      <c r="Q356" s="53" t="s">
        <v>460</v>
      </c>
      <c r="R356" s="57" t="str">
        <f>VLOOKUP(Q356,Prowadzacy!$F$2:$K$105,2,FALSE)</f>
        <v>Zbigniew</v>
      </c>
      <c r="S356" s="57" t="str">
        <f>VLOOKUP(Q356,Prowadzacy!$F$2:$K$105,3,FALSE)</f>
        <v>Krzysztof</v>
      </c>
      <c r="T356" s="57" t="str">
        <f>VLOOKUP(Q356,Prowadzacy!$F$2:$K$105,4,FALSE)</f>
        <v>Wacławek</v>
      </c>
      <c r="U356" s="57" t="str">
        <f>VLOOKUP(Q356,Prowadzacy!$F$2:$M$105,8,FALSE)</f>
        <v xml:space="preserve">Zbigniew | Wacławek | Dr inż. |  ( 05129 ) </v>
      </c>
      <c r="V356" s="56"/>
      <c r="W356" s="53" t="s">
        <v>226</v>
      </c>
      <c r="X356" s="56"/>
      <c r="Y356" s="53"/>
      <c r="Z356" s="58"/>
      <c r="AA356" s="57"/>
      <c r="AB356" s="57"/>
      <c r="AC356" s="57"/>
      <c r="AD356" s="57"/>
      <c r="AE356" s="57"/>
      <c r="AF356" s="57"/>
      <c r="AG356" s="57"/>
      <c r="AH356" s="57"/>
      <c r="AI356" s="57"/>
      <c r="AJ356" s="57"/>
      <c r="AK356" s="57"/>
      <c r="AL356" s="65"/>
    </row>
    <row r="357" spans="1:38" ht="150.75" customHeight="1">
      <c r="A357" s="80">
        <v>352</v>
      </c>
      <c r="B357" s="57" t="str">
        <f>VLOOKUP(E357,studia!$F$1:$I$12,2,FALSE)</f>
        <v>Elektrotechnika</v>
      </c>
      <c r="C357" s="57" t="str">
        <f>VLOOKUP(E357,studia!$F$1:$I$12,3,FALSE)</f>
        <v>mgr</v>
      </c>
      <c r="D357" s="57" t="str">
        <f>VLOOKUP(E357,studia!$F$1:$I$12,4,FALSE)</f>
        <v>EEN</v>
      </c>
      <c r="E357" s="53" t="s">
        <v>559</v>
      </c>
      <c r="F357" s="89"/>
      <c r="G357" s="56" t="s">
        <v>584</v>
      </c>
      <c r="H357" s="56" t="s">
        <v>585</v>
      </c>
      <c r="I357" s="56" t="s">
        <v>586</v>
      </c>
      <c r="J357" s="56" t="s">
        <v>390</v>
      </c>
      <c r="K357" s="55" t="str">
        <f>VLOOKUP(J357,Prowadzacy!$F$2:$J$105,2,FALSE)</f>
        <v>Paweł</v>
      </c>
      <c r="L357" s="55" t="str">
        <f>VLOOKUP(J357,Prowadzacy!$F$2:$K$105,3,FALSE)</f>
        <v>Tomasz</v>
      </c>
      <c r="M357" s="55" t="str">
        <f>VLOOKUP(J357,Prowadzacy!$F$2:$K$105,4,FALSE)</f>
        <v>Kostyła</v>
      </c>
      <c r="N357" s="57" t="str">
        <f>VLOOKUP(J357,Prowadzacy!$F$2:$M$105,8,FALSE)</f>
        <v xml:space="preserve">Paweł | Kostyła | Dr inż. |  ( 05108 ) </v>
      </c>
      <c r="O357" s="57" t="str">
        <f>VLOOKUP(J357,Prowadzacy!$F$2:$K$105,5,FALSE)</f>
        <v>W05/K1</v>
      </c>
      <c r="P357" s="57" t="str">
        <f>VLOOKUP(J357,Prowadzacy!$F$2:$K$105,6,FALSE)</f>
        <v>ZET</v>
      </c>
      <c r="Q357" s="53" t="s">
        <v>566</v>
      </c>
      <c r="R357" s="57" t="str">
        <f>VLOOKUP(Q357,Prowadzacy!$F$2:$K$105,2,FALSE)</f>
        <v>Maciej</v>
      </c>
      <c r="S357" s="57" t="str">
        <f>VLOOKUP(Q357,Prowadzacy!$F$2:$K$105,3,FALSE)</f>
        <v>Władysław</v>
      </c>
      <c r="T357" s="57" t="str">
        <f>VLOOKUP(Q357,Prowadzacy!$F$2:$K$105,4,FALSE)</f>
        <v>Jaroszewski</v>
      </c>
      <c r="U357" s="57" t="str">
        <f>VLOOKUP(Q357,Prowadzacy!$F$2:$M$105,8,FALSE)</f>
        <v xml:space="preserve">Maciej | Jaroszewski | Dr hab. inż. |  ( 05104 ) </v>
      </c>
      <c r="V357" s="56"/>
      <c r="W357" s="53" t="s">
        <v>226</v>
      </c>
      <c r="X357" s="56"/>
      <c r="Y357" s="53"/>
      <c r="Z357" s="58"/>
      <c r="AA357" s="57"/>
      <c r="AB357" s="57"/>
      <c r="AC357" s="57"/>
      <c r="AD357" s="57"/>
      <c r="AE357" s="57"/>
      <c r="AF357" s="57"/>
      <c r="AG357" s="57"/>
      <c r="AH357" s="57"/>
      <c r="AI357" s="57"/>
      <c r="AJ357" s="57"/>
      <c r="AK357" s="57"/>
      <c r="AL357" s="65"/>
    </row>
    <row r="358" spans="1:38" ht="27.75">
      <c r="A358" s="80">
        <v>353</v>
      </c>
      <c r="B358" s="57" t="str">
        <f>VLOOKUP(E358,studia!$F$1:$I$12,2,FALSE)</f>
        <v>Elektrotechnika</v>
      </c>
      <c r="C358" s="57" t="str">
        <f>VLOOKUP(E358,studia!$F$1:$I$12,3,FALSE)</f>
        <v>mgr</v>
      </c>
      <c r="D358" s="57" t="str">
        <f>VLOOKUP(E358,studia!$F$1:$I$12,4,FALSE)</f>
        <v>EEN</v>
      </c>
      <c r="E358" s="53" t="s">
        <v>559</v>
      </c>
      <c r="F358" s="89"/>
      <c r="G358" s="56" t="s">
        <v>1952</v>
      </c>
      <c r="H358" s="56" t="s">
        <v>587</v>
      </c>
      <c r="I358" s="56" t="s">
        <v>588</v>
      </c>
      <c r="J358" s="56" t="s">
        <v>428</v>
      </c>
      <c r="K358" s="55" t="str">
        <f>VLOOKUP(J358,Prowadzacy!$F$2:$J$105,2,FALSE)</f>
        <v>Zbigniew</v>
      </c>
      <c r="L358" s="55" t="str">
        <f>VLOOKUP(J358,Prowadzacy!$F$2:$K$105,3,FALSE)</f>
        <v>Maria</v>
      </c>
      <c r="M358" s="55" t="str">
        <f>VLOOKUP(J358,Prowadzacy!$F$2:$K$105,4,FALSE)</f>
        <v>Leonowicz</v>
      </c>
      <c r="N358" s="57" t="str">
        <f>VLOOKUP(J358,Prowadzacy!$F$2:$M$105,8,FALSE)</f>
        <v xml:space="preserve">Zbigniew | Leonowicz | Dr hab. inż. |  ( 05110 ) </v>
      </c>
      <c r="O358" s="57" t="str">
        <f>VLOOKUP(J358,Prowadzacy!$F$2:$K$105,5,FALSE)</f>
        <v>W05/K1</v>
      </c>
      <c r="P358" s="57" t="str">
        <f>VLOOKUP(J358,Prowadzacy!$F$2:$K$105,6,FALSE)</f>
        <v>ZET</v>
      </c>
      <c r="Q358" s="53" t="s">
        <v>371</v>
      </c>
      <c r="R358" s="57" t="str">
        <f>VLOOKUP(Q358,Prowadzacy!$F$2:$K$105,2,FALSE)</f>
        <v>Jacek</v>
      </c>
      <c r="S358" s="57" t="str">
        <f>VLOOKUP(Q358,Prowadzacy!$F$2:$K$105,3,FALSE)</f>
        <v>Jerzy</v>
      </c>
      <c r="T358" s="57" t="str">
        <f>VLOOKUP(Q358,Prowadzacy!$F$2:$K$105,4,FALSE)</f>
        <v>Rezmer</v>
      </c>
      <c r="U358" s="57" t="str">
        <f>VLOOKUP(Q358,Prowadzacy!$F$2:$M$105,8,FALSE)</f>
        <v xml:space="preserve">Jacek | Rezmer | Dr hab. inż. |  ( 05120 ) </v>
      </c>
      <c r="V358" s="56"/>
      <c r="W358" s="53" t="s">
        <v>226</v>
      </c>
      <c r="X358" s="56"/>
      <c r="Y358" s="53"/>
      <c r="Z358" s="58"/>
      <c r="AA358" s="57"/>
      <c r="AB358" s="57"/>
      <c r="AC358" s="57"/>
      <c r="AD358" s="57"/>
      <c r="AE358" s="57"/>
      <c r="AF358" s="57"/>
      <c r="AG358" s="57"/>
      <c r="AH358" s="57"/>
      <c r="AI358" s="57"/>
      <c r="AJ358" s="57"/>
      <c r="AK358" s="57"/>
      <c r="AL358" s="65"/>
    </row>
    <row r="359" spans="1:38" ht="179.25" customHeight="1">
      <c r="A359" s="80">
        <v>354</v>
      </c>
      <c r="B359" s="57" t="str">
        <f>VLOOKUP(E359,studia!$F$1:$I$12,2,FALSE)</f>
        <v>Elektrotechnika</v>
      </c>
      <c r="C359" s="57" t="str">
        <f>VLOOKUP(E359,studia!$F$1:$I$12,3,FALSE)</f>
        <v>mgr</v>
      </c>
      <c r="D359" s="57" t="str">
        <f>VLOOKUP(E359,studia!$F$1:$I$12,4,FALSE)</f>
        <v>EEN</v>
      </c>
      <c r="E359" s="53" t="s">
        <v>559</v>
      </c>
      <c r="F359" s="89"/>
      <c r="G359" s="56" t="s">
        <v>592</v>
      </c>
      <c r="H359" s="56" t="s">
        <v>593</v>
      </c>
      <c r="I359" s="56" t="s">
        <v>1981</v>
      </c>
      <c r="J359" s="56" t="s">
        <v>381</v>
      </c>
      <c r="K359" s="55" t="str">
        <f>VLOOKUP(J359,Prowadzacy!$F$2:$J$105,2,FALSE)</f>
        <v>Jarosław</v>
      </c>
      <c r="L359" s="55" t="str">
        <f>VLOOKUP(J359,Prowadzacy!$F$2:$K$105,3,FALSE)</f>
        <v>Marian</v>
      </c>
      <c r="M359" s="55" t="str">
        <f>VLOOKUP(J359,Prowadzacy!$F$2:$K$105,4,FALSE)</f>
        <v>Szymańda</v>
      </c>
      <c r="N359" s="57" t="str">
        <f>VLOOKUP(J359,Prowadzacy!$F$2:$M$105,8,FALSE)</f>
        <v xml:space="preserve">Jarosław | Szymańda | Dr inż. |  ( 05126 ) </v>
      </c>
      <c r="O359" s="57" t="str">
        <f>VLOOKUP(J359,Prowadzacy!$F$2:$K$105,5,FALSE)</f>
        <v>W05/K1</v>
      </c>
      <c r="P359" s="57" t="str">
        <f>VLOOKUP(J359,Prowadzacy!$F$2:$K$105,6,FALSE)</f>
        <v>ZET</v>
      </c>
      <c r="Q359" s="53" t="s">
        <v>371</v>
      </c>
      <c r="R359" s="57" t="str">
        <f>VLOOKUP(Q359,Prowadzacy!$F$2:$K$105,2,FALSE)</f>
        <v>Jacek</v>
      </c>
      <c r="S359" s="57" t="str">
        <f>VLOOKUP(Q359,Prowadzacy!$F$2:$K$105,3,FALSE)</f>
        <v>Jerzy</v>
      </c>
      <c r="T359" s="57" t="str">
        <f>VLOOKUP(Q359,Prowadzacy!$F$2:$K$105,4,FALSE)</f>
        <v>Rezmer</v>
      </c>
      <c r="U359" s="57" t="str">
        <f>VLOOKUP(Q359,Prowadzacy!$F$2:$M$105,8,FALSE)</f>
        <v xml:space="preserve">Jacek | Rezmer | Dr hab. inż. |  ( 05120 ) </v>
      </c>
      <c r="V359" s="56"/>
      <c r="W359" s="53" t="s">
        <v>226</v>
      </c>
      <c r="X359" s="56"/>
      <c r="Y359" s="53"/>
      <c r="Z359" s="58"/>
      <c r="AA359" s="57"/>
      <c r="AB359" s="57"/>
      <c r="AC359" s="57"/>
      <c r="AD359" s="57"/>
      <c r="AE359" s="57"/>
      <c r="AF359" s="57"/>
      <c r="AG359" s="57"/>
      <c r="AH359" s="57"/>
      <c r="AI359" s="57"/>
      <c r="AJ359" s="57"/>
      <c r="AK359" s="57"/>
      <c r="AL359" s="65"/>
    </row>
    <row r="360" spans="1:38" ht="168">
      <c r="A360" s="80">
        <v>355</v>
      </c>
      <c r="B360" s="57" t="str">
        <f>VLOOKUP(E360,studia!$F$1:$I$12,2,FALSE)</f>
        <v>Elektrotechnika</v>
      </c>
      <c r="C360" s="57" t="str">
        <f>VLOOKUP(E360,studia!$F$1:$I$12,3,FALSE)</f>
        <v>mgr</v>
      </c>
      <c r="D360" s="57" t="str">
        <f>VLOOKUP(E360,studia!$F$1:$I$12,4,FALSE)</f>
        <v>EEN</v>
      </c>
      <c r="E360" s="53" t="s">
        <v>559</v>
      </c>
      <c r="F360" s="89"/>
      <c r="G360" s="56" t="s">
        <v>594</v>
      </c>
      <c r="H360" s="56" t="s">
        <v>595</v>
      </c>
      <c r="I360" s="56" t="s">
        <v>1982</v>
      </c>
      <c r="J360" s="56" t="s">
        <v>381</v>
      </c>
      <c r="K360" s="55" t="str">
        <f>VLOOKUP(J360,Prowadzacy!$F$2:$J$105,2,FALSE)</f>
        <v>Jarosław</v>
      </c>
      <c r="L360" s="55" t="str">
        <f>VLOOKUP(J360,Prowadzacy!$F$2:$K$105,3,FALSE)</f>
        <v>Marian</v>
      </c>
      <c r="M360" s="55" t="str">
        <f>VLOOKUP(J360,Prowadzacy!$F$2:$K$105,4,FALSE)</f>
        <v>Szymańda</v>
      </c>
      <c r="N360" s="57" t="str">
        <f>VLOOKUP(J360,Prowadzacy!$F$2:$M$105,8,FALSE)</f>
        <v xml:space="preserve">Jarosław | Szymańda | Dr inż. |  ( 05126 ) </v>
      </c>
      <c r="O360" s="57" t="str">
        <f>VLOOKUP(J360,Prowadzacy!$F$2:$K$105,5,FALSE)</f>
        <v>W05/K1</v>
      </c>
      <c r="P360" s="57" t="str">
        <f>VLOOKUP(J360,Prowadzacy!$F$2:$K$105,6,FALSE)</f>
        <v>ZET</v>
      </c>
      <c r="Q360" s="53" t="s">
        <v>386</v>
      </c>
      <c r="R360" s="57" t="str">
        <f>VLOOKUP(Q360,Prowadzacy!$F$2:$K$105,2,FALSE)</f>
        <v>Przemysław</v>
      </c>
      <c r="S360" s="57">
        <f>VLOOKUP(Q360,Prowadzacy!$F$2:$K$105,3,FALSE)</f>
        <v>0</v>
      </c>
      <c r="T360" s="57" t="str">
        <f>VLOOKUP(Q360,Prowadzacy!$F$2:$K$105,4,FALSE)</f>
        <v>Janik</v>
      </c>
      <c r="U360" s="57" t="str">
        <f>VLOOKUP(Q360,Prowadzacy!$F$2:$M$105,8,FALSE)</f>
        <v xml:space="preserve">Przemysław | Janik | Dr hab. inż. |  ( 05115 ) </v>
      </c>
      <c r="V360" s="56"/>
      <c r="W360" s="53" t="s">
        <v>226</v>
      </c>
      <c r="X360" s="56"/>
      <c r="Y360" s="53"/>
      <c r="Z360" s="58"/>
      <c r="AA360" s="57"/>
      <c r="AB360" s="57"/>
      <c r="AC360" s="57"/>
      <c r="AD360" s="57"/>
      <c r="AE360" s="57"/>
      <c r="AF360" s="57"/>
      <c r="AG360" s="57"/>
      <c r="AH360" s="57"/>
      <c r="AI360" s="57"/>
      <c r="AJ360" s="57"/>
      <c r="AK360" s="57"/>
      <c r="AL360" s="65"/>
    </row>
    <row r="361" spans="1:38" ht="91.5">
      <c r="A361" s="80">
        <v>356</v>
      </c>
      <c r="B361" s="57" t="str">
        <f>VLOOKUP(E361,studia!$F$1:$I$12,2,FALSE)</f>
        <v>Elektrotechnika</v>
      </c>
      <c r="C361" s="57" t="str">
        <f>VLOOKUP(E361,studia!$F$1:$I$12,3,FALSE)</f>
        <v>mgr</v>
      </c>
      <c r="D361" s="57" t="str">
        <f>VLOOKUP(E361,studia!$F$1:$I$12,4,FALSE)</f>
        <v>EEN</v>
      </c>
      <c r="E361" s="53" t="s">
        <v>559</v>
      </c>
      <c r="F361" s="89"/>
      <c r="G361" s="56" t="s">
        <v>564</v>
      </c>
      <c r="H361" s="78" t="s">
        <v>565</v>
      </c>
      <c r="I361" s="56" t="s">
        <v>1984</v>
      </c>
      <c r="J361" s="56" t="s">
        <v>566</v>
      </c>
      <c r="K361" s="55" t="str">
        <f>VLOOKUP(J361,Prowadzacy!$F$2:$J$105,2,FALSE)</f>
        <v>Maciej</v>
      </c>
      <c r="L361" s="55" t="str">
        <f>VLOOKUP(J361,Prowadzacy!$F$2:$K$105,3,FALSE)</f>
        <v>Władysław</v>
      </c>
      <c r="M361" s="55" t="str">
        <f>VLOOKUP(J361,Prowadzacy!$F$2:$K$105,4,FALSE)</f>
        <v>Jaroszewski</v>
      </c>
      <c r="N361" s="57" t="str">
        <f>VLOOKUP(J361,Prowadzacy!$F$2:$M$105,8,FALSE)</f>
        <v xml:space="preserve">Maciej | Jaroszewski | Dr hab. inż. |  ( 05104 ) </v>
      </c>
      <c r="O361" s="57" t="str">
        <f>VLOOKUP(J361,Prowadzacy!$F$2:$K$105,5,FALSE)</f>
        <v>W05/K1</v>
      </c>
      <c r="P361" s="57" t="str">
        <f>VLOOKUP(J361,Prowadzacy!$F$2:$K$105,6,FALSE)</f>
        <v>ZWN</v>
      </c>
      <c r="Q361" s="53" t="s">
        <v>413</v>
      </c>
      <c r="R361" s="57" t="str">
        <f>VLOOKUP(Q361,Prowadzacy!$F$2:$K$105,2,FALSE)</f>
        <v>Tomasz</v>
      </c>
      <c r="S361" s="57">
        <f>VLOOKUP(Q361,Prowadzacy!$F$2:$K$105,3,FALSE)</f>
        <v>0</v>
      </c>
      <c r="T361" s="57" t="str">
        <f>VLOOKUP(Q361,Prowadzacy!$F$2:$K$105,4,FALSE)</f>
        <v>Czapka</v>
      </c>
      <c r="U361" s="57" t="str">
        <f>VLOOKUP(Q361,Prowadzacy!$F$2:$M$105,8,FALSE)</f>
        <v xml:space="preserve">Tomasz | Czapka | Dr inż. |  ( 05158 ) </v>
      </c>
      <c r="V361" s="56"/>
      <c r="W361" s="53" t="s">
        <v>226</v>
      </c>
      <c r="X361" s="56"/>
      <c r="Y361" s="53"/>
      <c r="Z361" s="58"/>
      <c r="AA361" s="57"/>
      <c r="AB361" s="57"/>
      <c r="AC361" s="57"/>
      <c r="AD361" s="57"/>
      <c r="AE361" s="57"/>
      <c r="AF361" s="57"/>
      <c r="AG361" s="57"/>
      <c r="AH361" s="57"/>
      <c r="AI361" s="57"/>
      <c r="AJ361" s="57"/>
      <c r="AK361" s="57"/>
      <c r="AL361" s="65"/>
    </row>
    <row r="362" spans="1:38" ht="91.5">
      <c r="A362" s="80">
        <v>357</v>
      </c>
      <c r="B362" s="57" t="str">
        <f>VLOOKUP(E362,studia!$F$1:$I$12,2,FALSE)</f>
        <v>Elektrotechnika</v>
      </c>
      <c r="C362" s="57" t="str">
        <f>VLOOKUP(E362,studia!$F$1:$I$12,3,FALSE)</f>
        <v>mgr</v>
      </c>
      <c r="D362" s="57" t="str">
        <f>VLOOKUP(E362,studia!$F$1:$I$12,4,FALSE)</f>
        <v>EEN</v>
      </c>
      <c r="E362" s="53" t="s">
        <v>559</v>
      </c>
      <c r="F362" s="89"/>
      <c r="G362" s="56" t="s">
        <v>567</v>
      </c>
      <c r="H362" s="56" t="s">
        <v>568</v>
      </c>
      <c r="I362" s="56" t="s">
        <v>1984</v>
      </c>
      <c r="J362" s="56" t="s">
        <v>566</v>
      </c>
      <c r="K362" s="55" t="str">
        <f>VLOOKUP(J362,Prowadzacy!$F$2:$J$105,2,FALSE)</f>
        <v>Maciej</v>
      </c>
      <c r="L362" s="55" t="str">
        <f>VLOOKUP(J362,Prowadzacy!$F$2:$K$105,3,FALSE)</f>
        <v>Władysław</v>
      </c>
      <c r="M362" s="55" t="str">
        <f>VLOOKUP(J362,Prowadzacy!$F$2:$K$105,4,FALSE)</f>
        <v>Jaroszewski</v>
      </c>
      <c r="N362" s="57" t="str">
        <f>VLOOKUP(J362,Prowadzacy!$F$2:$M$105,8,FALSE)</f>
        <v xml:space="preserve">Maciej | Jaroszewski | Dr hab. inż. |  ( 05104 ) </v>
      </c>
      <c r="O362" s="57" t="str">
        <f>VLOOKUP(J362,Prowadzacy!$F$2:$K$105,5,FALSE)</f>
        <v>W05/K1</v>
      </c>
      <c r="P362" s="57" t="str">
        <f>VLOOKUP(J362,Prowadzacy!$F$2:$K$105,6,FALSE)</f>
        <v>ZWN</v>
      </c>
      <c r="Q362" s="53" t="s">
        <v>413</v>
      </c>
      <c r="R362" s="57" t="str">
        <f>VLOOKUP(Q362,Prowadzacy!$F$2:$K$105,2,FALSE)</f>
        <v>Tomasz</v>
      </c>
      <c r="S362" s="57">
        <f>VLOOKUP(Q362,Prowadzacy!$F$2:$K$105,3,FALSE)</f>
        <v>0</v>
      </c>
      <c r="T362" s="57" t="str">
        <f>VLOOKUP(Q362,Prowadzacy!$F$2:$K$105,4,FALSE)</f>
        <v>Czapka</v>
      </c>
      <c r="U362" s="57" t="str">
        <f>VLOOKUP(Q362,Prowadzacy!$F$2:$M$105,8,FALSE)</f>
        <v xml:space="preserve">Tomasz | Czapka | Dr inż. |  ( 05158 ) </v>
      </c>
      <c r="V362" s="56"/>
      <c r="W362" s="53" t="s">
        <v>226</v>
      </c>
      <c r="X362" s="56"/>
      <c r="Y362" s="53"/>
      <c r="Z362" s="58"/>
      <c r="AA362" s="57"/>
      <c r="AB362" s="57"/>
      <c r="AC362" s="57"/>
      <c r="AD362" s="57"/>
      <c r="AE362" s="57"/>
      <c r="AF362" s="57"/>
      <c r="AG362" s="57"/>
      <c r="AH362" s="57"/>
      <c r="AI362" s="57"/>
      <c r="AJ362" s="57"/>
      <c r="AK362" s="57"/>
      <c r="AL362" s="65"/>
    </row>
    <row r="363" spans="1:38" ht="104.25">
      <c r="A363" s="80">
        <v>358</v>
      </c>
      <c r="B363" s="57" t="str">
        <f>VLOOKUP(E363,studia!$F$1:$I$12,2,FALSE)</f>
        <v>Elektrotechnika</v>
      </c>
      <c r="C363" s="57" t="str">
        <f>VLOOKUP(E363,studia!$F$1:$I$12,3,FALSE)</f>
        <v>mgr</v>
      </c>
      <c r="D363" s="57" t="str">
        <f>VLOOKUP(E363,studia!$F$1:$I$12,4,FALSE)</f>
        <v>EEN</v>
      </c>
      <c r="E363" s="53" t="s">
        <v>559</v>
      </c>
      <c r="F363" s="89"/>
      <c r="G363" s="56" t="s">
        <v>569</v>
      </c>
      <c r="H363" s="56" t="s">
        <v>570</v>
      </c>
      <c r="I363" s="56" t="s">
        <v>2033</v>
      </c>
      <c r="J363" s="56" t="s">
        <v>566</v>
      </c>
      <c r="K363" s="55" t="str">
        <f>VLOOKUP(J363,Prowadzacy!$F$2:$J$105,2,FALSE)</f>
        <v>Maciej</v>
      </c>
      <c r="L363" s="55" t="str">
        <f>VLOOKUP(J363,Prowadzacy!$F$2:$K$105,3,FALSE)</f>
        <v>Władysław</v>
      </c>
      <c r="M363" s="55" t="str">
        <f>VLOOKUP(J363,Prowadzacy!$F$2:$K$105,4,FALSE)</f>
        <v>Jaroszewski</v>
      </c>
      <c r="N363" s="57" t="str">
        <f>VLOOKUP(J363,Prowadzacy!$F$2:$M$105,8,FALSE)</f>
        <v xml:space="preserve">Maciej | Jaroszewski | Dr hab. inż. |  ( 05104 ) </v>
      </c>
      <c r="O363" s="57" t="str">
        <f>VLOOKUP(J363,Prowadzacy!$F$2:$K$105,5,FALSE)</f>
        <v>W05/K1</v>
      </c>
      <c r="P363" s="57" t="str">
        <f>VLOOKUP(J363,Prowadzacy!$F$2:$K$105,6,FALSE)</f>
        <v>ZWN</v>
      </c>
      <c r="Q363" s="53" t="s">
        <v>413</v>
      </c>
      <c r="R363" s="57" t="str">
        <f>VLOOKUP(Q363,Prowadzacy!$F$2:$K$105,2,FALSE)</f>
        <v>Tomasz</v>
      </c>
      <c r="S363" s="57">
        <f>VLOOKUP(Q363,Prowadzacy!$F$2:$K$105,3,FALSE)</f>
        <v>0</v>
      </c>
      <c r="T363" s="57" t="str">
        <f>VLOOKUP(Q363,Prowadzacy!$F$2:$K$105,4,FALSE)</f>
        <v>Czapka</v>
      </c>
      <c r="U363" s="57" t="str">
        <f>VLOOKUP(Q363,Prowadzacy!$F$2:$M$105,8,FALSE)</f>
        <v xml:space="preserve">Tomasz | Czapka | Dr inż. |  ( 05158 ) </v>
      </c>
      <c r="V363" s="56"/>
      <c r="W363" s="53" t="s">
        <v>226</v>
      </c>
      <c r="X363" s="56"/>
      <c r="Y363" s="53"/>
      <c r="Z363" s="58"/>
      <c r="AA363" s="57"/>
      <c r="AB363" s="57"/>
      <c r="AC363" s="57"/>
      <c r="AD363" s="57"/>
      <c r="AE363" s="57"/>
      <c r="AF363" s="57"/>
      <c r="AG363" s="57"/>
      <c r="AH363" s="57"/>
      <c r="AI363" s="57"/>
      <c r="AJ363" s="57"/>
      <c r="AK363" s="57"/>
      <c r="AL363" s="65"/>
    </row>
    <row r="364" spans="1:38" ht="104.25">
      <c r="A364" s="80">
        <v>359</v>
      </c>
      <c r="B364" s="57" t="str">
        <f>VLOOKUP(E364,studia!$F$1:$I$12,2,FALSE)</f>
        <v>Elektrotechnika</v>
      </c>
      <c r="C364" s="57" t="str">
        <f>VLOOKUP(E364,studia!$F$1:$I$12,3,FALSE)</f>
        <v>mgr</v>
      </c>
      <c r="D364" s="57" t="str">
        <f>VLOOKUP(E364,studia!$F$1:$I$12,4,FALSE)</f>
        <v>EEN</v>
      </c>
      <c r="E364" s="53" t="s">
        <v>559</v>
      </c>
      <c r="F364" s="89"/>
      <c r="G364" s="56" t="s">
        <v>571</v>
      </c>
      <c r="H364" s="56" t="s">
        <v>572</v>
      </c>
      <c r="I364" s="56" t="s">
        <v>2035</v>
      </c>
      <c r="J364" s="56" t="s">
        <v>566</v>
      </c>
      <c r="K364" s="55" t="str">
        <f>VLOOKUP(J364,Prowadzacy!$F$2:$J$105,2,FALSE)</f>
        <v>Maciej</v>
      </c>
      <c r="L364" s="55" t="str">
        <f>VLOOKUP(J364,Prowadzacy!$F$2:$K$105,3,FALSE)</f>
        <v>Władysław</v>
      </c>
      <c r="M364" s="55" t="str">
        <f>VLOOKUP(J364,Prowadzacy!$F$2:$K$105,4,FALSE)</f>
        <v>Jaroszewski</v>
      </c>
      <c r="N364" s="57" t="str">
        <f>VLOOKUP(J364,Prowadzacy!$F$2:$M$105,8,FALSE)</f>
        <v xml:space="preserve">Maciej | Jaroszewski | Dr hab. inż. |  ( 05104 ) </v>
      </c>
      <c r="O364" s="57" t="str">
        <f>VLOOKUP(J364,Prowadzacy!$F$2:$K$105,5,FALSE)</f>
        <v>W05/K1</v>
      </c>
      <c r="P364" s="57" t="str">
        <f>VLOOKUP(J364,Prowadzacy!$F$2:$K$105,6,FALSE)</f>
        <v>ZWN</v>
      </c>
      <c r="Q364" s="53" t="s">
        <v>413</v>
      </c>
      <c r="R364" s="57" t="str">
        <f>VLOOKUP(Q364,Prowadzacy!$F$2:$K$105,2,FALSE)</f>
        <v>Tomasz</v>
      </c>
      <c r="S364" s="57">
        <f>VLOOKUP(Q364,Prowadzacy!$F$2:$K$105,3,FALSE)</f>
        <v>0</v>
      </c>
      <c r="T364" s="57" t="str">
        <f>VLOOKUP(Q364,Prowadzacy!$F$2:$K$105,4,FALSE)</f>
        <v>Czapka</v>
      </c>
      <c r="U364" s="57" t="str">
        <f>VLOOKUP(Q364,Prowadzacy!$F$2:$M$105,8,FALSE)</f>
        <v xml:space="preserve">Tomasz | Czapka | Dr inż. |  ( 05158 ) </v>
      </c>
      <c r="V364" s="56"/>
      <c r="W364" s="53" t="s">
        <v>226</v>
      </c>
      <c r="X364" s="56"/>
      <c r="Y364" s="53"/>
      <c r="Z364" s="58"/>
      <c r="AA364" s="57"/>
      <c r="AB364" s="57"/>
      <c r="AC364" s="57"/>
      <c r="AD364" s="57"/>
      <c r="AE364" s="57"/>
      <c r="AF364" s="57"/>
      <c r="AG364" s="57"/>
      <c r="AH364" s="57"/>
      <c r="AI364" s="57"/>
      <c r="AJ364" s="57"/>
      <c r="AK364" s="57"/>
      <c r="AL364" s="65"/>
    </row>
    <row r="365" spans="1:38" ht="117">
      <c r="A365" s="80">
        <v>360</v>
      </c>
      <c r="B365" s="57" t="str">
        <f>VLOOKUP(E365,studia!$F$1:$I$12,2,FALSE)</f>
        <v>Elektrotechnika</v>
      </c>
      <c r="C365" s="57" t="str">
        <f>VLOOKUP(E365,studia!$F$1:$I$12,3,FALSE)</f>
        <v>mgr</v>
      </c>
      <c r="D365" s="57" t="str">
        <f>VLOOKUP(E365,studia!$F$1:$I$12,4,FALSE)</f>
        <v>EEN</v>
      </c>
      <c r="E365" s="53" t="s">
        <v>559</v>
      </c>
      <c r="F365" s="89"/>
      <c r="G365" s="56" t="s">
        <v>573</v>
      </c>
      <c r="H365" s="56" t="s">
        <v>574</v>
      </c>
      <c r="I365" s="56" t="s">
        <v>2034</v>
      </c>
      <c r="J365" s="56" t="s">
        <v>566</v>
      </c>
      <c r="K365" s="55" t="str">
        <f>VLOOKUP(J365,Prowadzacy!$F$2:$J$105,2,FALSE)</f>
        <v>Maciej</v>
      </c>
      <c r="L365" s="55" t="str">
        <f>VLOOKUP(J365,Prowadzacy!$F$2:$K$105,3,FALSE)</f>
        <v>Władysław</v>
      </c>
      <c r="M365" s="55" t="str">
        <f>VLOOKUP(J365,Prowadzacy!$F$2:$K$105,4,FALSE)</f>
        <v>Jaroszewski</v>
      </c>
      <c r="N365" s="57" t="str">
        <f>VLOOKUP(J365,Prowadzacy!$F$2:$M$105,8,FALSE)</f>
        <v xml:space="preserve">Maciej | Jaroszewski | Dr hab. inż. |  ( 05104 ) </v>
      </c>
      <c r="O365" s="57" t="str">
        <f>VLOOKUP(J365,Prowadzacy!$F$2:$K$105,5,FALSE)</f>
        <v>W05/K1</v>
      </c>
      <c r="P365" s="57" t="str">
        <f>VLOOKUP(J365,Prowadzacy!$F$2:$K$105,6,FALSE)</f>
        <v>ZWN</v>
      </c>
      <c r="Q365" s="53" t="s">
        <v>413</v>
      </c>
      <c r="R365" s="57" t="str">
        <f>VLOOKUP(Q365,Prowadzacy!$F$2:$K$105,2,FALSE)</f>
        <v>Tomasz</v>
      </c>
      <c r="S365" s="57">
        <f>VLOOKUP(Q365,Prowadzacy!$F$2:$K$105,3,FALSE)</f>
        <v>0</v>
      </c>
      <c r="T365" s="57" t="str">
        <f>VLOOKUP(Q365,Prowadzacy!$F$2:$K$105,4,FALSE)</f>
        <v>Czapka</v>
      </c>
      <c r="U365" s="57" t="str">
        <f>VLOOKUP(Q365,Prowadzacy!$F$2:$M$105,8,FALSE)</f>
        <v xml:space="preserve">Tomasz | Czapka | Dr inż. |  ( 05158 ) </v>
      </c>
      <c r="V365" s="56"/>
      <c r="W365" s="53" t="s">
        <v>226</v>
      </c>
      <c r="X365" s="56"/>
      <c r="Y365" s="53"/>
      <c r="Z365" s="58"/>
      <c r="AA365" s="57"/>
      <c r="AB365" s="57"/>
      <c r="AC365" s="57"/>
      <c r="AD365" s="57"/>
      <c r="AE365" s="57"/>
      <c r="AF365" s="57"/>
      <c r="AG365" s="57"/>
      <c r="AH365" s="57"/>
      <c r="AI365" s="57"/>
      <c r="AJ365" s="57"/>
      <c r="AK365" s="57"/>
      <c r="AL365" s="65"/>
    </row>
    <row r="366" spans="1:38" ht="78.75">
      <c r="A366" s="80">
        <v>361</v>
      </c>
      <c r="B366" s="57" t="str">
        <f>VLOOKUP(E366,studia!$F$1:$I$12,2,FALSE)</f>
        <v>Elektrotechnika</v>
      </c>
      <c r="C366" s="57" t="str">
        <f>VLOOKUP(E366,studia!$F$1:$I$12,3,FALSE)</f>
        <v>mgr</v>
      </c>
      <c r="D366" s="57" t="str">
        <f>VLOOKUP(E366,studia!$F$1:$I$12,4,FALSE)</f>
        <v>EEN</v>
      </c>
      <c r="E366" s="53" t="s">
        <v>559</v>
      </c>
      <c r="F366" s="89"/>
      <c r="G366" s="56" t="s">
        <v>596</v>
      </c>
      <c r="H366" s="56" t="s">
        <v>597</v>
      </c>
      <c r="I366" s="56" t="s">
        <v>598</v>
      </c>
      <c r="J366" s="56" t="s">
        <v>555</v>
      </c>
      <c r="K366" s="55" t="str">
        <f>VLOOKUP(J366,Prowadzacy!$F$2:$J$105,2,FALSE)</f>
        <v>Krzysztof</v>
      </c>
      <c r="L366" s="55">
        <f>VLOOKUP(J366,Prowadzacy!$F$2:$K$105,3,FALSE)</f>
        <v>0</v>
      </c>
      <c r="M366" s="55" t="str">
        <f>VLOOKUP(J366,Prowadzacy!$F$2:$K$105,4,FALSE)</f>
        <v>Wieczorek</v>
      </c>
      <c r="N366" s="57" t="str">
        <f>VLOOKUP(J366,Prowadzacy!$F$2:$M$105,8,FALSE)</f>
        <v xml:space="preserve">Krzysztof | Wieczorek | Dr inż. |  ( 05144 ) </v>
      </c>
      <c r="O366" s="57" t="str">
        <f>VLOOKUP(J366,Prowadzacy!$F$2:$K$105,5,FALSE)</f>
        <v>W05/K1</v>
      </c>
      <c r="P366" s="57" t="str">
        <f>VLOOKUP(J366,Prowadzacy!$F$2:$K$105,6,FALSE)</f>
        <v>ZWN</v>
      </c>
      <c r="Q366" s="53" t="s">
        <v>449</v>
      </c>
      <c r="R366" s="57" t="str">
        <f>VLOOKUP(Q366,Prowadzacy!$F$2:$K$105,2,FALSE)</f>
        <v>Adam</v>
      </c>
      <c r="S366" s="57" t="str">
        <f>VLOOKUP(Q366,Prowadzacy!$F$2:$K$105,3,FALSE)</f>
        <v>Łukasz</v>
      </c>
      <c r="T366" s="57" t="str">
        <f>VLOOKUP(Q366,Prowadzacy!$F$2:$K$105,4,FALSE)</f>
        <v>Pelesz</v>
      </c>
      <c r="U366" s="57" t="str">
        <f>VLOOKUP(Q366,Prowadzacy!$F$2:$M$105,8,FALSE)</f>
        <v xml:space="preserve">Adam | Pelesz | Dr inż. |  ( 05170 ) </v>
      </c>
      <c r="V366" s="56"/>
      <c r="W366" s="53" t="s">
        <v>226</v>
      </c>
      <c r="X366" s="56"/>
      <c r="Y366" s="53"/>
      <c r="Z366" s="58"/>
      <c r="AA366" s="57"/>
      <c r="AB366" s="57"/>
      <c r="AC366" s="57"/>
      <c r="AD366" s="57"/>
      <c r="AE366" s="57"/>
      <c r="AF366" s="57"/>
      <c r="AG366" s="57"/>
      <c r="AH366" s="57"/>
      <c r="AI366" s="57"/>
      <c r="AJ366" s="57"/>
      <c r="AK366" s="57"/>
      <c r="AL366" s="65"/>
    </row>
    <row r="367" spans="1:38" ht="76.5" customHeight="1">
      <c r="A367" s="80">
        <v>362</v>
      </c>
      <c r="B367" s="57" t="str">
        <f>VLOOKUP(E367,studia!$F$1:$I$12,2,FALSE)</f>
        <v>Elektrotechnika</v>
      </c>
      <c r="C367" s="57" t="str">
        <f>VLOOKUP(E367,studia!$F$1:$I$12,3,FALSE)</f>
        <v>mgr</v>
      </c>
      <c r="D367" s="57" t="str">
        <f>VLOOKUP(E367,studia!$F$1:$I$12,4,FALSE)</f>
        <v>EEN</v>
      </c>
      <c r="E367" s="42" t="s">
        <v>559</v>
      </c>
      <c r="F367" s="91"/>
      <c r="G367" s="42" t="s">
        <v>1155</v>
      </c>
      <c r="H367" s="67" t="s">
        <v>1156</v>
      </c>
      <c r="I367" s="42" t="s">
        <v>1157</v>
      </c>
      <c r="J367" s="42" t="s">
        <v>626</v>
      </c>
      <c r="K367" s="55" t="str">
        <f>VLOOKUP(J367,Prowadzacy!$F$2:$J$105,2,FALSE)</f>
        <v>Daniel</v>
      </c>
      <c r="L367" s="55" t="str">
        <f>VLOOKUP(J367,Prowadzacy!$F$2:$K$105,3,FALSE)</f>
        <v>Łukasz</v>
      </c>
      <c r="M367" s="55" t="str">
        <f>VLOOKUP(J367,Prowadzacy!$F$2:$K$105,4,FALSE)</f>
        <v>Bejmert</v>
      </c>
      <c r="N367" s="57" t="str">
        <f>VLOOKUP(J367,Prowadzacy!$F$2:$M$105,8,FALSE)</f>
        <v xml:space="preserve">Daniel | Bejmert | Dr inż. |  ( 05285 ) </v>
      </c>
      <c r="O367" s="57" t="str">
        <f>VLOOKUP(J367,Prowadzacy!$F$2:$K$105,5,FALSE)</f>
        <v>W05/K2</v>
      </c>
      <c r="P367" s="57" t="str">
        <f>VLOOKUP(J367,Prowadzacy!$F$2:$K$105,6,FALSE)</f>
        <v>ZAS</v>
      </c>
      <c r="Q367" s="42" t="s">
        <v>696</v>
      </c>
      <c r="R367" s="57" t="str">
        <f>VLOOKUP(Q367,Prowadzacy!$F$2:$K$105,2,FALSE)</f>
        <v>Krzysztof</v>
      </c>
      <c r="S367" s="57" t="str">
        <f>VLOOKUP(Q367,Prowadzacy!$F$2:$K$105,3,FALSE)</f>
        <v>Jacek</v>
      </c>
      <c r="T367" s="57" t="str">
        <f>VLOOKUP(Q367,Prowadzacy!$F$2:$K$105,4,FALSE)</f>
        <v>Solak</v>
      </c>
      <c r="U367" s="57" t="str">
        <f>VLOOKUP(Q367,Prowadzacy!$F$2:$M$105,8,FALSE)</f>
        <v xml:space="preserve">Krzysztof | Solak | Dr inż. |  ( 05296 ) </v>
      </c>
      <c r="V367" s="42"/>
      <c r="W367" s="42" t="s">
        <v>226</v>
      </c>
      <c r="X367" s="42"/>
      <c r="Y367" s="42"/>
      <c r="Z367" s="58"/>
      <c r="AA367" s="57"/>
      <c r="AB367" s="57"/>
      <c r="AC367" s="57"/>
      <c r="AD367" s="57"/>
      <c r="AE367" s="57"/>
      <c r="AF367" s="57"/>
      <c r="AG367" s="57"/>
      <c r="AH367" s="57"/>
      <c r="AI367" s="57"/>
      <c r="AJ367" s="57"/>
      <c r="AK367" s="57"/>
      <c r="AL367" s="65"/>
    </row>
    <row r="368" spans="1:38" ht="155.25">
      <c r="A368" s="80">
        <v>363</v>
      </c>
      <c r="B368" s="57" t="str">
        <f>VLOOKUP(E368,studia!$F$1:$I$12,2,FALSE)</f>
        <v>Elektrotechnika</v>
      </c>
      <c r="C368" s="57" t="str">
        <f>VLOOKUP(E368,studia!$F$1:$I$12,3,FALSE)</f>
        <v>mgr</v>
      </c>
      <c r="D368" s="57" t="str">
        <f>VLOOKUP(E368,studia!$F$1:$I$12,4,FALSE)</f>
        <v>EEN</v>
      </c>
      <c r="E368" s="42" t="s">
        <v>559</v>
      </c>
      <c r="F368" s="89" t="s">
        <v>2088</v>
      </c>
      <c r="G368" s="42" t="s">
        <v>1206</v>
      </c>
      <c r="H368" s="67" t="s">
        <v>1207</v>
      </c>
      <c r="I368" s="42" t="s">
        <v>1208</v>
      </c>
      <c r="J368" s="42" t="s">
        <v>655</v>
      </c>
      <c r="K368" s="55" t="str">
        <f>VLOOKUP(J368,Prowadzacy!$F$2:$J$105,2,FALSE)</f>
        <v>Marcin</v>
      </c>
      <c r="L368" s="55" t="str">
        <f>VLOOKUP(J368,Prowadzacy!$F$2:$K$105,3,FALSE)</f>
        <v>Wojciech</v>
      </c>
      <c r="M368" s="55" t="str">
        <f>VLOOKUP(J368,Prowadzacy!$F$2:$K$105,4,FALSE)</f>
        <v>Habrych</v>
      </c>
      <c r="N368" s="57" t="str">
        <f>VLOOKUP(J368,Prowadzacy!$F$2:$M$105,8,FALSE)</f>
        <v xml:space="preserve">Marcin | Habrych | Dr hab. inż. |  ( 05281 ) </v>
      </c>
      <c r="O368" s="57" t="str">
        <f>VLOOKUP(J368,Prowadzacy!$F$2:$K$105,5,FALSE)</f>
        <v>W05/K2</v>
      </c>
      <c r="P368" s="57" t="str">
        <f>VLOOKUP(J368,Prowadzacy!$F$2:$K$105,6,FALSE)</f>
        <v>ZAS</v>
      </c>
      <c r="Q368" s="42" t="s">
        <v>662</v>
      </c>
      <c r="R368" s="57" t="str">
        <f>VLOOKUP(Q368,Prowadzacy!$F$2:$K$105,2,FALSE)</f>
        <v>Jan</v>
      </c>
      <c r="S368" s="57" t="str">
        <f>VLOOKUP(Q368,Prowadzacy!$F$2:$K$105,3,FALSE)</f>
        <v>Józef</v>
      </c>
      <c r="T368" s="57" t="str">
        <f>VLOOKUP(Q368,Prowadzacy!$F$2:$K$105,4,FALSE)</f>
        <v>Iżykowski</v>
      </c>
      <c r="U368" s="57" t="str">
        <f>VLOOKUP(Q368,Prowadzacy!$F$2:$M$105,8,FALSE)</f>
        <v xml:space="preserve">Jan | Iżykowski | Prof. dr hab. inż. |  ( 05212 ) </v>
      </c>
      <c r="V368" s="42"/>
      <c r="W368" s="42" t="s">
        <v>226</v>
      </c>
      <c r="X368" s="42"/>
      <c r="Y368" s="42"/>
      <c r="Z368" s="58"/>
      <c r="AA368" s="57"/>
      <c r="AB368" s="57"/>
      <c r="AC368" s="57"/>
      <c r="AD368" s="57"/>
      <c r="AE368" s="57"/>
      <c r="AF368" s="57"/>
      <c r="AG368" s="57"/>
      <c r="AH368" s="57"/>
      <c r="AI368" s="57"/>
      <c r="AJ368" s="57"/>
      <c r="AK368" s="57"/>
      <c r="AL368" s="65"/>
    </row>
    <row r="369" spans="1:38" ht="142.5">
      <c r="A369" s="80">
        <v>364</v>
      </c>
      <c r="B369" s="57" t="str">
        <f>VLOOKUP(E369,studia!$F$1:$I$12,2,FALSE)</f>
        <v>Elektrotechnika</v>
      </c>
      <c r="C369" s="57" t="str">
        <f>VLOOKUP(E369,studia!$F$1:$I$12,3,FALSE)</f>
        <v>mgr</v>
      </c>
      <c r="D369" s="57" t="str">
        <f>VLOOKUP(E369,studia!$F$1:$I$12,4,FALSE)</f>
        <v>EEN</v>
      </c>
      <c r="E369" s="42" t="s">
        <v>559</v>
      </c>
      <c r="F369" s="89" t="s">
        <v>2088</v>
      </c>
      <c r="G369" s="79" t="s">
        <v>1209</v>
      </c>
      <c r="H369" s="67" t="s">
        <v>1210</v>
      </c>
      <c r="I369" s="42" t="s">
        <v>1211</v>
      </c>
      <c r="J369" s="42" t="s">
        <v>655</v>
      </c>
      <c r="K369" s="55" t="str">
        <f>VLOOKUP(J369,Prowadzacy!$F$2:$J$105,2,FALSE)</f>
        <v>Marcin</v>
      </c>
      <c r="L369" s="55" t="str">
        <f>VLOOKUP(J369,Prowadzacy!$F$2:$K$105,3,FALSE)</f>
        <v>Wojciech</v>
      </c>
      <c r="M369" s="55" t="str">
        <f>VLOOKUP(J369,Prowadzacy!$F$2:$K$105,4,FALSE)</f>
        <v>Habrych</v>
      </c>
      <c r="N369" s="57" t="str">
        <f>VLOOKUP(J369,Prowadzacy!$F$2:$M$105,8,FALSE)</f>
        <v xml:space="preserve">Marcin | Habrych | Dr hab. inż. |  ( 05281 ) </v>
      </c>
      <c r="O369" s="57" t="str">
        <f>VLOOKUP(J369,Prowadzacy!$F$2:$K$105,5,FALSE)</f>
        <v>W05/K2</v>
      </c>
      <c r="P369" s="57" t="str">
        <f>VLOOKUP(J369,Prowadzacy!$F$2:$K$105,6,FALSE)</f>
        <v>ZAS</v>
      </c>
      <c r="Q369" s="42" t="s">
        <v>662</v>
      </c>
      <c r="R369" s="57" t="str">
        <f>VLOOKUP(Q369,Prowadzacy!$F$2:$K$105,2,FALSE)</f>
        <v>Jan</v>
      </c>
      <c r="S369" s="57" t="str">
        <f>VLOOKUP(Q369,Prowadzacy!$F$2:$K$105,3,FALSE)</f>
        <v>Józef</v>
      </c>
      <c r="T369" s="57" t="str">
        <f>VLOOKUP(Q369,Prowadzacy!$F$2:$K$105,4,FALSE)</f>
        <v>Iżykowski</v>
      </c>
      <c r="U369" s="57" t="str">
        <f>VLOOKUP(Q369,Prowadzacy!$F$2:$M$105,8,FALSE)</f>
        <v xml:space="preserve">Jan | Iżykowski | Prof. dr hab. inż. |  ( 05212 ) </v>
      </c>
      <c r="V369" s="42"/>
      <c r="W369" s="42" t="s">
        <v>226</v>
      </c>
      <c r="X369" s="42"/>
      <c r="Y369" s="42"/>
      <c r="Z369" s="58"/>
      <c r="AA369" s="57"/>
      <c r="AB369" s="57"/>
      <c r="AC369" s="57"/>
      <c r="AD369" s="57"/>
      <c r="AE369" s="57"/>
      <c r="AF369" s="57"/>
      <c r="AG369" s="57"/>
      <c r="AH369" s="57"/>
      <c r="AI369" s="57"/>
      <c r="AJ369" s="57"/>
      <c r="AK369" s="57"/>
      <c r="AL369" s="65"/>
    </row>
    <row r="370" spans="1:38" ht="117">
      <c r="A370" s="80">
        <v>365</v>
      </c>
      <c r="B370" s="57" t="str">
        <f>VLOOKUP(E370,studia!$F$1:$I$12,2,FALSE)</f>
        <v>Elektrotechnika</v>
      </c>
      <c r="C370" s="57" t="str">
        <f>VLOOKUP(E370,studia!$F$1:$I$12,3,FALSE)</f>
        <v>mgr</v>
      </c>
      <c r="D370" s="57" t="str">
        <f>VLOOKUP(E370,studia!$F$1:$I$12,4,FALSE)</f>
        <v>EEN</v>
      </c>
      <c r="E370" s="42" t="s">
        <v>559</v>
      </c>
      <c r="F370" s="91"/>
      <c r="G370" s="42" t="s">
        <v>1212</v>
      </c>
      <c r="H370" s="67" t="s">
        <v>1213</v>
      </c>
      <c r="I370" s="42" t="s">
        <v>1214</v>
      </c>
      <c r="J370" s="42" t="s">
        <v>655</v>
      </c>
      <c r="K370" s="55" t="str">
        <f>VLOOKUP(J370,Prowadzacy!$F$2:$J$105,2,FALSE)</f>
        <v>Marcin</v>
      </c>
      <c r="L370" s="55" t="str">
        <f>VLOOKUP(J370,Prowadzacy!$F$2:$K$105,3,FALSE)</f>
        <v>Wojciech</v>
      </c>
      <c r="M370" s="55" t="str">
        <f>VLOOKUP(J370,Prowadzacy!$F$2:$K$105,4,FALSE)</f>
        <v>Habrych</v>
      </c>
      <c r="N370" s="57" t="str">
        <f>VLOOKUP(J370,Prowadzacy!$F$2:$M$105,8,FALSE)</f>
        <v xml:space="preserve">Marcin | Habrych | Dr hab. inż. |  ( 05281 ) </v>
      </c>
      <c r="O370" s="57" t="str">
        <f>VLOOKUP(J370,Prowadzacy!$F$2:$K$105,5,FALSE)</f>
        <v>W05/K2</v>
      </c>
      <c r="P370" s="57" t="str">
        <f>VLOOKUP(J370,Prowadzacy!$F$2:$K$105,6,FALSE)</f>
        <v>ZAS</v>
      </c>
      <c r="Q370" s="42" t="s">
        <v>662</v>
      </c>
      <c r="R370" s="57" t="str">
        <f>VLOOKUP(Q370,Prowadzacy!$F$2:$K$105,2,FALSE)</f>
        <v>Jan</v>
      </c>
      <c r="S370" s="57" t="str">
        <f>VLOOKUP(Q370,Prowadzacy!$F$2:$K$105,3,FALSE)</f>
        <v>Józef</v>
      </c>
      <c r="T370" s="57" t="str">
        <f>VLOOKUP(Q370,Prowadzacy!$F$2:$K$105,4,FALSE)</f>
        <v>Iżykowski</v>
      </c>
      <c r="U370" s="57" t="str">
        <f>VLOOKUP(Q370,Prowadzacy!$F$2:$M$105,8,FALSE)</f>
        <v xml:space="preserve">Jan | Iżykowski | Prof. dr hab. inż. |  ( 05212 ) </v>
      </c>
      <c r="V370" s="42"/>
      <c r="W370" s="42" t="s">
        <v>226</v>
      </c>
      <c r="X370" s="42"/>
      <c r="Y370" s="42"/>
      <c r="Z370" s="58"/>
      <c r="AA370" s="57"/>
      <c r="AB370" s="57"/>
      <c r="AC370" s="57"/>
      <c r="AD370" s="57"/>
      <c r="AE370" s="57"/>
      <c r="AF370" s="57"/>
      <c r="AG370" s="57"/>
      <c r="AH370" s="57"/>
      <c r="AI370" s="57"/>
      <c r="AJ370" s="57"/>
      <c r="AK370" s="57"/>
      <c r="AL370" s="65"/>
    </row>
    <row r="371" spans="1:38" ht="104.25">
      <c r="A371" s="80">
        <v>366</v>
      </c>
      <c r="B371" s="57" t="str">
        <f>VLOOKUP(E371,studia!$F$1:$I$12,2,FALSE)</f>
        <v>Elektrotechnika</v>
      </c>
      <c r="C371" s="57" t="str">
        <f>VLOOKUP(E371,studia!$F$1:$I$12,3,FALSE)</f>
        <v>mgr</v>
      </c>
      <c r="D371" s="57" t="str">
        <f>VLOOKUP(E371,studia!$F$1:$I$12,4,FALSE)</f>
        <v>EEN</v>
      </c>
      <c r="E371" s="42" t="s">
        <v>559</v>
      </c>
      <c r="F371" s="89" t="s">
        <v>2088</v>
      </c>
      <c r="G371" s="42" t="s">
        <v>1215</v>
      </c>
      <c r="H371" s="67" t="s">
        <v>1216</v>
      </c>
      <c r="I371" s="42" t="s">
        <v>1217</v>
      </c>
      <c r="J371" s="42" t="s">
        <v>655</v>
      </c>
      <c r="K371" s="55" t="str">
        <f>VLOOKUP(J371,Prowadzacy!$F$2:$J$105,2,FALSE)</f>
        <v>Marcin</v>
      </c>
      <c r="L371" s="55" t="str">
        <f>VLOOKUP(J371,Prowadzacy!$F$2:$K$105,3,FALSE)</f>
        <v>Wojciech</v>
      </c>
      <c r="M371" s="55" t="str">
        <f>VLOOKUP(J371,Prowadzacy!$F$2:$K$105,4,FALSE)</f>
        <v>Habrych</v>
      </c>
      <c r="N371" s="57" t="str">
        <f>VLOOKUP(J371,Prowadzacy!$F$2:$M$105,8,FALSE)</f>
        <v xml:space="preserve">Marcin | Habrych | Dr hab. inż. |  ( 05281 ) </v>
      </c>
      <c r="O371" s="57" t="str">
        <f>VLOOKUP(J371,Prowadzacy!$F$2:$K$105,5,FALSE)</f>
        <v>W05/K2</v>
      </c>
      <c r="P371" s="57" t="str">
        <f>VLOOKUP(J371,Prowadzacy!$F$2:$K$105,6,FALSE)</f>
        <v>ZAS</v>
      </c>
      <c r="Q371" s="42" t="s">
        <v>662</v>
      </c>
      <c r="R371" s="57" t="str">
        <f>VLOOKUP(Q371,Prowadzacy!$F$2:$K$105,2,FALSE)</f>
        <v>Jan</v>
      </c>
      <c r="S371" s="57" t="str">
        <f>VLOOKUP(Q371,Prowadzacy!$F$2:$K$105,3,FALSE)</f>
        <v>Józef</v>
      </c>
      <c r="T371" s="57" t="str">
        <f>VLOOKUP(Q371,Prowadzacy!$F$2:$K$105,4,FALSE)</f>
        <v>Iżykowski</v>
      </c>
      <c r="U371" s="57" t="str">
        <f>VLOOKUP(Q371,Prowadzacy!$F$2:$M$105,8,FALSE)</f>
        <v xml:space="preserve">Jan | Iżykowski | Prof. dr hab. inż. |  ( 05212 ) </v>
      </c>
      <c r="V371" s="42"/>
      <c r="W371" s="42" t="s">
        <v>226</v>
      </c>
      <c r="X371" s="42"/>
      <c r="Y371" s="42"/>
      <c r="Z371" s="58"/>
      <c r="AA371" s="57"/>
      <c r="AB371" s="57"/>
      <c r="AC371" s="57"/>
      <c r="AD371" s="57"/>
      <c r="AE371" s="57"/>
      <c r="AF371" s="57"/>
      <c r="AG371" s="57"/>
      <c r="AH371" s="57"/>
      <c r="AI371" s="57"/>
      <c r="AJ371" s="57"/>
      <c r="AK371" s="57"/>
      <c r="AL371" s="65"/>
    </row>
    <row r="372" spans="1:38" ht="129.75">
      <c r="A372" s="80">
        <v>367</v>
      </c>
      <c r="B372" s="57" t="str">
        <f>VLOOKUP(E372,studia!$F$1:$I$12,2,FALSE)</f>
        <v>Elektrotechnika</v>
      </c>
      <c r="C372" s="57" t="str">
        <f>VLOOKUP(E372,studia!$F$1:$I$12,3,FALSE)</f>
        <v>mgr</v>
      </c>
      <c r="D372" s="57" t="str">
        <f>VLOOKUP(E372,studia!$F$1:$I$12,4,FALSE)</f>
        <v>EEN</v>
      </c>
      <c r="E372" s="42" t="s">
        <v>559</v>
      </c>
      <c r="F372" s="89" t="s">
        <v>2088</v>
      </c>
      <c r="G372" s="42" t="s">
        <v>1218</v>
      </c>
      <c r="H372" s="67" t="s">
        <v>1219</v>
      </c>
      <c r="I372" s="42" t="s">
        <v>1220</v>
      </c>
      <c r="J372" s="42" t="s">
        <v>655</v>
      </c>
      <c r="K372" s="55" t="str">
        <f>VLOOKUP(J372,Prowadzacy!$F$2:$J$105,2,FALSE)</f>
        <v>Marcin</v>
      </c>
      <c r="L372" s="55" t="str">
        <f>VLOOKUP(J372,Prowadzacy!$F$2:$K$105,3,FALSE)</f>
        <v>Wojciech</v>
      </c>
      <c r="M372" s="55" t="str">
        <f>VLOOKUP(J372,Prowadzacy!$F$2:$K$105,4,FALSE)</f>
        <v>Habrych</v>
      </c>
      <c r="N372" s="57" t="str">
        <f>VLOOKUP(J372,Prowadzacy!$F$2:$M$105,8,FALSE)</f>
        <v xml:space="preserve">Marcin | Habrych | Dr hab. inż. |  ( 05281 ) </v>
      </c>
      <c r="O372" s="57" t="str">
        <f>VLOOKUP(J372,Prowadzacy!$F$2:$K$105,5,FALSE)</f>
        <v>W05/K2</v>
      </c>
      <c r="P372" s="57" t="str">
        <f>VLOOKUP(J372,Prowadzacy!$F$2:$K$105,6,FALSE)</f>
        <v>ZAS</v>
      </c>
      <c r="Q372" s="42" t="s">
        <v>662</v>
      </c>
      <c r="R372" s="57" t="str">
        <f>VLOOKUP(Q372,Prowadzacy!$F$2:$K$105,2,FALSE)</f>
        <v>Jan</v>
      </c>
      <c r="S372" s="57" t="str">
        <f>VLOOKUP(Q372,Prowadzacy!$F$2:$K$105,3,FALSE)</f>
        <v>Józef</v>
      </c>
      <c r="T372" s="57" t="str">
        <f>VLOOKUP(Q372,Prowadzacy!$F$2:$K$105,4,FALSE)</f>
        <v>Iżykowski</v>
      </c>
      <c r="U372" s="57" t="str">
        <f>VLOOKUP(Q372,Prowadzacy!$F$2:$M$105,8,FALSE)</f>
        <v xml:space="preserve">Jan | Iżykowski | Prof. dr hab. inż. |  ( 05212 ) </v>
      </c>
      <c r="V372" s="42"/>
      <c r="W372" s="42" t="s">
        <v>226</v>
      </c>
      <c r="X372" s="42"/>
      <c r="Y372" s="42"/>
      <c r="Z372" s="58"/>
      <c r="AA372" s="57"/>
      <c r="AB372" s="57"/>
      <c r="AC372" s="57"/>
      <c r="AD372" s="57"/>
      <c r="AE372" s="57"/>
      <c r="AF372" s="57"/>
      <c r="AG372" s="57"/>
      <c r="AH372" s="57"/>
      <c r="AI372" s="57"/>
      <c r="AJ372" s="57"/>
      <c r="AK372" s="57"/>
      <c r="AL372" s="65"/>
    </row>
    <row r="373" spans="1:38" ht="142.5">
      <c r="A373" s="80">
        <v>368</v>
      </c>
      <c r="B373" s="57" t="str">
        <f>VLOOKUP(E373,studia!$F$1:$I$12,2,FALSE)</f>
        <v>Elektrotechnika</v>
      </c>
      <c r="C373" s="57" t="str">
        <f>VLOOKUP(E373,studia!$F$1:$I$12,3,FALSE)</f>
        <v>mgr</v>
      </c>
      <c r="D373" s="57" t="str">
        <f>VLOOKUP(E373,studia!$F$1:$I$12,4,FALSE)</f>
        <v>EEN</v>
      </c>
      <c r="E373" s="42" t="s">
        <v>559</v>
      </c>
      <c r="F373" s="89" t="s">
        <v>2088</v>
      </c>
      <c r="G373" s="42" t="s">
        <v>1221</v>
      </c>
      <c r="H373" s="67" t="s">
        <v>1222</v>
      </c>
      <c r="I373" s="42" t="s">
        <v>1223</v>
      </c>
      <c r="J373" s="42" t="s">
        <v>655</v>
      </c>
      <c r="K373" s="55" t="str">
        <f>VLOOKUP(J373,Prowadzacy!$F$2:$J$105,2,FALSE)</f>
        <v>Marcin</v>
      </c>
      <c r="L373" s="55" t="str">
        <f>VLOOKUP(J373,Prowadzacy!$F$2:$K$105,3,FALSE)</f>
        <v>Wojciech</v>
      </c>
      <c r="M373" s="55" t="str">
        <f>VLOOKUP(J373,Prowadzacy!$F$2:$K$105,4,FALSE)</f>
        <v>Habrych</v>
      </c>
      <c r="N373" s="57" t="str">
        <f>VLOOKUP(J373,Prowadzacy!$F$2:$M$105,8,FALSE)</f>
        <v xml:space="preserve">Marcin | Habrych | Dr hab. inż. |  ( 05281 ) </v>
      </c>
      <c r="O373" s="57" t="str">
        <f>VLOOKUP(J373,Prowadzacy!$F$2:$K$105,5,FALSE)</f>
        <v>W05/K2</v>
      </c>
      <c r="P373" s="57" t="str">
        <f>VLOOKUP(J373,Prowadzacy!$F$2:$K$105,6,FALSE)</f>
        <v>ZAS</v>
      </c>
      <c r="Q373" s="42" t="s">
        <v>662</v>
      </c>
      <c r="R373" s="57" t="str">
        <f>VLOOKUP(Q373,Prowadzacy!$F$2:$K$105,2,FALSE)</f>
        <v>Jan</v>
      </c>
      <c r="S373" s="57" t="str">
        <f>VLOOKUP(Q373,Prowadzacy!$F$2:$K$105,3,FALSE)</f>
        <v>Józef</v>
      </c>
      <c r="T373" s="57" t="str">
        <f>VLOOKUP(Q373,Prowadzacy!$F$2:$K$105,4,FALSE)</f>
        <v>Iżykowski</v>
      </c>
      <c r="U373" s="57" t="str">
        <f>VLOOKUP(Q373,Prowadzacy!$F$2:$M$105,8,FALSE)</f>
        <v xml:space="preserve">Jan | Iżykowski | Prof. dr hab. inż. |  ( 05212 ) </v>
      </c>
      <c r="V373" s="42"/>
      <c r="W373" s="42" t="s">
        <v>226</v>
      </c>
      <c r="X373" s="42"/>
      <c r="Y373" s="42"/>
      <c r="Z373" s="58"/>
      <c r="AA373" s="57"/>
      <c r="AB373" s="57"/>
      <c r="AC373" s="57"/>
      <c r="AD373" s="57"/>
      <c r="AE373" s="57"/>
      <c r="AF373" s="57"/>
      <c r="AG373" s="57"/>
      <c r="AH373" s="57"/>
      <c r="AI373" s="57"/>
      <c r="AJ373" s="57"/>
      <c r="AK373" s="57"/>
      <c r="AL373" s="65"/>
    </row>
    <row r="374" spans="1:38" ht="104.25">
      <c r="A374" s="80">
        <v>369</v>
      </c>
      <c r="B374" s="57" t="str">
        <f>VLOOKUP(E374,studia!$F$1:$I$12,2,FALSE)</f>
        <v>Elektrotechnika</v>
      </c>
      <c r="C374" s="57" t="str">
        <f>VLOOKUP(E374,studia!$F$1:$I$12,3,FALSE)</f>
        <v>mgr</v>
      </c>
      <c r="D374" s="57" t="str">
        <f>VLOOKUP(E374,studia!$F$1:$I$12,4,FALSE)</f>
        <v>EEN</v>
      </c>
      <c r="E374" s="42" t="s">
        <v>559</v>
      </c>
      <c r="F374" s="92"/>
      <c r="G374" s="42" t="s">
        <v>1224</v>
      </c>
      <c r="H374" s="67" t="s">
        <v>1225</v>
      </c>
      <c r="I374" s="42" t="s">
        <v>1226</v>
      </c>
      <c r="J374" s="42" t="s">
        <v>662</v>
      </c>
      <c r="K374" s="55" t="str">
        <f>VLOOKUP(J374,Prowadzacy!$F$2:$J$105,2,FALSE)</f>
        <v>Jan</v>
      </c>
      <c r="L374" s="55" t="str">
        <f>VLOOKUP(J374,Prowadzacy!$F$2:$K$105,3,FALSE)</f>
        <v>Józef</v>
      </c>
      <c r="M374" s="55" t="str">
        <f>VLOOKUP(J374,Prowadzacy!$F$2:$K$105,4,FALSE)</f>
        <v>Iżykowski</v>
      </c>
      <c r="N374" s="57" t="str">
        <f>VLOOKUP(J374,Prowadzacy!$F$2:$M$105,8,FALSE)</f>
        <v xml:space="preserve">Jan | Iżykowski | Prof. dr hab. inż. |  ( 05212 ) </v>
      </c>
      <c r="O374" s="57" t="str">
        <f>VLOOKUP(J374,Prowadzacy!$F$2:$K$105,5,FALSE)</f>
        <v>W05/K2</v>
      </c>
      <c r="P374" s="57" t="str">
        <f>VLOOKUP(J374,Prowadzacy!$F$2:$K$105,6,FALSE)</f>
        <v>ZAS</v>
      </c>
      <c r="Q374" s="42" t="s">
        <v>696</v>
      </c>
      <c r="R374" s="57" t="str">
        <f>VLOOKUP(Q374,Prowadzacy!$F$2:$K$105,2,FALSE)</f>
        <v>Krzysztof</v>
      </c>
      <c r="S374" s="57" t="str">
        <f>VLOOKUP(Q374,Prowadzacy!$F$2:$K$105,3,FALSE)</f>
        <v>Jacek</v>
      </c>
      <c r="T374" s="57" t="str">
        <f>VLOOKUP(Q374,Prowadzacy!$F$2:$K$105,4,FALSE)</f>
        <v>Solak</v>
      </c>
      <c r="U374" s="57" t="str">
        <f>VLOOKUP(Q374,Prowadzacy!$F$2:$M$105,8,FALSE)</f>
        <v xml:space="preserve">Krzysztof | Solak | Dr inż. |  ( 05296 ) </v>
      </c>
      <c r="V374" s="42"/>
      <c r="W374" s="42" t="s">
        <v>226</v>
      </c>
      <c r="X374" s="42"/>
      <c r="Y374" s="42"/>
      <c r="Z374" s="58"/>
      <c r="AA374" s="57"/>
      <c r="AB374" s="57"/>
      <c r="AC374" s="57"/>
      <c r="AD374" s="57"/>
      <c r="AE374" s="57"/>
      <c r="AF374" s="57"/>
      <c r="AG374" s="57"/>
      <c r="AH374" s="57"/>
      <c r="AI374" s="57"/>
      <c r="AJ374" s="57"/>
      <c r="AK374" s="57"/>
      <c r="AL374" s="65"/>
    </row>
    <row r="375" spans="1:38" ht="78.75">
      <c r="A375" s="80">
        <v>370</v>
      </c>
      <c r="B375" s="57" t="str">
        <f>VLOOKUP(E375,studia!$F$1:$I$12,2,FALSE)</f>
        <v>Elektrotechnika</v>
      </c>
      <c r="C375" s="57" t="str">
        <f>VLOOKUP(E375,studia!$F$1:$I$12,3,FALSE)</f>
        <v>mgr</v>
      </c>
      <c r="D375" s="57" t="str">
        <f>VLOOKUP(E375,studia!$F$1:$I$12,4,FALSE)</f>
        <v>EEN</v>
      </c>
      <c r="E375" s="42" t="s">
        <v>559</v>
      </c>
      <c r="F375" s="92"/>
      <c r="G375" s="42" t="s">
        <v>1227</v>
      </c>
      <c r="H375" s="67" t="s">
        <v>1228</v>
      </c>
      <c r="I375" s="42" t="s">
        <v>1229</v>
      </c>
      <c r="J375" s="42" t="s">
        <v>662</v>
      </c>
      <c r="K375" s="55" t="str">
        <f>VLOOKUP(J375,Prowadzacy!$F$2:$J$105,2,FALSE)</f>
        <v>Jan</v>
      </c>
      <c r="L375" s="55" t="str">
        <f>VLOOKUP(J375,Prowadzacy!$F$2:$K$105,3,FALSE)</f>
        <v>Józef</v>
      </c>
      <c r="M375" s="55" t="str">
        <f>VLOOKUP(J375,Prowadzacy!$F$2:$K$105,4,FALSE)</f>
        <v>Iżykowski</v>
      </c>
      <c r="N375" s="57" t="str">
        <f>VLOOKUP(J375,Prowadzacy!$F$2:$M$105,8,FALSE)</f>
        <v xml:space="preserve">Jan | Iżykowski | Prof. dr hab. inż. |  ( 05212 ) </v>
      </c>
      <c r="O375" s="57" t="str">
        <f>VLOOKUP(J375,Prowadzacy!$F$2:$K$105,5,FALSE)</f>
        <v>W05/K2</v>
      </c>
      <c r="P375" s="57" t="str">
        <f>VLOOKUP(J375,Prowadzacy!$F$2:$K$105,6,FALSE)</f>
        <v>ZAS</v>
      </c>
      <c r="Q375" s="42" t="s">
        <v>696</v>
      </c>
      <c r="R375" s="57" t="str">
        <f>VLOOKUP(Q375,Prowadzacy!$F$2:$K$105,2,FALSE)</f>
        <v>Krzysztof</v>
      </c>
      <c r="S375" s="57" t="str">
        <f>VLOOKUP(Q375,Prowadzacy!$F$2:$K$105,3,FALSE)</f>
        <v>Jacek</v>
      </c>
      <c r="T375" s="57" t="str">
        <f>VLOOKUP(Q375,Prowadzacy!$F$2:$K$105,4,FALSE)</f>
        <v>Solak</v>
      </c>
      <c r="U375" s="57" t="str">
        <f>VLOOKUP(Q375,Prowadzacy!$F$2:$M$105,8,FALSE)</f>
        <v xml:space="preserve">Krzysztof | Solak | Dr inż. |  ( 05296 ) </v>
      </c>
      <c r="V375" s="42"/>
      <c r="W375" s="42" t="s">
        <v>226</v>
      </c>
      <c r="X375" s="42"/>
      <c r="Y375" s="42"/>
      <c r="Z375" s="58"/>
      <c r="AA375" s="57"/>
      <c r="AB375" s="57"/>
      <c r="AC375" s="57"/>
      <c r="AD375" s="57"/>
      <c r="AE375" s="57"/>
      <c r="AF375" s="57"/>
      <c r="AG375" s="57"/>
      <c r="AH375" s="57"/>
      <c r="AI375" s="57"/>
      <c r="AJ375" s="57"/>
      <c r="AK375" s="57"/>
      <c r="AL375" s="65"/>
    </row>
    <row r="376" spans="1:38" ht="91.5">
      <c r="A376" s="80">
        <v>371</v>
      </c>
      <c r="B376" s="57" t="str">
        <f>VLOOKUP(E376,studia!$F$1:$I$12,2,FALSE)</f>
        <v>Elektrotechnika</v>
      </c>
      <c r="C376" s="57" t="str">
        <f>VLOOKUP(E376,studia!$F$1:$I$12,3,FALSE)</f>
        <v>mgr</v>
      </c>
      <c r="D376" s="57" t="str">
        <f>VLOOKUP(E376,studia!$F$1:$I$12,4,FALSE)</f>
        <v>EEN</v>
      </c>
      <c r="E376" s="42" t="s">
        <v>559</v>
      </c>
      <c r="F376" s="89" t="s">
        <v>2088</v>
      </c>
      <c r="G376" s="42" t="s">
        <v>1274</v>
      </c>
      <c r="H376" s="67" t="s">
        <v>1275</v>
      </c>
      <c r="I376" s="42" t="s">
        <v>1276</v>
      </c>
      <c r="J376" s="42" t="s">
        <v>937</v>
      </c>
      <c r="K376" s="55" t="str">
        <f>VLOOKUP(J376,Prowadzacy!$F$2:$J$105,2,FALSE)</f>
        <v>Mirosław</v>
      </c>
      <c r="L376" s="55">
        <f>VLOOKUP(J376,Prowadzacy!$F$2:$K$105,3,FALSE)</f>
        <v>0</v>
      </c>
      <c r="M376" s="55" t="str">
        <f>VLOOKUP(J376,Prowadzacy!$F$2:$K$105,4,FALSE)</f>
        <v>Łukowicz</v>
      </c>
      <c r="N376" s="57" t="str">
        <f>VLOOKUP(J376,Prowadzacy!$F$2:$M$105,8,FALSE)</f>
        <v xml:space="preserve">Mirosław | Łukowicz | Dr hab. inż. |  ( 05227 ) </v>
      </c>
      <c r="O376" s="57" t="str">
        <f>VLOOKUP(J376,Prowadzacy!$F$2:$K$105,5,FALSE)</f>
        <v>W05/K2</v>
      </c>
      <c r="P376" s="57" t="str">
        <f>VLOOKUP(J376,Prowadzacy!$F$2:$K$105,6,FALSE)</f>
        <v>ZAS</v>
      </c>
      <c r="Q376" s="42" t="s">
        <v>731</v>
      </c>
      <c r="R376" s="57" t="str">
        <f>VLOOKUP(Q376,Prowadzacy!$F$2:$K$105,2,FALSE)</f>
        <v>Grzegorz</v>
      </c>
      <c r="S376" s="57" t="str">
        <f>VLOOKUP(Q376,Prowadzacy!$F$2:$K$105,3,FALSE)</f>
        <v>Eugeniusz</v>
      </c>
      <c r="T376" s="57" t="str">
        <f>VLOOKUP(Q376,Prowadzacy!$F$2:$K$105,4,FALSE)</f>
        <v>Wiśniewski</v>
      </c>
      <c r="U376" s="57" t="str">
        <f>VLOOKUP(Q376,Prowadzacy!$F$2:$M$105,8,FALSE)</f>
        <v xml:space="preserve">Grzegorz | Wiśniewski | Dr inż. |  ( 05214 ) </v>
      </c>
      <c r="V376" s="42"/>
      <c r="W376" s="42" t="s">
        <v>226</v>
      </c>
      <c r="X376" s="42"/>
      <c r="Y376" s="42"/>
      <c r="Z376" s="58"/>
      <c r="AA376" s="57"/>
      <c r="AB376" s="57"/>
      <c r="AC376" s="57"/>
      <c r="AD376" s="57"/>
      <c r="AE376" s="57"/>
      <c r="AF376" s="57"/>
      <c r="AG376" s="57"/>
      <c r="AH376" s="57"/>
      <c r="AI376" s="57"/>
      <c r="AJ376" s="57"/>
      <c r="AK376" s="57"/>
      <c r="AL376" s="65"/>
    </row>
    <row r="377" spans="1:38" ht="104.25">
      <c r="A377" s="80">
        <v>372</v>
      </c>
      <c r="B377" s="57" t="str">
        <f>VLOOKUP(E377,studia!$F$1:$I$12,2,FALSE)</f>
        <v>Elektrotechnika</v>
      </c>
      <c r="C377" s="57" t="str">
        <f>VLOOKUP(E377,studia!$F$1:$I$12,3,FALSE)</f>
        <v>mgr</v>
      </c>
      <c r="D377" s="57" t="str">
        <f>VLOOKUP(E377,studia!$F$1:$I$12,4,FALSE)</f>
        <v>EEN</v>
      </c>
      <c r="E377" s="42" t="s">
        <v>559</v>
      </c>
      <c r="F377" s="91"/>
      <c r="G377" s="42" t="s">
        <v>1277</v>
      </c>
      <c r="H377" s="67" t="s">
        <v>1278</v>
      </c>
      <c r="I377" s="42" t="s">
        <v>1279</v>
      </c>
      <c r="J377" s="42" t="s">
        <v>937</v>
      </c>
      <c r="K377" s="55" t="str">
        <f>VLOOKUP(J377,Prowadzacy!$F$2:$J$105,2,FALSE)</f>
        <v>Mirosław</v>
      </c>
      <c r="L377" s="55">
        <f>VLOOKUP(J377,Prowadzacy!$F$2:$K$105,3,FALSE)</f>
        <v>0</v>
      </c>
      <c r="M377" s="55" t="str">
        <f>VLOOKUP(J377,Prowadzacy!$F$2:$K$105,4,FALSE)</f>
        <v>Łukowicz</v>
      </c>
      <c r="N377" s="57" t="str">
        <f>VLOOKUP(J377,Prowadzacy!$F$2:$M$105,8,FALSE)</f>
        <v xml:space="preserve">Mirosław | Łukowicz | Dr hab. inż. |  ( 05227 ) </v>
      </c>
      <c r="O377" s="57" t="str">
        <f>VLOOKUP(J377,Prowadzacy!$F$2:$K$105,5,FALSE)</f>
        <v>W05/K2</v>
      </c>
      <c r="P377" s="57" t="str">
        <f>VLOOKUP(J377,Prowadzacy!$F$2:$K$105,6,FALSE)</f>
        <v>ZAS</v>
      </c>
      <c r="Q377" s="42" t="s">
        <v>1475</v>
      </c>
      <c r="R377" s="57" t="e">
        <f>VLOOKUP(Q377,Prowadzacy!$F$2:$K$105,2,FALSE)</f>
        <v>#N/A</v>
      </c>
      <c r="S377" s="57" t="e">
        <f>VLOOKUP(Q377,Prowadzacy!$F$2:$K$105,3,FALSE)</f>
        <v>#N/A</v>
      </c>
      <c r="T377" s="57" t="e">
        <f>VLOOKUP(Q377,Prowadzacy!$F$2:$K$105,4,FALSE)</f>
        <v>#N/A</v>
      </c>
      <c r="U377" s="57" t="e">
        <f>VLOOKUP(Q377,Prowadzacy!$F$2:$M$105,8,FALSE)</f>
        <v>#N/A</v>
      </c>
      <c r="V377" s="42"/>
      <c r="W377" s="42" t="s">
        <v>226</v>
      </c>
      <c r="X377" s="42"/>
      <c r="Y377" s="42"/>
      <c r="Z377" s="58"/>
      <c r="AA377" s="57"/>
      <c r="AB377" s="57"/>
      <c r="AC377" s="57"/>
      <c r="AD377" s="57"/>
      <c r="AE377" s="57"/>
      <c r="AF377" s="57"/>
      <c r="AG377" s="57"/>
      <c r="AH377" s="57"/>
      <c r="AI377" s="57"/>
      <c r="AJ377" s="57"/>
      <c r="AK377" s="57"/>
      <c r="AL377" s="65"/>
    </row>
    <row r="378" spans="1:38" ht="53.25">
      <c r="A378" s="80">
        <v>373</v>
      </c>
      <c r="B378" s="57" t="str">
        <f>VLOOKUP(E378,studia!$F$1:$I$12,2,FALSE)</f>
        <v>Elektrotechnika</v>
      </c>
      <c r="C378" s="57" t="str">
        <f>VLOOKUP(E378,studia!$F$1:$I$12,3,FALSE)</f>
        <v>mgr</v>
      </c>
      <c r="D378" s="57" t="str">
        <f>VLOOKUP(E378,studia!$F$1:$I$12,4,FALSE)</f>
        <v>EEN</v>
      </c>
      <c r="E378" s="42" t="s">
        <v>559</v>
      </c>
      <c r="F378" s="91"/>
      <c r="G378" s="42" t="s">
        <v>1280</v>
      </c>
      <c r="H378" s="67" t="s">
        <v>1281</v>
      </c>
      <c r="I378" s="42" t="s">
        <v>1282</v>
      </c>
      <c r="J378" s="42" t="s">
        <v>937</v>
      </c>
      <c r="K378" s="55" t="str">
        <f>VLOOKUP(J378,Prowadzacy!$F$2:$J$105,2,FALSE)</f>
        <v>Mirosław</v>
      </c>
      <c r="L378" s="55">
        <f>VLOOKUP(J378,Prowadzacy!$F$2:$K$105,3,FALSE)</f>
        <v>0</v>
      </c>
      <c r="M378" s="55" t="str">
        <f>VLOOKUP(J378,Prowadzacy!$F$2:$K$105,4,FALSE)</f>
        <v>Łukowicz</v>
      </c>
      <c r="N378" s="57" t="str">
        <f>VLOOKUP(J378,Prowadzacy!$F$2:$M$105,8,FALSE)</f>
        <v xml:space="preserve">Mirosław | Łukowicz | Dr hab. inż. |  ( 05227 ) </v>
      </c>
      <c r="O378" s="57" t="str">
        <f>VLOOKUP(J378,Prowadzacy!$F$2:$K$105,5,FALSE)</f>
        <v>W05/K2</v>
      </c>
      <c r="P378" s="57" t="str">
        <f>VLOOKUP(J378,Prowadzacy!$F$2:$K$105,6,FALSE)</f>
        <v>ZAS</v>
      </c>
      <c r="Q378" s="42" t="s">
        <v>1475</v>
      </c>
      <c r="R378" s="57" t="e">
        <f>VLOOKUP(Q378,Prowadzacy!$F$2:$K$105,2,FALSE)</f>
        <v>#N/A</v>
      </c>
      <c r="S378" s="57" t="e">
        <f>VLOOKUP(Q378,Prowadzacy!$F$2:$K$105,3,FALSE)</f>
        <v>#N/A</v>
      </c>
      <c r="T378" s="57" t="e">
        <f>VLOOKUP(Q378,Prowadzacy!$F$2:$K$105,4,FALSE)</f>
        <v>#N/A</v>
      </c>
      <c r="U378" s="57" t="e">
        <f>VLOOKUP(Q378,Prowadzacy!$F$2:$M$105,8,FALSE)</f>
        <v>#N/A</v>
      </c>
      <c r="V378" s="42"/>
      <c r="W378" s="42" t="s">
        <v>226</v>
      </c>
      <c r="X378" s="42"/>
      <c r="Y378" s="42"/>
      <c r="Z378" s="58"/>
      <c r="AA378" s="57"/>
      <c r="AB378" s="57"/>
      <c r="AC378" s="57"/>
      <c r="AD378" s="57"/>
      <c r="AE378" s="57"/>
      <c r="AF378" s="57"/>
      <c r="AG378" s="57"/>
      <c r="AH378" s="57"/>
      <c r="AI378" s="57"/>
      <c r="AJ378" s="57"/>
      <c r="AK378" s="57"/>
      <c r="AL378" s="65"/>
    </row>
    <row r="379" spans="1:38" ht="168">
      <c r="A379" s="80">
        <v>374</v>
      </c>
      <c r="B379" s="57" t="str">
        <f>VLOOKUP(E379,studia!$F$1:$I$12,2,FALSE)</f>
        <v>Elektrotechnika</v>
      </c>
      <c r="C379" s="57" t="str">
        <f>VLOOKUP(E379,studia!$F$1:$I$12,3,FALSE)</f>
        <v>mgr</v>
      </c>
      <c r="D379" s="57" t="str">
        <f>VLOOKUP(E379,studia!$F$1:$I$12,4,FALSE)</f>
        <v>EEN</v>
      </c>
      <c r="E379" s="42" t="s">
        <v>559</v>
      </c>
      <c r="F379" s="92"/>
      <c r="G379" s="42" t="s">
        <v>1315</v>
      </c>
      <c r="H379" s="67" t="s">
        <v>1316</v>
      </c>
      <c r="I379" s="42" t="s">
        <v>1317</v>
      </c>
      <c r="J379" s="42" t="s">
        <v>682</v>
      </c>
      <c r="K379" s="55" t="str">
        <f>VLOOKUP(J379,Prowadzacy!$F$2:$J$105,2,FALSE)</f>
        <v>Piotr</v>
      </c>
      <c r="L379" s="55" t="str">
        <f>VLOOKUP(J379,Prowadzacy!$F$2:$K$105,3,FALSE)</f>
        <v>Eugeniusz</v>
      </c>
      <c r="M379" s="55" t="str">
        <f>VLOOKUP(J379,Prowadzacy!$F$2:$K$105,4,FALSE)</f>
        <v>Pierz</v>
      </c>
      <c r="N379" s="57" t="str">
        <f>VLOOKUP(J379,Prowadzacy!$F$2:$M$105,8,FALSE)</f>
        <v xml:space="preserve">Piotr | Pierz | Dr inż. |  ( 05232 ) </v>
      </c>
      <c r="O379" s="57" t="str">
        <f>VLOOKUP(J379,Prowadzacy!$F$2:$K$105,5,FALSE)</f>
        <v>W05/K2</v>
      </c>
      <c r="P379" s="57" t="str">
        <f>VLOOKUP(J379,Prowadzacy!$F$2:$K$105,6,FALSE)</f>
        <v>ZAS</v>
      </c>
      <c r="Q379" s="42" t="s">
        <v>626</v>
      </c>
      <c r="R379" s="57" t="str">
        <f>VLOOKUP(Q379,Prowadzacy!$F$2:$K$105,2,FALSE)</f>
        <v>Daniel</v>
      </c>
      <c r="S379" s="57" t="str">
        <f>VLOOKUP(Q379,Prowadzacy!$F$2:$K$105,3,FALSE)</f>
        <v>Łukasz</v>
      </c>
      <c r="T379" s="57" t="str">
        <f>VLOOKUP(Q379,Prowadzacy!$F$2:$K$105,4,FALSE)</f>
        <v>Bejmert</v>
      </c>
      <c r="U379" s="57" t="str">
        <f>VLOOKUP(Q379,Prowadzacy!$F$2:$M$105,8,FALSE)</f>
        <v xml:space="preserve">Daniel | Bejmert | Dr inż. |  ( 05285 ) </v>
      </c>
      <c r="V379" s="42"/>
      <c r="W379" s="42" t="s">
        <v>226</v>
      </c>
      <c r="X379" s="42"/>
      <c r="Y379" s="42" t="s">
        <v>226</v>
      </c>
      <c r="Z379" s="58"/>
      <c r="AA379" s="57"/>
      <c r="AB379" s="57"/>
      <c r="AC379" s="57"/>
      <c r="AD379" s="57"/>
      <c r="AE379" s="57"/>
      <c r="AF379" s="57"/>
      <c r="AG379" s="57"/>
      <c r="AH379" s="57"/>
      <c r="AI379" s="57"/>
      <c r="AJ379" s="57"/>
      <c r="AK379" s="57"/>
      <c r="AL379" s="65"/>
    </row>
    <row r="380" spans="1:38" ht="117">
      <c r="A380" s="80">
        <v>375</v>
      </c>
      <c r="B380" s="57" t="str">
        <f>VLOOKUP(E380,studia!$F$1:$I$12,2,FALSE)</f>
        <v>Elektrotechnika</v>
      </c>
      <c r="C380" s="57" t="str">
        <f>VLOOKUP(E380,studia!$F$1:$I$12,3,FALSE)</f>
        <v>mgr</v>
      </c>
      <c r="D380" s="57" t="str">
        <f>VLOOKUP(E380,studia!$F$1:$I$12,4,FALSE)</f>
        <v>EEN</v>
      </c>
      <c r="E380" s="42" t="s">
        <v>559</v>
      </c>
      <c r="F380" s="91"/>
      <c r="G380" s="42" t="s">
        <v>1458</v>
      </c>
      <c r="H380" s="67" t="s">
        <v>1459</v>
      </c>
      <c r="I380" s="42" t="s">
        <v>1460</v>
      </c>
      <c r="J380" s="42" t="s">
        <v>741</v>
      </c>
      <c r="K380" s="55" t="str">
        <f>VLOOKUP(J380,Prowadzacy!$F$2:$J$105,2,FALSE)</f>
        <v>Paweł</v>
      </c>
      <c r="L380" s="55" t="str">
        <f>VLOOKUP(J380,Prowadzacy!$F$2:$K$105,3,FALSE)</f>
        <v>Adam</v>
      </c>
      <c r="M380" s="55" t="str">
        <f>VLOOKUP(J380,Prowadzacy!$F$2:$K$105,4,FALSE)</f>
        <v>Regulski</v>
      </c>
      <c r="N380" s="57" t="str">
        <f>VLOOKUP(J380,Prowadzacy!$F$2:$M$105,8,FALSE)</f>
        <v xml:space="preserve">Paweł | Regulski | Dr inż. |  ( 52340 ) </v>
      </c>
      <c r="O380" s="57" t="str">
        <f>VLOOKUP(J380,Prowadzacy!$F$2:$K$105,5,FALSE)</f>
        <v>W05/K2</v>
      </c>
      <c r="P380" s="57" t="str">
        <f>VLOOKUP(J380,Prowadzacy!$F$2:$K$105,6,FALSE)</f>
        <v>ZAS</v>
      </c>
      <c r="Q380" s="42" t="s">
        <v>696</v>
      </c>
      <c r="R380" s="57" t="str">
        <f>VLOOKUP(Q380,Prowadzacy!$F$2:$K$105,2,FALSE)</f>
        <v>Krzysztof</v>
      </c>
      <c r="S380" s="57" t="str">
        <f>VLOOKUP(Q380,Prowadzacy!$F$2:$K$105,3,FALSE)</f>
        <v>Jacek</v>
      </c>
      <c r="T380" s="57" t="str">
        <f>VLOOKUP(Q380,Prowadzacy!$F$2:$K$105,4,FALSE)</f>
        <v>Solak</v>
      </c>
      <c r="U380" s="57" t="str">
        <f>VLOOKUP(Q380,Prowadzacy!$F$2:$M$105,8,FALSE)</f>
        <v xml:space="preserve">Krzysztof | Solak | Dr inż. |  ( 05296 ) </v>
      </c>
      <c r="V380" s="42"/>
      <c r="W380" s="42" t="s">
        <v>226</v>
      </c>
      <c r="X380" s="42"/>
      <c r="Y380" s="42"/>
      <c r="Z380" s="58"/>
      <c r="AA380" s="57"/>
      <c r="AB380" s="57"/>
      <c r="AC380" s="57"/>
      <c r="AD380" s="57"/>
      <c r="AE380" s="57"/>
      <c r="AF380" s="57"/>
      <c r="AG380" s="57"/>
      <c r="AH380" s="57"/>
      <c r="AI380" s="57"/>
      <c r="AJ380" s="57"/>
      <c r="AK380" s="57"/>
      <c r="AL380" s="65"/>
    </row>
    <row r="381" spans="1:38" ht="168">
      <c r="A381" s="80">
        <v>376</v>
      </c>
      <c r="B381" s="57" t="str">
        <f>VLOOKUP(E381,studia!$F$1:$I$12,2,FALSE)</f>
        <v>Elektrotechnika</v>
      </c>
      <c r="C381" s="57" t="str">
        <f>VLOOKUP(E381,studia!$F$1:$I$12,3,FALSE)</f>
        <v>mgr</v>
      </c>
      <c r="D381" s="57" t="str">
        <f>VLOOKUP(E381,studia!$F$1:$I$12,4,FALSE)</f>
        <v>EEN</v>
      </c>
      <c r="E381" s="42" t="s">
        <v>559</v>
      </c>
      <c r="F381" s="92"/>
      <c r="G381" s="42" t="s">
        <v>1318</v>
      </c>
      <c r="H381" s="67" t="s">
        <v>1319</v>
      </c>
      <c r="I381" s="42" t="s">
        <v>1320</v>
      </c>
      <c r="J381" s="42" t="s">
        <v>689</v>
      </c>
      <c r="K381" s="55" t="str">
        <f>VLOOKUP(J381,Prowadzacy!$F$2:$J$105,2,FALSE)</f>
        <v>Eugeniusz</v>
      </c>
      <c r="L381" s="55">
        <f>VLOOKUP(J381,Prowadzacy!$F$2:$K$105,3,FALSE)</f>
        <v>0</v>
      </c>
      <c r="M381" s="55" t="str">
        <f>VLOOKUP(J381,Prowadzacy!$F$2:$K$105,4,FALSE)</f>
        <v>Rosołowski</v>
      </c>
      <c r="N381" s="57" t="str">
        <f>VLOOKUP(J381,Prowadzacy!$F$2:$M$105,8,FALSE)</f>
        <v xml:space="preserve">Eugeniusz | Rosołowski | Prof. dr hab. inż. |  ( 05242 ) </v>
      </c>
      <c r="O381" s="57" t="str">
        <f>VLOOKUP(J381,Prowadzacy!$F$2:$K$105,5,FALSE)</f>
        <v>W05/K2</v>
      </c>
      <c r="P381" s="57" t="str">
        <f>VLOOKUP(J381,Prowadzacy!$F$2:$K$105,6,FALSE)</f>
        <v>ZAS</v>
      </c>
      <c r="Q381" s="42" t="s">
        <v>626</v>
      </c>
      <c r="R381" s="57" t="str">
        <f>VLOOKUP(Q381,Prowadzacy!$F$2:$K$105,2,FALSE)</f>
        <v>Daniel</v>
      </c>
      <c r="S381" s="57" t="str">
        <f>VLOOKUP(Q381,Prowadzacy!$F$2:$K$105,3,FALSE)</f>
        <v>Łukasz</v>
      </c>
      <c r="T381" s="57" t="str">
        <f>VLOOKUP(Q381,Prowadzacy!$F$2:$K$105,4,FALSE)</f>
        <v>Bejmert</v>
      </c>
      <c r="U381" s="57" t="str">
        <f>VLOOKUP(Q381,Prowadzacy!$F$2:$M$105,8,FALSE)</f>
        <v xml:space="preserve">Daniel | Bejmert | Dr inż. |  ( 05285 ) </v>
      </c>
      <c r="V381" s="42"/>
      <c r="W381" s="42" t="s">
        <v>226</v>
      </c>
      <c r="X381" s="42"/>
      <c r="Y381" s="42"/>
      <c r="Z381" s="58"/>
      <c r="AA381" s="57"/>
      <c r="AB381" s="57"/>
      <c r="AC381" s="57"/>
      <c r="AD381" s="57"/>
      <c r="AE381" s="57"/>
      <c r="AF381" s="57"/>
      <c r="AG381" s="57"/>
      <c r="AH381" s="57"/>
      <c r="AI381" s="57"/>
      <c r="AJ381" s="57"/>
      <c r="AK381" s="57"/>
      <c r="AL381" s="65"/>
    </row>
    <row r="382" spans="1:38" ht="142.5">
      <c r="A382" s="80">
        <v>377</v>
      </c>
      <c r="B382" s="57" t="str">
        <f>VLOOKUP(E382,studia!$F$1:$I$12,2,FALSE)</f>
        <v>Elektrotechnika</v>
      </c>
      <c r="C382" s="57" t="str">
        <f>VLOOKUP(E382,studia!$F$1:$I$12,3,FALSE)</f>
        <v>mgr</v>
      </c>
      <c r="D382" s="57" t="str">
        <f>VLOOKUP(E382,studia!$F$1:$I$12,4,FALSE)</f>
        <v>EEN</v>
      </c>
      <c r="E382" s="42" t="s">
        <v>559</v>
      </c>
      <c r="F382" s="92"/>
      <c r="G382" s="42" t="s">
        <v>1321</v>
      </c>
      <c r="H382" s="67" t="s">
        <v>1322</v>
      </c>
      <c r="I382" s="42" t="s">
        <v>1323</v>
      </c>
      <c r="J382" s="42" t="s">
        <v>689</v>
      </c>
      <c r="K382" s="55" t="str">
        <f>VLOOKUP(J382,Prowadzacy!$F$2:$J$105,2,FALSE)</f>
        <v>Eugeniusz</v>
      </c>
      <c r="L382" s="55">
        <f>VLOOKUP(J382,Prowadzacy!$F$2:$K$105,3,FALSE)</f>
        <v>0</v>
      </c>
      <c r="M382" s="55" t="str">
        <f>VLOOKUP(J382,Prowadzacy!$F$2:$K$105,4,FALSE)</f>
        <v>Rosołowski</v>
      </c>
      <c r="N382" s="57" t="str">
        <f>VLOOKUP(J382,Prowadzacy!$F$2:$M$105,8,FALSE)</f>
        <v xml:space="preserve">Eugeniusz | Rosołowski | Prof. dr hab. inż. |  ( 05242 ) </v>
      </c>
      <c r="O382" s="57" t="str">
        <f>VLOOKUP(J382,Prowadzacy!$F$2:$K$105,5,FALSE)</f>
        <v>W05/K2</v>
      </c>
      <c r="P382" s="57" t="str">
        <f>VLOOKUP(J382,Prowadzacy!$F$2:$K$105,6,FALSE)</f>
        <v>ZAS</v>
      </c>
      <c r="Q382" s="42" t="s">
        <v>682</v>
      </c>
      <c r="R382" s="57" t="str">
        <f>VLOOKUP(Q382,Prowadzacy!$F$2:$K$105,2,FALSE)</f>
        <v>Piotr</v>
      </c>
      <c r="S382" s="57" t="str">
        <f>VLOOKUP(Q382,Prowadzacy!$F$2:$K$105,3,FALSE)</f>
        <v>Eugeniusz</v>
      </c>
      <c r="T382" s="57" t="str">
        <f>VLOOKUP(Q382,Prowadzacy!$F$2:$K$105,4,FALSE)</f>
        <v>Pierz</v>
      </c>
      <c r="U382" s="57" t="str">
        <f>VLOOKUP(Q382,Prowadzacy!$F$2:$M$105,8,FALSE)</f>
        <v xml:space="preserve">Piotr | Pierz | Dr inż. |  ( 05232 ) </v>
      </c>
      <c r="V382" s="42"/>
      <c r="W382" s="42" t="s">
        <v>226</v>
      </c>
      <c r="X382" s="42"/>
      <c r="Y382" s="42"/>
      <c r="Z382" s="58"/>
      <c r="AA382" s="57"/>
      <c r="AB382" s="57"/>
      <c r="AC382" s="57"/>
      <c r="AD382" s="57"/>
      <c r="AE382" s="57"/>
      <c r="AF382" s="57"/>
      <c r="AG382" s="57"/>
      <c r="AH382" s="57"/>
      <c r="AI382" s="57"/>
      <c r="AJ382" s="57"/>
      <c r="AK382" s="57"/>
      <c r="AL382" s="65"/>
    </row>
    <row r="383" spans="1:38" ht="129.75">
      <c r="A383" s="80">
        <v>378</v>
      </c>
      <c r="B383" s="57" t="str">
        <f>VLOOKUP(E383,studia!$F$1:$I$12,2,FALSE)</f>
        <v>Elektrotechnika</v>
      </c>
      <c r="C383" s="57" t="str">
        <f>VLOOKUP(E383,studia!$F$1:$I$12,3,FALSE)</f>
        <v>mgr</v>
      </c>
      <c r="D383" s="57" t="str">
        <f>VLOOKUP(E383,studia!$F$1:$I$12,4,FALSE)</f>
        <v>EEN</v>
      </c>
      <c r="E383" s="42" t="s">
        <v>559</v>
      </c>
      <c r="F383" s="91"/>
      <c r="G383" s="42" t="s">
        <v>1324</v>
      </c>
      <c r="H383" s="67" t="s">
        <v>1325</v>
      </c>
      <c r="I383" s="42" t="s">
        <v>1326</v>
      </c>
      <c r="J383" s="42" t="s">
        <v>1115</v>
      </c>
      <c r="K383" s="55" t="str">
        <f>VLOOKUP(J383,Prowadzacy!$F$2:$J$105,2,FALSE)</f>
        <v>Łukasz</v>
      </c>
      <c r="L383" s="55">
        <f>VLOOKUP(J383,Prowadzacy!$F$2:$K$105,3,FALSE)</f>
        <v>0</v>
      </c>
      <c r="M383" s="55" t="str">
        <f>VLOOKUP(J383,Prowadzacy!$F$2:$K$105,4,FALSE)</f>
        <v>Staszewski</v>
      </c>
      <c r="N383" s="57" t="str">
        <f>VLOOKUP(J383,Prowadzacy!$F$2:$M$105,8,FALSE)</f>
        <v xml:space="preserve">Łukasz | Staszewski | Dr inż. |  ( 05410 ) </v>
      </c>
      <c r="O383" s="57" t="str">
        <f>VLOOKUP(J383,Prowadzacy!$F$2:$K$105,5,FALSE)</f>
        <v>W05/K2</v>
      </c>
      <c r="P383" s="57" t="str">
        <f>VLOOKUP(J383,Prowadzacy!$F$2:$K$105,6,FALSE)</f>
        <v>ZAS</v>
      </c>
      <c r="Q383" s="42" t="s">
        <v>626</v>
      </c>
      <c r="R383" s="57" t="str">
        <f>VLOOKUP(Q383,Prowadzacy!$F$2:$K$105,2,FALSE)</f>
        <v>Daniel</v>
      </c>
      <c r="S383" s="57" t="str">
        <f>VLOOKUP(Q383,Prowadzacy!$F$2:$K$105,3,FALSE)</f>
        <v>Łukasz</v>
      </c>
      <c r="T383" s="57" t="str">
        <f>VLOOKUP(Q383,Prowadzacy!$F$2:$K$105,4,FALSE)</f>
        <v>Bejmert</v>
      </c>
      <c r="U383" s="57" t="str">
        <f>VLOOKUP(Q383,Prowadzacy!$F$2:$M$105,8,FALSE)</f>
        <v xml:space="preserve">Daniel | Bejmert | Dr inż. |  ( 05285 ) </v>
      </c>
      <c r="V383" s="42"/>
      <c r="W383" s="42" t="s">
        <v>226</v>
      </c>
      <c r="X383" s="42"/>
      <c r="Y383" s="42"/>
      <c r="Z383" s="58"/>
      <c r="AA383" s="57"/>
      <c r="AB383" s="57"/>
      <c r="AC383" s="57"/>
      <c r="AD383" s="57"/>
      <c r="AE383" s="57"/>
      <c r="AF383" s="57"/>
      <c r="AG383" s="57"/>
      <c r="AH383" s="57"/>
      <c r="AI383" s="57"/>
      <c r="AJ383" s="57"/>
      <c r="AK383" s="57"/>
      <c r="AL383" s="65"/>
    </row>
    <row r="384" spans="1:38" ht="117">
      <c r="A384" s="80">
        <v>379</v>
      </c>
      <c r="B384" s="57" t="str">
        <f>VLOOKUP(E384,studia!$F$1:$I$12,2,FALSE)</f>
        <v>Elektrotechnika</v>
      </c>
      <c r="C384" s="57" t="str">
        <f>VLOOKUP(E384,studia!$F$1:$I$12,3,FALSE)</f>
        <v>mgr</v>
      </c>
      <c r="D384" s="57" t="str">
        <f>VLOOKUP(E384,studia!$F$1:$I$12,4,FALSE)</f>
        <v>EEN</v>
      </c>
      <c r="E384" s="42" t="s">
        <v>559</v>
      </c>
      <c r="F384" s="91"/>
      <c r="G384" s="42" t="s">
        <v>1327</v>
      </c>
      <c r="H384" s="67" t="s">
        <v>1328</v>
      </c>
      <c r="I384" s="42" t="s">
        <v>1329</v>
      </c>
      <c r="J384" s="42" t="s">
        <v>1115</v>
      </c>
      <c r="K384" s="55" t="str">
        <f>VLOOKUP(J384,Prowadzacy!$F$2:$J$105,2,FALSE)</f>
        <v>Łukasz</v>
      </c>
      <c r="L384" s="55">
        <f>VLOOKUP(J384,Prowadzacy!$F$2:$K$105,3,FALSE)</f>
        <v>0</v>
      </c>
      <c r="M384" s="55" t="str">
        <f>VLOOKUP(J384,Prowadzacy!$F$2:$K$105,4,FALSE)</f>
        <v>Staszewski</v>
      </c>
      <c r="N384" s="57" t="str">
        <f>VLOOKUP(J384,Prowadzacy!$F$2:$M$105,8,FALSE)</f>
        <v xml:space="preserve">Łukasz | Staszewski | Dr inż. |  ( 05410 ) </v>
      </c>
      <c r="O384" s="57" t="str">
        <f>VLOOKUP(J384,Prowadzacy!$F$2:$K$105,5,FALSE)</f>
        <v>W05/K2</v>
      </c>
      <c r="P384" s="57" t="str">
        <f>VLOOKUP(J384,Prowadzacy!$F$2:$K$105,6,FALSE)</f>
        <v>ZAS</v>
      </c>
      <c r="Q384" s="42" t="s">
        <v>626</v>
      </c>
      <c r="R384" s="57" t="str">
        <f>VLOOKUP(Q384,Prowadzacy!$F$2:$K$105,2,FALSE)</f>
        <v>Daniel</v>
      </c>
      <c r="S384" s="57" t="str">
        <f>VLOOKUP(Q384,Prowadzacy!$F$2:$K$105,3,FALSE)</f>
        <v>Łukasz</v>
      </c>
      <c r="T384" s="57" t="str">
        <f>VLOOKUP(Q384,Prowadzacy!$F$2:$K$105,4,FALSE)</f>
        <v>Bejmert</v>
      </c>
      <c r="U384" s="57" t="str">
        <f>VLOOKUP(Q384,Prowadzacy!$F$2:$M$105,8,FALSE)</f>
        <v xml:space="preserve">Daniel | Bejmert | Dr inż. |  ( 05285 ) </v>
      </c>
      <c r="V384" s="42"/>
      <c r="W384" s="42" t="s">
        <v>226</v>
      </c>
      <c r="X384" s="42"/>
      <c r="Y384" s="42"/>
      <c r="Z384" s="58"/>
      <c r="AA384" s="57"/>
      <c r="AB384" s="57"/>
      <c r="AC384" s="57"/>
      <c r="AD384" s="57"/>
      <c r="AE384" s="57"/>
      <c r="AF384" s="57"/>
      <c r="AG384" s="57"/>
      <c r="AH384" s="57"/>
      <c r="AI384" s="57"/>
      <c r="AJ384" s="57"/>
      <c r="AK384" s="57"/>
      <c r="AL384" s="65"/>
    </row>
    <row r="385" spans="1:38" ht="117">
      <c r="A385" s="80">
        <v>380</v>
      </c>
      <c r="B385" s="57" t="str">
        <f>VLOOKUP(E385,studia!$F$1:$I$12,2,FALSE)</f>
        <v>Elektrotechnika</v>
      </c>
      <c r="C385" s="57" t="str">
        <f>VLOOKUP(E385,studia!$F$1:$I$12,3,FALSE)</f>
        <v>mgr</v>
      </c>
      <c r="D385" s="57" t="str">
        <f>VLOOKUP(E385,studia!$F$1:$I$12,4,FALSE)</f>
        <v>EEN</v>
      </c>
      <c r="E385" s="56" t="s">
        <v>559</v>
      </c>
      <c r="F385" s="89" t="s">
        <v>2088</v>
      </c>
      <c r="G385" s="56" t="s">
        <v>1330</v>
      </c>
      <c r="H385" s="56" t="s">
        <v>1331</v>
      </c>
      <c r="I385" s="56" t="s">
        <v>1332</v>
      </c>
      <c r="J385" s="56" t="s">
        <v>622</v>
      </c>
      <c r="K385" s="55" t="str">
        <f>VLOOKUP(J385,Prowadzacy!$F$2:$J$105,2,FALSE)</f>
        <v>Janusz</v>
      </c>
      <c r="L385" s="55" t="str">
        <f>VLOOKUP(J385,Prowadzacy!$F$2:$K$105,3,FALSE)</f>
        <v>Kazimierz</v>
      </c>
      <c r="M385" s="55" t="str">
        <f>VLOOKUP(J385,Prowadzacy!$F$2:$K$105,4,FALSE)</f>
        <v>Staszewski</v>
      </c>
      <c r="N385" s="57" t="str">
        <f>VLOOKUP(J385,Prowadzacy!$F$2:$M$105,8,FALSE)</f>
        <v xml:space="preserve">Janusz | Staszewski | Dr inż. |  ( 05263 ) </v>
      </c>
      <c r="O385" s="57" t="str">
        <f>VLOOKUP(J385,Prowadzacy!$F$2:$K$105,5,FALSE)</f>
        <v>W05/K2</v>
      </c>
      <c r="P385" s="57" t="str">
        <f>VLOOKUP(J385,Prowadzacy!$F$2:$K$105,6,FALSE)</f>
        <v>ZAS</v>
      </c>
      <c r="Q385" s="53" t="s">
        <v>682</v>
      </c>
      <c r="R385" s="57" t="str">
        <f>VLOOKUP(Q385,Prowadzacy!$F$2:$K$105,2,FALSE)</f>
        <v>Piotr</v>
      </c>
      <c r="S385" s="57" t="str">
        <f>VLOOKUP(Q385,Prowadzacy!$F$2:$K$105,3,FALSE)</f>
        <v>Eugeniusz</v>
      </c>
      <c r="T385" s="57" t="str">
        <f>VLOOKUP(Q385,Prowadzacy!$F$2:$K$105,4,FALSE)</f>
        <v>Pierz</v>
      </c>
      <c r="U385" s="57" t="str">
        <f>VLOOKUP(Q385,Prowadzacy!$F$2:$M$105,8,FALSE)</f>
        <v xml:space="preserve">Piotr | Pierz | Dr inż. |  ( 05232 ) </v>
      </c>
      <c r="V385" s="53"/>
      <c r="W385" s="53" t="s">
        <v>226</v>
      </c>
      <c r="X385" s="56"/>
      <c r="Y385" s="53" t="s">
        <v>226</v>
      </c>
      <c r="Z385" s="58"/>
      <c r="AA385" s="57"/>
      <c r="AB385" s="57"/>
      <c r="AC385" s="57"/>
      <c r="AD385" s="57"/>
      <c r="AE385" s="57"/>
      <c r="AF385" s="57"/>
      <c r="AG385" s="57"/>
      <c r="AH385" s="57"/>
      <c r="AI385" s="57"/>
      <c r="AJ385" s="57"/>
      <c r="AK385" s="57"/>
      <c r="AL385" s="65"/>
    </row>
    <row r="386" spans="1:38" ht="104.25">
      <c r="A386" s="80">
        <v>381</v>
      </c>
      <c r="B386" s="57" t="str">
        <f>VLOOKUP(E386,studia!$F$1:$I$12,2,FALSE)</f>
        <v>Elektrotechnika</v>
      </c>
      <c r="C386" s="57" t="str">
        <f>VLOOKUP(E386,studia!$F$1:$I$12,3,FALSE)</f>
        <v>mgr</v>
      </c>
      <c r="D386" s="57" t="str">
        <f>VLOOKUP(E386,studia!$F$1:$I$12,4,FALSE)</f>
        <v>EEN</v>
      </c>
      <c r="E386" s="42" t="s">
        <v>559</v>
      </c>
      <c r="F386" s="91"/>
      <c r="G386" s="42" t="s">
        <v>1358</v>
      </c>
      <c r="H386" s="67" t="s">
        <v>1359</v>
      </c>
      <c r="I386" s="42" t="s">
        <v>1360</v>
      </c>
      <c r="J386" s="42" t="s">
        <v>731</v>
      </c>
      <c r="K386" s="55" t="str">
        <f>VLOOKUP(J386,Prowadzacy!$F$2:$J$105,2,FALSE)</f>
        <v>Grzegorz</v>
      </c>
      <c r="L386" s="55" t="str">
        <f>VLOOKUP(J386,Prowadzacy!$F$2:$K$105,3,FALSE)</f>
        <v>Eugeniusz</v>
      </c>
      <c r="M386" s="55" t="str">
        <f>VLOOKUP(J386,Prowadzacy!$F$2:$K$105,4,FALSE)</f>
        <v>Wiśniewski</v>
      </c>
      <c r="N386" s="57" t="str">
        <f>VLOOKUP(J386,Prowadzacy!$F$2:$M$105,8,FALSE)</f>
        <v xml:space="preserve">Grzegorz | Wiśniewski | Dr inż. |  ( 05214 ) </v>
      </c>
      <c r="O386" s="57" t="str">
        <f>VLOOKUP(J386,Prowadzacy!$F$2:$K$105,5,FALSE)</f>
        <v>W05/K2</v>
      </c>
      <c r="P386" s="57" t="str">
        <f>VLOOKUP(J386,Prowadzacy!$F$2:$K$105,6,FALSE)</f>
        <v>ZAS</v>
      </c>
      <c r="Q386" s="42" t="s">
        <v>655</v>
      </c>
      <c r="R386" s="57" t="str">
        <f>VLOOKUP(Q386,Prowadzacy!$F$2:$K$105,2,FALSE)</f>
        <v>Marcin</v>
      </c>
      <c r="S386" s="57" t="str">
        <f>VLOOKUP(Q386,Prowadzacy!$F$2:$K$105,3,FALSE)</f>
        <v>Wojciech</v>
      </c>
      <c r="T386" s="57" t="str">
        <f>VLOOKUP(Q386,Prowadzacy!$F$2:$K$105,4,FALSE)</f>
        <v>Habrych</v>
      </c>
      <c r="U386" s="57" t="str">
        <f>VLOOKUP(Q386,Prowadzacy!$F$2:$M$105,8,FALSE)</f>
        <v xml:space="preserve">Marcin | Habrych | Dr hab. inż. |  ( 05281 ) </v>
      </c>
      <c r="V386" s="42"/>
      <c r="W386" s="42" t="s">
        <v>226</v>
      </c>
      <c r="X386" s="42"/>
      <c r="Y386" s="42"/>
      <c r="Z386" s="58"/>
      <c r="AA386" s="57"/>
      <c r="AB386" s="57"/>
      <c r="AC386" s="57"/>
      <c r="AD386" s="57"/>
      <c r="AE386" s="57"/>
      <c r="AF386" s="57"/>
      <c r="AG386" s="57"/>
      <c r="AH386" s="57"/>
      <c r="AI386" s="57"/>
      <c r="AJ386" s="57"/>
      <c r="AK386" s="57"/>
      <c r="AL386" s="65"/>
    </row>
    <row r="387" spans="1:38" ht="142.5">
      <c r="A387" s="80">
        <v>382</v>
      </c>
      <c r="B387" s="57" t="str">
        <f>VLOOKUP(E387,studia!$F$1:$I$12,2,FALSE)</f>
        <v>Elektrotechnika</v>
      </c>
      <c r="C387" s="57" t="str">
        <f>VLOOKUP(E387,studia!$F$1:$I$12,3,FALSE)</f>
        <v>mgr</v>
      </c>
      <c r="D387" s="57" t="str">
        <f>VLOOKUP(E387,studia!$F$1:$I$12,4,FALSE)</f>
        <v>EEN</v>
      </c>
      <c r="E387" s="42" t="s">
        <v>559</v>
      </c>
      <c r="F387" s="91"/>
      <c r="G387" s="42" t="s">
        <v>1361</v>
      </c>
      <c r="H387" s="67" t="s">
        <v>1362</v>
      </c>
      <c r="I387" s="42" t="s">
        <v>1363</v>
      </c>
      <c r="J387" s="42" t="s">
        <v>731</v>
      </c>
      <c r="K387" s="55" t="str">
        <f>VLOOKUP(J387,Prowadzacy!$F$2:$J$105,2,FALSE)</f>
        <v>Grzegorz</v>
      </c>
      <c r="L387" s="55" t="str">
        <f>VLOOKUP(J387,Prowadzacy!$F$2:$K$105,3,FALSE)</f>
        <v>Eugeniusz</v>
      </c>
      <c r="M387" s="55" t="str">
        <f>VLOOKUP(J387,Prowadzacy!$F$2:$K$105,4,FALSE)</f>
        <v>Wiśniewski</v>
      </c>
      <c r="N387" s="57" t="str">
        <f>VLOOKUP(J387,Prowadzacy!$F$2:$M$105,8,FALSE)</f>
        <v xml:space="preserve">Grzegorz | Wiśniewski | Dr inż. |  ( 05214 ) </v>
      </c>
      <c r="O387" s="57" t="str">
        <f>VLOOKUP(J387,Prowadzacy!$F$2:$K$105,5,FALSE)</f>
        <v>W05/K2</v>
      </c>
      <c r="P387" s="57" t="str">
        <f>VLOOKUP(J387,Prowadzacy!$F$2:$K$105,6,FALSE)</f>
        <v>ZAS</v>
      </c>
      <c r="Q387" s="42" t="s">
        <v>655</v>
      </c>
      <c r="R387" s="57" t="str">
        <f>VLOOKUP(Q387,Prowadzacy!$F$2:$K$105,2,FALSE)</f>
        <v>Marcin</v>
      </c>
      <c r="S387" s="57" t="str">
        <f>VLOOKUP(Q387,Prowadzacy!$F$2:$K$105,3,FALSE)</f>
        <v>Wojciech</v>
      </c>
      <c r="T387" s="57" t="str">
        <f>VLOOKUP(Q387,Prowadzacy!$F$2:$K$105,4,FALSE)</f>
        <v>Habrych</v>
      </c>
      <c r="U387" s="57" t="str">
        <f>VLOOKUP(Q387,Prowadzacy!$F$2:$M$105,8,FALSE)</f>
        <v xml:space="preserve">Marcin | Habrych | Dr hab. inż. |  ( 05281 ) </v>
      </c>
      <c r="V387" s="42"/>
      <c r="W387" s="42" t="s">
        <v>226</v>
      </c>
      <c r="X387" s="42"/>
      <c r="Y387" s="42"/>
      <c r="Z387" s="58"/>
      <c r="AA387" s="57"/>
      <c r="AB387" s="57"/>
      <c r="AC387" s="57"/>
      <c r="AD387" s="57"/>
      <c r="AE387" s="57"/>
      <c r="AF387" s="57"/>
      <c r="AG387" s="57"/>
      <c r="AH387" s="57"/>
      <c r="AI387" s="57"/>
      <c r="AJ387" s="57"/>
      <c r="AK387" s="57"/>
      <c r="AL387" s="65"/>
    </row>
    <row r="388" spans="1:38" ht="104.25">
      <c r="A388" s="80">
        <v>383</v>
      </c>
      <c r="B388" s="57" t="str">
        <f>VLOOKUP(E388,studia!$F$1:$I$12,2,FALSE)</f>
        <v>Elektrotechnika</v>
      </c>
      <c r="C388" s="57" t="str">
        <f>VLOOKUP(E388,studia!$F$1:$I$12,3,FALSE)</f>
        <v>mgr</v>
      </c>
      <c r="D388" s="57" t="str">
        <f>VLOOKUP(E388,studia!$F$1:$I$12,4,FALSE)</f>
        <v>EEN</v>
      </c>
      <c r="E388" s="42" t="s">
        <v>559</v>
      </c>
      <c r="F388" s="91"/>
      <c r="G388" s="42" t="s">
        <v>1364</v>
      </c>
      <c r="H388" s="67" t="s">
        <v>1365</v>
      </c>
      <c r="I388" s="42" t="s">
        <v>1366</v>
      </c>
      <c r="J388" s="42" t="s">
        <v>731</v>
      </c>
      <c r="K388" s="55" t="str">
        <f>VLOOKUP(J388,Prowadzacy!$F$2:$J$105,2,FALSE)</f>
        <v>Grzegorz</v>
      </c>
      <c r="L388" s="55" t="str">
        <f>VLOOKUP(J388,Prowadzacy!$F$2:$K$105,3,FALSE)</f>
        <v>Eugeniusz</v>
      </c>
      <c r="M388" s="55" t="str">
        <f>VLOOKUP(J388,Prowadzacy!$F$2:$K$105,4,FALSE)</f>
        <v>Wiśniewski</v>
      </c>
      <c r="N388" s="57" t="str">
        <f>VLOOKUP(J388,Prowadzacy!$F$2:$M$105,8,FALSE)</f>
        <v xml:space="preserve">Grzegorz | Wiśniewski | Dr inż. |  ( 05214 ) </v>
      </c>
      <c r="O388" s="57" t="str">
        <f>VLOOKUP(J388,Prowadzacy!$F$2:$K$105,5,FALSE)</f>
        <v>W05/K2</v>
      </c>
      <c r="P388" s="57" t="str">
        <f>VLOOKUP(J388,Prowadzacy!$F$2:$K$105,6,FALSE)</f>
        <v>ZAS</v>
      </c>
      <c r="Q388" s="42" t="s">
        <v>655</v>
      </c>
      <c r="R388" s="57" t="str">
        <f>VLOOKUP(Q388,Prowadzacy!$F$2:$K$105,2,FALSE)</f>
        <v>Marcin</v>
      </c>
      <c r="S388" s="57" t="str">
        <f>VLOOKUP(Q388,Prowadzacy!$F$2:$K$105,3,FALSE)</f>
        <v>Wojciech</v>
      </c>
      <c r="T388" s="57" t="str">
        <f>VLOOKUP(Q388,Prowadzacy!$F$2:$K$105,4,FALSE)</f>
        <v>Habrych</v>
      </c>
      <c r="U388" s="57" t="str">
        <f>VLOOKUP(Q388,Prowadzacy!$F$2:$M$105,8,FALSE)</f>
        <v xml:space="preserve">Marcin | Habrych | Dr hab. inż. |  ( 05281 ) </v>
      </c>
      <c r="V388" s="42"/>
      <c r="W388" s="42" t="s">
        <v>226</v>
      </c>
      <c r="X388" s="42"/>
      <c r="Y388" s="42"/>
      <c r="Z388" s="58"/>
      <c r="AA388" s="57"/>
      <c r="AB388" s="57"/>
      <c r="AC388" s="57"/>
      <c r="AD388" s="57"/>
      <c r="AE388" s="57"/>
      <c r="AF388" s="57"/>
      <c r="AG388" s="57"/>
      <c r="AH388" s="57"/>
      <c r="AI388" s="57"/>
      <c r="AJ388" s="57"/>
      <c r="AK388" s="57"/>
      <c r="AL388" s="65"/>
    </row>
    <row r="389" spans="1:38" ht="78.75">
      <c r="A389" s="80">
        <v>384</v>
      </c>
      <c r="B389" s="57" t="str">
        <f>VLOOKUP(E389,studia!$F$1:$I$12,2,FALSE)</f>
        <v>Elektrotechnika</v>
      </c>
      <c r="C389" s="57" t="str">
        <f>VLOOKUP(E389,studia!$F$1:$I$12,3,FALSE)</f>
        <v>mgr</v>
      </c>
      <c r="D389" s="57" t="str">
        <f>VLOOKUP(E389,studia!$F$1:$I$12,4,FALSE)</f>
        <v>EEN</v>
      </c>
      <c r="E389" s="42" t="s">
        <v>559</v>
      </c>
      <c r="F389" s="91"/>
      <c r="G389" s="42" t="s">
        <v>1367</v>
      </c>
      <c r="H389" s="67" t="s">
        <v>1368</v>
      </c>
      <c r="I389" s="42" t="s">
        <v>1369</v>
      </c>
      <c r="J389" s="42" t="s">
        <v>731</v>
      </c>
      <c r="K389" s="55" t="str">
        <f>VLOOKUP(J389,Prowadzacy!$F$2:$J$105,2,FALSE)</f>
        <v>Grzegorz</v>
      </c>
      <c r="L389" s="55" t="str">
        <f>VLOOKUP(J389,Prowadzacy!$F$2:$K$105,3,FALSE)</f>
        <v>Eugeniusz</v>
      </c>
      <c r="M389" s="55" t="str">
        <f>VLOOKUP(J389,Prowadzacy!$F$2:$K$105,4,FALSE)</f>
        <v>Wiśniewski</v>
      </c>
      <c r="N389" s="57" t="str">
        <f>VLOOKUP(J389,Prowadzacy!$F$2:$M$105,8,FALSE)</f>
        <v xml:space="preserve">Grzegorz | Wiśniewski | Dr inż. |  ( 05214 ) </v>
      </c>
      <c r="O389" s="57" t="str">
        <f>VLOOKUP(J389,Prowadzacy!$F$2:$K$105,5,FALSE)</f>
        <v>W05/K2</v>
      </c>
      <c r="P389" s="57" t="str">
        <f>VLOOKUP(J389,Prowadzacy!$F$2:$K$105,6,FALSE)</f>
        <v>ZAS</v>
      </c>
      <c r="Q389" s="42" t="s">
        <v>655</v>
      </c>
      <c r="R389" s="57" t="str">
        <f>VLOOKUP(Q389,Prowadzacy!$F$2:$K$105,2,FALSE)</f>
        <v>Marcin</v>
      </c>
      <c r="S389" s="57" t="str">
        <f>VLOOKUP(Q389,Prowadzacy!$F$2:$K$105,3,FALSE)</f>
        <v>Wojciech</v>
      </c>
      <c r="T389" s="57" t="str">
        <f>VLOOKUP(Q389,Prowadzacy!$F$2:$K$105,4,FALSE)</f>
        <v>Habrych</v>
      </c>
      <c r="U389" s="57" t="str">
        <f>VLOOKUP(Q389,Prowadzacy!$F$2:$M$105,8,FALSE)</f>
        <v xml:space="preserve">Marcin | Habrych | Dr hab. inż. |  ( 05281 ) </v>
      </c>
      <c r="V389" s="42"/>
      <c r="W389" s="42" t="s">
        <v>226</v>
      </c>
      <c r="X389" s="42"/>
      <c r="Y389" s="42"/>
      <c r="Z389" s="58"/>
      <c r="AA389" s="57"/>
      <c r="AB389" s="57"/>
      <c r="AC389" s="57"/>
      <c r="AD389" s="57"/>
      <c r="AE389" s="57"/>
      <c r="AF389" s="57"/>
      <c r="AG389" s="57"/>
      <c r="AH389" s="57"/>
      <c r="AI389" s="57"/>
      <c r="AJ389" s="57"/>
      <c r="AK389" s="57"/>
      <c r="AL389" s="65"/>
    </row>
    <row r="390" spans="1:38" ht="104.25">
      <c r="A390" s="80">
        <v>385</v>
      </c>
      <c r="B390" s="57" t="str">
        <f>VLOOKUP(E390,studia!$F$1:$I$12,2,FALSE)</f>
        <v>Elektrotechnika</v>
      </c>
      <c r="C390" s="57" t="str">
        <f>VLOOKUP(E390,studia!$F$1:$I$12,3,FALSE)</f>
        <v>mgr</v>
      </c>
      <c r="D390" s="57" t="str">
        <f>VLOOKUP(E390,studia!$F$1:$I$12,4,FALSE)</f>
        <v>EEN</v>
      </c>
      <c r="E390" s="42" t="s">
        <v>559</v>
      </c>
      <c r="F390" s="91"/>
      <c r="G390" s="42" t="s">
        <v>1370</v>
      </c>
      <c r="H390" s="67" t="s">
        <v>1371</v>
      </c>
      <c r="I390" s="42" t="s">
        <v>1372</v>
      </c>
      <c r="J390" s="42" t="s">
        <v>731</v>
      </c>
      <c r="K390" s="55" t="str">
        <f>VLOOKUP(J390,Prowadzacy!$F$2:$J$105,2,FALSE)</f>
        <v>Grzegorz</v>
      </c>
      <c r="L390" s="55" t="str">
        <f>VLOOKUP(J390,Prowadzacy!$F$2:$K$105,3,FALSE)</f>
        <v>Eugeniusz</v>
      </c>
      <c r="M390" s="55" t="str">
        <f>VLOOKUP(J390,Prowadzacy!$F$2:$K$105,4,FALSE)</f>
        <v>Wiśniewski</v>
      </c>
      <c r="N390" s="57" t="str">
        <f>VLOOKUP(J390,Prowadzacy!$F$2:$M$105,8,FALSE)</f>
        <v xml:space="preserve">Grzegorz | Wiśniewski | Dr inż. |  ( 05214 ) </v>
      </c>
      <c r="O390" s="57" t="str">
        <f>VLOOKUP(J390,Prowadzacy!$F$2:$K$105,5,FALSE)</f>
        <v>W05/K2</v>
      </c>
      <c r="P390" s="57" t="str">
        <f>VLOOKUP(J390,Prowadzacy!$F$2:$K$105,6,FALSE)</f>
        <v>ZAS</v>
      </c>
      <c r="Q390" s="42" t="s">
        <v>655</v>
      </c>
      <c r="R390" s="57" t="str">
        <f>VLOOKUP(Q390,Prowadzacy!$F$2:$K$105,2,FALSE)</f>
        <v>Marcin</v>
      </c>
      <c r="S390" s="57" t="str">
        <f>VLOOKUP(Q390,Prowadzacy!$F$2:$K$105,3,FALSE)</f>
        <v>Wojciech</v>
      </c>
      <c r="T390" s="57" t="str">
        <f>VLOOKUP(Q390,Prowadzacy!$F$2:$K$105,4,FALSE)</f>
        <v>Habrych</v>
      </c>
      <c r="U390" s="57" t="str">
        <f>VLOOKUP(Q390,Prowadzacy!$F$2:$M$105,8,FALSE)</f>
        <v xml:space="preserve">Marcin | Habrych | Dr hab. inż. |  ( 05281 ) </v>
      </c>
      <c r="V390" s="42"/>
      <c r="W390" s="42" t="s">
        <v>226</v>
      </c>
      <c r="X390" s="42"/>
      <c r="Y390" s="42"/>
      <c r="Z390" s="58"/>
      <c r="AA390" s="57"/>
      <c r="AB390" s="57"/>
      <c r="AC390" s="57"/>
      <c r="AD390" s="57"/>
      <c r="AE390" s="57"/>
      <c r="AF390" s="57"/>
      <c r="AG390" s="57"/>
      <c r="AH390" s="57"/>
      <c r="AI390" s="57"/>
      <c r="AJ390" s="57"/>
      <c r="AK390" s="57"/>
      <c r="AL390" s="65"/>
    </row>
    <row r="391" spans="1:38" ht="66">
      <c r="A391" s="80">
        <v>386</v>
      </c>
      <c r="B391" s="57" t="str">
        <f>VLOOKUP(E391,studia!$F$1:$I$12,2,FALSE)</f>
        <v>Elektrotechnika</v>
      </c>
      <c r="C391" s="57" t="str">
        <f>VLOOKUP(E391,studia!$F$1:$I$12,3,FALSE)</f>
        <v>mgr</v>
      </c>
      <c r="D391" s="57" t="str">
        <f>VLOOKUP(E391,studia!$F$1:$I$12,4,FALSE)</f>
        <v>EEN</v>
      </c>
      <c r="E391" s="42" t="s">
        <v>559</v>
      </c>
      <c r="F391" s="89" t="s">
        <v>2088</v>
      </c>
      <c r="G391" s="42" t="s">
        <v>1176</v>
      </c>
      <c r="H391" s="67" t="s">
        <v>1177</v>
      </c>
      <c r="I391" s="42" t="s">
        <v>1178</v>
      </c>
      <c r="J391" s="42" t="s">
        <v>796</v>
      </c>
      <c r="K391" s="55" t="str">
        <f>VLOOKUP(J391,Prowadzacy!$F$2:$J$105,2,FALSE)</f>
        <v>Joanna</v>
      </c>
      <c r="L391" s="55" t="str">
        <f>VLOOKUP(J391,Prowadzacy!$F$2:$K$105,3,FALSE)</f>
        <v>Karolina</v>
      </c>
      <c r="M391" s="55" t="str">
        <f>VLOOKUP(J391,Prowadzacy!$F$2:$K$105,4,FALSE)</f>
        <v>Budzisz</v>
      </c>
      <c r="N391" s="57" t="str">
        <f>VLOOKUP(J391,Prowadzacy!$F$2:$M$105,8,FALSE)</f>
        <v xml:space="preserve">Joanna | Budzisz | Dr inż. |  ( 05404 ) </v>
      </c>
      <c r="O391" s="57" t="str">
        <f>VLOOKUP(J391,Prowadzacy!$F$2:$K$105,5,FALSE)</f>
        <v>W05/K2</v>
      </c>
      <c r="P391" s="57" t="str">
        <f>VLOOKUP(J391,Prowadzacy!$F$2:$K$105,6,FALSE)</f>
        <v>ZEP</v>
      </c>
      <c r="Q391" s="42" t="s">
        <v>1427</v>
      </c>
      <c r="R391" s="57" t="str">
        <f>VLOOKUP(Q391,Prowadzacy!$F$2:$K$105,2,FALSE)</f>
        <v>Wiktoria</v>
      </c>
      <c r="S391" s="57" t="str">
        <f>VLOOKUP(Q391,Prowadzacy!$F$2:$K$105,3,FALSE)</f>
        <v>Maria</v>
      </c>
      <c r="T391" s="57" t="str">
        <f>VLOOKUP(Q391,Prowadzacy!$F$2:$K$105,4,FALSE)</f>
        <v>Grycan</v>
      </c>
      <c r="U391" s="57" t="str">
        <f>VLOOKUP(Q391,Prowadzacy!$F$2:$M$105,8,FALSE)</f>
        <v xml:space="preserve">Wiktoria | Grycan | Dr inż. |  ( 05408 ) </v>
      </c>
      <c r="V391" s="42" t="s">
        <v>1485</v>
      </c>
      <c r="W391" s="42" t="s">
        <v>225</v>
      </c>
      <c r="X391" s="42" t="s">
        <v>1486</v>
      </c>
      <c r="Y391" s="42" t="s">
        <v>225</v>
      </c>
      <c r="Z391" s="58"/>
      <c r="AA391" s="57"/>
      <c r="AB391" s="57"/>
      <c r="AC391" s="57"/>
      <c r="AD391" s="57"/>
      <c r="AE391" s="57"/>
      <c r="AF391" s="57"/>
      <c r="AG391" s="57"/>
      <c r="AH391" s="57"/>
      <c r="AI391" s="57"/>
      <c r="AJ391" s="57"/>
      <c r="AK391" s="57"/>
      <c r="AL391" s="65"/>
    </row>
    <row r="392" spans="1:38" ht="53.25">
      <c r="A392" s="80">
        <v>387</v>
      </c>
      <c r="B392" s="57" t="str">
        <f>VLOOKUP(E392,studia!$F$1:$I$12,2,FALSE)</f>
        <v>Elektrotechnika</v>
      </c>
      <c r="C392" s="57" t="str">
        <f>VLOOKUP(E392,studia!$F$1:$I$12,3,FALSE)</f>
        <v>mgr</v>
      </c>
      <c r="D392" s="57" t="str">
        <f>VLOOKUP(E392,studia!$F$1:$I$12,4,FALSE)</f>
        <v>EEN</v>
      </c>
      <c r="E392" s="42" t="s">
        <v>559</v>
      </c>
      <c r="F392" s="92"/>
      <c r="G392" s="42" t="s">
        <v>1179</v>
      </c>
      <c r="H392" s="67" t="s">
        <v>1180</v>
      </c>
      <c r="I392" s="42" t="s">
        <v>1181</v>
      </c>
      <c r="J392" s="42" t="s">
        <v>796</v>
      </c>
      <c r="K392" s="55" t="str">
        <f>VLOOKUP(J392,Prowadzacy!$F$2:$J$105,2,FALSE)</f>
        <v>Joanna</v>
      </c>
      <c r="L392" s="55" t="str">
        <f>VLOOKUP(J392,Prowadzacy!$F$2:$K$105,3,FALSE)</f>
        <v>Karolina</v>
      </c>
      <c r="M392" s="55" t="str">
        <f>VLOOKUP(J392,Prowadzacy!$F$2:$K$105,4,FALSE)</f>
        <v>Budzisz</v>
      </c>
      <c r="N392" s="57" t="str">
        <f>VLOOKUP(J392,Prowadzacy!$F$2:$M$105,8,FALSE)</f>
        <v xml:space="preserve">Joanna | Budzisz | Dr inż. |  ( 05404 ) </v>
      </c>
      <c r="O392" s="57" t="str">
        <f>VLOOKUP(J392,Prowadzacy!$F$2:$K$105,5,FALSE)</f>
        <v>W05/K2</v>
      </c>
      <c r="P392" s="57" t="str">
        <f>VLOOKUP(J392,Prowadzacy!$F$2:$K$105,6,FALSE)</f>
        <v>ZEP</v>
      </c>
      <c r="Q392" s="42" t="s">
        <v>1427</v>
      </c>
      <c r="R392" s="57" t="str">
        <f>VLOOKUP(Q392,Prowadzacy!$F$2:$K$105,2,FALSE)</f>
        <v>Wiktoria</v>
      </c>
      <c r="S392" s="57" t="str">
        <f>VLOOKUP(Q392,Prowadzacy!$F$2:$K$105,3,FALSE)</f>
        <v>Maria</v>
      </c>
      <c r="T392" s="57" t="str">
        <f>VLOOKUP(Q392,Prowadzacy!$F$2:$K$105,4,FALSE)</f>
        <v>Grycan</v>
      </c>
      <c r="U392" s="57" t="str">
        <f>VLOOKUP(Q392,Prowadzacy!$F$2:$M$105,8,FALSE)</f>
        <v xml:space="preserve">Wiktoria | Grycan | Dr inż. |  ( 05408 ) </v>
      </c>
      <c r="V392" s="42"/>
      <c r="W392" s="42" t="s">
        <v>226</v>
      </c>
      <c r="X392" s="42"/>
      <c r="Y392" s="42"/>
      <c r="Z392" s="58"/>
      <c r="AA392" s="57"/>
      <c r="AB392" s="57"/>
      <c r="AC392" s="57"/>
      <c r="AD392" s="57"/>
      <c r="AE392" s="57"/>
      <c r="AF392" s="57"/>
      <c r="AG392" s="57"/>
      <c r="AH392" s="57"/>
      <c r="AI392" s="57"/>
      <c r="AJ392" s="57"/>
      <c r="AK392" s="57"/>
      <c r="AL392" s="65"/>
    </row>
    <row r="393" spans="1:38" ht="104.25">
      <c r="A393" s="80">
        <v>388</v>
      </c>
      <c r="B393" s="57" t="str">
        <f>VLOOKUP(E393,studia!$F$1:$I$12,2,FALSE)</f>
        <v>Elektrotechnika</v>
      </c>
      <c r="C393" s="57" t="str">
        <f>VLOOKUP(E393,studia!$F$1:$I$12,3,FALSE)</f>
        <v>mgr</v>
      </c>
      <c r="D393" s="57" t="str">
        <f>VLOOKUP(E393,studia!$F$1:$I$12,4,FALSE)</f>
        <v>EEN</v>
      </c>
      <c r="E393" s="42" t="s">
        <v>559</v>
      </c>
      <c r="F393" s="89" t="s">
        <v>2088</v>
      </c>
      <c r="G393" s="42" t="s">
        <v>1182</v>
      </c>
      <c r="H393" s="67" t="s">
        <v>1183</v>
      </c>
      <c r="I393" s="42" t="s">
        <v>1184</v>
      </c>
      <c r="J393" s="42" t="s">
        <v>796</v>
      </c>
      <c r="K393" s="55" t="str">
        <f>VLOOKUP(J393,Prowadzacy!$F$2:$J$105,2,FALSE)</f>
        <v>Joanna</v>
      </c>
      <c r="L393" s="55" t="str">
        <f>VLOOKUP(J393,Prowadzacy!$F$2:$K$105,3,FALSE)</f>
        <v>Karolina</v>
      </c>
      <c r="M393" s="55" t="str">
        <f>VLOOKUP(J393,Prowadzacy!$F$2:$K$105,4,FALSE)</f>
        <v>Budzisz</v>
      </c>
      <c r="N393" s="57" t="str">
        <f>VLOOKUP(J393,Prowadzacy!$F$2:$M$105,8,FALSE)</f>
        <v xml:space="preserve">Joanna | Budzisz | Dr inż. |  ( 05404 ) </v>
      </c>
      <c r="O393" s="57" t="str">
        <f>VLOOKUP(J393,Prowadzacy!$F$2:$K$105,5,FALSE)</f>
        <v>W05/K2</v>
      </c>
      <c r="P393" s="57" t="str">
        <f>VLOOKUP(J393,Prowadzacy!$F$2:$K$105,6,FALSE)</f>
        <v>ZEP</v>
      </c>
      <c r="Q393" s="42" t="s">
        <v>1427</v>
      </c>
      <c r="R393" s="57" t="str">
        <f>VLOOKUP(Q393,Prowadzacy!$F$2:$K$105,2,FALSE)</f>
        <v>Wiktoria</v>
      </c>
      <c r="S393" s="57" t="str">
        <f>VLOOKUP(Q393,Prowadzacy!$F$2:$K$105,3,FALSE)</f>
        <v>Maria</v>
      </c>
      <c r="T393" s="57" t="str">
        <f>VLOOKUP(Q393,Prowadzacy!$F$2:$K$105,4,FALSE)</f>
        <v>Grycan</v>
      </c>
      <c r="U393" s="57" t="str">
        <f>VLOOKUP(Q393,Prowadzacy!$F$2:$M$105,8,FALSE)</f>
        <v xml:space="preserve">Wiktoria | Grycan | Dr inż. |  ( 05408 ) </v>
      </c>
      <c r="V393" s="42" t="s">
        <v>1483</v>
      </c>
      <c r="W393" s="42" t="s">
        <v>225</v>
      </c>
      <c r="X393" s="42" t="s">
        <v>1484</v>
      </c>
      <c r="Y393" s="42" t="s">
        <v>225</v>
      </c>
      <c r="Z393" s="58"/>
      <c r="AA393" s="57"/>
      <c r="AB393" s="57"/>
      <c r="AC393" s="57"/>
      <c r="AD393" s="57"/>
      <c r="AE393" s="57"/>
      <c r="AF393" s="57"/>
      <c r="AG393" s="57"/>
      <c r="AH393" s="57"/>
      <c r="AI393" s="57"/>
      <c r="AJ393" s="57"/>
      <c r="AK393" s="57"/>
      <c r="AL393" s="65"/>
    </row>
    <row r="394" spans="1:38" ht="66">
      <c r="A394" s="80">
        <v>389</v>
      </c>
      <c r="B394" s="57" t="str">
        <f>VLOOKUP(E394,studia!$F$1:$I$12,2,FALSE)</f>
        <v>Elektrotechnika</v>
      </c>
      <c r="C394" s="57" t="str">
        <f>VLOOKUP(E394,studia!$F$1:$I$12,3,FALSE)</f>
        <v>mgr</v>
      </c>
      <c r="D394" s="57" t="str">
        <f>VLOOKUP(E394,studia!$F$1:$I$12,4,FALSE)</f>
        <v>EEN</v>
      </c>
      <c r="E394" s="67" t="s">
        <v>559</v>
      </c>
      <c r="F394" s="89" t="s">
        <v>2088</v>
      </c>
      <c r="G394" s="67" t="s">
        <v>1283</v>
      </c>
      <c r="H394" s="67" t="s">
        <v>1284</v>
      </c>
      <c r="I394" s="67" t="s">
        <v>1285</v>
      </c>
      <c r="J394" s="67" t="s">
        <v>947</v>
      </c>
      <c r="K394" s="55" t="str">
        <f>VLOOKUP(J394,Prowadzacy!$F$2:$J$105,2,FALSE)</f>
        <v>Grażyna</v>
      </c>
      <c r="L394" s="55" t="str">
        <f>VLOOKUP(J394,Prowadzacy!$F$2:$K$105,3,FALSE)</f>
        <v>Zuzanna</v>
      </c>
      <c r="M394" s="55" t="str">
        <f>VLOOKUP(J394,Prowadzacy!$F$2:$K$105,4,FALSE)</f>
        <v>Dąbrowska-Kauf</v>
      </c>
      <c r="N394" s="57" t="str">
        <f>VLOOKUP(J394,Prowadzacy!$F$2:$M$105,8,FALSE)</f>
        <v xml:space="preserve">Grażyna | Dąbrowska-Kauf | Dr inż. |  ( 05206 ) </v>
      </c>
      <c r="O394" s="57" t="str">
        <f>VLOOKUP(J394,Prowadzacy!$F$2:$K$105,5,FALSE)</f>
        <v>W05/K2</v>
      </c>
      <c r="P394" s="57" t="str">
        <f>VLOOKUP(J394,Prowadzacy!$F$2:$K$105,6,FALSE)</f>
        <v>ZEP</v>
      </c>
      <c r="Q394" s="67" t="s">
        <v>796</v>
      </c>
      <c r="R394" s="57" t="str">
        <f>VLOOKUP(Q394,Prowadzacy!$F$2:$K$105,2,FALSE)</f>
        <v>Joanna</v>
      </c>
      <c r="S394" s="57" t="str">
        <f>VLOOKUP(Q394,Prowadzacy!$F$2:$K$105,3,FALSE)</f>
        <v>Karolina</v>
      </c>
      <c r="T394" s="57" t="str">
        <f>VLOOKUP(Q394,Prowadzacy!$F$2:$K$105,4,FALSE)</f>
        <v>Budzisz</v>
      </c>
      <c r="U394" s="57" t="str">
        <f>VLOOKUP(Q394,Prowadzacy!$F$2:$M$105,8,FALSE)</f>
        <v xml:space="preserve">Joanna | Budzisz | Dr inż. |  ( 05404 ) </v>
      </c>
      <c r="V394" s="67"/>
      <c r="W394" s="67" t="s">
        <v>226</v>
      </c>
      <c r="X394" s="67"/>
      <c r="Y394" s="67"/>
      <c r="Z394" s="58"/>
      <c r="AA394" s="57"/>
      <c r="AB394" s="57"/>
      <c r="AC394" s="57"/>
      <c r="AD394" s="57"/>
      <c r="AE394" s="57"/>
      <c r="AF394" s="57"/>
      <c r="AG394" s="57"/>
      <c r="AH394" s="57"/>
      <c r="AI394" s="57"/>
      <c r="AJ394" s="57"/>
      <c r="AK394" s="57"/>
      <c r="AL394" s="65"/>
    </row>
    <row r="395" spans="1:38" ht="53.25">
      <c r="A395" s="80">
        <v>390</v>
      </c>
      <c r="B395" s="57" t="str">
        <f>VLOOKUP(E395,studia!$F$1:$I$12,2,FALSE)</f>
        <v>Elektrotechnika</v>
      </c>
      <c r="C395" s="57" t="str">
        <f>VLOOKUP(E395,studia!$F$1:$I$12,3,FALSE)</f>
        <v>mgr</v>
      </c>
      <c r="D395" s="57" t="str">
        <f>VLOOKUP(E395,studia!$F$1:$I$12,4,FALSE)</f>
        <v>EEN</v>
      </c>
      <c r="E395" s="67" t="s">
        <v>559</v>
      </c>
      <c r="F395" s="91"/>
      <c r="G395" s="67" t="s">
        <v>1286</v>
      </c>
      <c r="H395" s="67" t="s">
        <v>1287</v>
      </c>
      <c r="I395" s="67" t="s">
        <v>1288</v>
      </c>
      <c r="J395" s="67" t="s">
        <v>947</v>
      </c>
      <c r="K395" s="55" t="str">
        <f>VLOOKUP(J395,Prowadzacy!$F$2:$J$105,2,FALSE)</f>
        <v>Grażyna</v>
      </c>
      <c r="L395" s="55" t="str">
        <f>VLOOKUP(J395,Prowadzacy!$F$2:$K$105,3,FALSE)</f>
        <v>Zuzanna</v>
      </c>
      <c r="M395" s="55" t="str">
        <f>VLOOKUP(J395,Prowadzacy!$F$2:$K$105,4,FALSE)</f>
        <v>Dąbrowska-Kauf</v>
      </c>
      <c r="N395" s="57" t="str">
        <f>VLOOKUP(J395,Prowadzacy!$F$2:$M$105,8,FALSE)</f>
        <v xml:space="preserve">Grażyna | Dąbrowska-Kauf | Dr inż. |  ( 05206 ) </v>
      </c>
      <c r="O395" s="57" t="str">
        <f>VLOOKUP(J395,Prowadzacy!$F$2:$K$105,5,FALSE)</f>
        <v>W05/K2</v>
      </c>
      <c r="P395" s="57" t="str">
        <f>VLOOKUP(J395,Prowadzacy!$F$2:$K$105,6,FALSE)</f>
        <v>ZEP</v>
      </c>
      <c r="Q395" s="67" t="s">
        <v>1427</v>
      </c>
      <c r="R395" s="57" t="str">
        <f>VLOOKUP(Q395,Prowadzacy!$F$2:$K$105,2,FALSE)</f>
        <v>Wiktoria</v>
      </c>
      <c r="S395" s="57" t="str">
        <f>VLOOKUP(Q395,Prowadzacy!$F$2:$K$105,3,FALSE)</f>
        <v>Maria</v>
      </c>
      <c r="T395" s="57" t="str">
        <f>VLOOKUP(Q395,Prowadzacy!$F$2:$K$105,4,FALSE)</f>
        <v>Grycan</v>
      </c>
      <c r="U395" s="57" t="str">
        <f>VLOOKUP(Q395,Prowadzacy!$F$2:$M$105,8,FALSE)</f>
        <v xml:space="preserve">Wiktoria | Grycan | Dr inż. |  ( 05408 ) </v>
      </c>
      <c r="V395" s="67"/>
      <c r="W395" s="67" t="s">
        <v>226</v>
      </c>
      <c r="X395" s="67"/>
      <c r="Y395" s="67"/>
      <c r="Z395" s="58"/>
      <c r="AA395" s="57"/>
      <c r="AB395" s="57"/>
      <c r="AC395" s="57"/>
      <c r="AD395" s="57"/>
      <c r="AE395" s="57"/>
      <c r="AF395" s="57"/>
      <c r="AG395" s="57"/>
      <c r="AH395" s="57"/>
      <c r="AI395" s="57"/>
      <c r="AJ395" s="57"/>
      <c r="AK395" s="57"/>
      <c r="AL395" s="65"/>
    </row>
    <row r="396" spans="1:38" ht="53.25">
      <c r="A396" s="80">
        <v>391</v>
      </c>
      <c r="B396" s="57" t="str">
        <f>VLOOKUP(E396,studia!$F$1:$I$12,2,FALSE)</f>
        <v>Elektrotechnika</v>
      </c>
      <c r="C396" s="57" t="str">
        <f>VLOOKUP(E396,studia!$F$1:$I$12,3,FALSE)</f>
        <v>mgr</v>
      </c>
      <c r="D396" s="57" t="str">
        <f>VLOOKUP(E396,studia!$F$1:$I$12,4,FALSE)</f>
        <v>EEN</v>
      </c>
      <c r="E396" s="67" t="s">
        <v>559</v>
      </c>
      <c r="F396" s="91"/>
      <c r="G396" s="67" t="s">
        <v>1289</v>
      </c>
      <c r="H396" s="67" t="s">
        <v>1290</v>
      </c>
      <c r="I396" s="67" t="s">
        <v>1291</v>
      </c>
      <c r="J396" s="67" t="s">
        <v>947</v>
      </c>
      <c r="K396" s="55" t="str">
        <f>VLOOKUP(J396,Prowadzacy!$F$2:$J$105,2,FALSE)</f>
        <v>Grażyna</v>
      </c>
      <c r="L396" s="55" t="str">
        <f>VLOOKUP(J396,Prowadzacy!$F$2:$K$105,3,FALSE)</f>
        <v>Zuzanna</v>
      </c>
      <c r="M396" s="55" t="str">
        <f>VLOOKUP(J396,Prowadzacy!$F$2:$K$105,4,FALSE)</f>
        <v>Dąbrowska-Kauf</v>
      </c>
      <c r="N396" s="57" t="str">
        <f>VLOOKUP(J396,Prowadzacy!$F$2:$M$105,8,FALSE)</f>
        <v xml:space="preserve">Grażyna | Dąbrowska-Kauf | Dr inż. |  ( 05206 ) </v>
      </c>
      <c r="O396" s="57" t="str">
        <f>VLOOKUP(J396,Prowadzacy!$F$2:$K$105,5,FALSE)</f>
        <v>W05/K2</v>
      </c>
      <c r="P396" s="57" t="str">
        <f>VLOOKUP(J396,Prowadzacy!$F$2:$K$105,6,FALSE)</f>
        <v>ZEP</v>
      </c>
      <c r="Q396" s="67" t="s">
        <v>796</v>
      </c>
      <c r="R396" s="57" t="str">
        <f>VLOOKUP(Q396,Prowadzacy!$F$2:$K$105,2,FALSE)</f>
        <v>Joanna</v>
      </c>
      <c r="S396" s="57" t="str">
        <f>VLOOKUP(Q396,Prowadzacy!$F$2:$K$105,3,FALSE)</f>
        <v>Karolina</v>
      </c>
      <c r="T396" s="57" t="str">
        <f>VLOOKUP(Q396,Prowadzacy!$F$2:$K$105,4,FALSE)</f>
        <v>Budzisz</v>
      </c>
      <c r="U396" s="57" t="str">
        <f>VLOOKUP(Q396,Prowadzacy!$F$2:$M$105,8,FALSE)</f>
        <v xml:space="preserve">Joanna | Budzisz | Dr inż. |  ( 05404 ) </v>
      </c>
      <c r="V396" s="67"/>
      <c r="W396" s="67" t="s">
        <v>226</v>
      </c>
      <c r="X396" s="67"/>
      <c r="Y396" s="67"/>
      <c r="Z396" s="58"/>
      <c r="AA396" s="57"/>
      <c r="AB396" s="57"/>
      <c r="AC396" s="57"/>
      <c r="AD396" s="57"/>
      <c r="AE396" s="57"/>
      <c r="AF396" s="57"/>
      <c r="AG396" s="57"/>
      <c r="AH396" s="57"/>
      <c r="AI396" s="57"/>
      <c r="AJ396" s="57"/>
      <c r="AK396" s="57"/>
      <c r="AL396" s="65"/>
    </row>
    <row r="397" spans="1:38" ht="40.5">
      <c r="A397" s="80">
        <v>392</v>
      </c>
      <c r="B397" s="57" t="str">
        <f>VLOOKUP(E397,studia!$F$1:$I$12,2,FALSE)</f>
        <v>Elektrotechnika</v>
      </c>
      <c r="C397" s="57" t="str">
        <f>VLOOKUP(E397,studia!$F$1:$I$12,3,FALSE)</f>
        <v>mgr</v>
      </c>
      <c r="D397" s="57" t="str">
        <f>VLOOKUP(E397,studia!$F$1:$I$12,4,FALSE)</f>
        <v>EEN</v>
      </c>
      <c r="E397" s="67" t="s">
        <v>559</v>
      </c>
      <c r="F397" s="91"/>
      <c r="G397" s="67" t="s">
        <v>1292</v>
      </c>
      <c r="H397" s="67" t="s">
        <v>1293</v>
      </c>
      <c r="I397" s="67" t="s">
        <v>1294</v>
      </c>
      <c r="J397" s="67" t="s">
        <v>947</v>
      </c>
      <c r="K397" s="55" t="str">
        <f>VLOOKUP(J397,Prowadzacy!$F$2:$J$105,2,FALSE)</f>
        <v>Grażyna</v>
      </c>
      <c r="L397" s="55" t="str">
        <f>VLOOKUP(J397,Prowadzacy!$F$2:$K$105,3,FALSE)</f>
        <v>Zuzanna</v>
      </c>
      <c r="M397" s="55" t="str">
        <f>VLOOKUP(J397,Prowadzacy!$F$2:$K$105,4,FALSE)</f>
        <v>Dąbrowska-Kauf</v>
      </c>
      <c r="N397" s="57" t="str">
        <f>VLOOKUP(J397,Prowadzacy!$F$2:$M$105,8,FALSE)</f>
        <v xml:space="preserve">Grażyna | Dąbrowska-Kauf | Dr inż. |  ( 05206 ) </v>
      </c>
      <c r="O397" s="57" t="str">
        <f>VLOOKUP(J397,Prowadzacy!$F$2:$K$105,5,FALSE)</f>
        <v>W05/K2</v>
      </c>
      <c r="P397" s="57" t="str">
        <f>VLOOKUP(J397,Prowadzacy!$F$2:$K$105,6,FALSE)</f>
        <v>ZEP</v>
      </c>
      <c r="Q397" s="67" t="s">
        <v>853</v>
      </c>
      <c r="R397" s="57" t="str">
        <f>VLOOKUP(Q397,Prowadzacy!$F$2:$K$105,2,FALSE)</f>
        <v>Marek</v>
      </c>
      <c r="S397" s="57" t="str">
        <f>VLOOKUP(Q397,Prowadzacy!$F$2:$K$105,3,FALSE)</f>
        <v>Andrzej</v>
      </c>
      <c r="T397" s="57" t="str">
        <f>VLOOKUP(Q397,Prowadzacy!$F$2:$K$105,4,FALSE)</f>
        <v>Jaworski</v>
      </c>
      <c r="U397" s="57" t="str">
        <f>VLOOKUP(Q397,Prowadzacy!$F$2:$M$105,8,FALSE)</f>
        <v xml:space="preserve">Marek | Jaworski | Dr inż. |  ( 05237 ) </v>
      </c>
      <c r="V397" s="67"/>
      <c r="W397" s="67" t="s">
        <v>226</v>
      </c>
      <c r="X397" s="67"/>
      <c r="Y397" s="67"/>
      <c r="Z397" s="58"/>
      <c r="AA397" s="57"/>
      <c r="AB397" s="57"/>
      <c r="AC397" s="57"/>
      <c r="AD397" s="57"/>
      <c r="AE397" s="57"/>
      <c r="AF397" s="57"/>
      <c r="AG397" s="57"/>
      <c r="AH397" s="57"/>
      <c r="AI397" s="57"/>
      <c r="AJ397" s="57"/>
      <c r="AK397" s="57"/>
      <c r="AL397" s="65"/>
    </row>
    <row r="398" spans="1:38" ht="78.75">
      <c r="A398" s="80">
        <v>393</v>
      </c>
      <c r="B398" s="57" t="str">
        <f>VLOOKUP(E398,studia!$F$1:$I$12,2,FALSE)</f>
        <v>Elektrotechnika</v>
      </c>
      <c r="C398" s="57" t="str">
        <f>VLOOKUP(E398,studia!$F$1:$I$12,3,FALSE)</f>
        <v>mgr</v>
      </c>
      <c r="D398" s="57" t="str">
        <f>VLOOKUP(E398,studia!$F$1:$I$12,4,FALSE)</f>
        <v>EEN</v>
      </c>
      <c r="E398" s="67" t="s">
        <v>559</v>
      </c>
      <c r="F398" s="91"/>
      <c r="G398" s="67" t="s">
        <v>1295</v>
      </c>
      <c r="H398" s="67" t="s">
        <v>1296</v>
      </c>
      <c r="I398" s="67" t="s">
        <v>1297</v>
      </c>
      <c r="J398" s="67" t="s">
        <v>947</v>
      </c>
      <c r="K398" s="55" t="str">
        <f>VLOOKUP(J398,Prowadzacy!$F$2:$J$105,2,FALSE)</f>
        <v>Grażyna</v>
      </c>
      <c r="L398" s="55" t="str">
        <f>VLOOKUP(J398,Prowadzacy!$F$2:$K$105,3,FALSE)</f>
        <v>Zuzanna</v>
      </c>
      <c r="M398" s="55" t="str">
        <f>VLOOKUP(J398,Prowadzacy!$F$2:$K$105,4,FALSE)</f>
        <v>Dąbrowska-Kauf</v>
      </c>
      <c r="N398" s="57" t="str">
        <f>VLOOKUP(J398,Prowadzacy!$F$2:$M$105,8,FALSE)</f>
        <v xml:space="preserve">Grażyna | Dąbrowska-Kauf | Dr inż. |  ( 05206 ) </v>
      </c>
      <c r="O398" s="57" t="str">
        <f>VLOOKUP(J398,Prowadzacy!$F$2:$K$105,5,FALSE)</f>
        <v>W05/K2</v>
      </c>
      <c r="P398" s="57" t="str">
        <f>VLOOKUP(J398,Prowadzacy!$F$2:$K$105,6,FALSE)</f>
        <v>ZEP</v>
      </c>
      <c r="Q398" s="67" t="s">
        <v>748</v>
      </c>
      <c r="R398" s="57" t="str">
        <f>VLOOKUP(Q398,Prowadzacy!$F$2:$K$105,2,FALSE)</f>
        <v>Janusz</v>
      </c>
      <c r="S398" s="57" t="str">
        <f>VLOOKUP(Q398,Prowadzacy!$F$2:$K$105,3,FALSE)</f>
        <v>Stanisław</v>
      </c>
      <c r="T398" s="57" t="str">
        <f>VLOOKUP(Q398,Prowadzacy!$F$2:$K$105,4,FALSE)</f>
        <v>Konieczny</v>
      </c>
      <c r="U398" s="57" t="str">
        <f>VLOOKUP(Q398,Prowadzacy!$F$2:$M$105,8,FALSE)</f>
        <v xml:space="preserve">Janusz | Konieczny | Dr inż. |  ( 05269 ) </v>
      </c>
      <c r="V398" s="67"/>
      <c r="W398" s="67" t="s">
        <v>226</v>
      </c>
      <c r="X398" s="67"/>
      <c r="Y398" s="67"/>
      <c r="Z398" s="58"/>
      <c r="AA398" s="57"/>
      <c r="AB398" s="57"/>
      <c r="AC398" s="57"/>
      <c r="AD398" s="57"/>
      <c r="AE398" s="57"/>
      <c r="AF398" s="57"/>
      <c r="AG398" s="57"/>
      <c r="AH398" s="57"/>
      <c r="AI398" s="57"/>
      <c r="AJ398" s="57"/>
      <c r="AK398" s="57"/>
      <c r="AL398" s="65"/>
    </row>
    <row r="399" spans="1:38" ht="91.5">
      <c r="A399" s="80">
        <v>394</v>
      </c>
      <c r="B399" s="57" t="str">
        <f>VLOOKUP(E399,studia!$F$1:$I$12,2,FALSE)</f>
        <v>Elektrotechnika</v>
      </c>
      <c r="C399" s="57" t="str">
        <f>VLOOKUP(E399,studia!$F$1:$I$12,3,FALSE)</f>
        <v>mgr</v>
      </c>
      <c r="D399" s="57" t="str">
        <f>VLOOKUP(E399,studia!$F$1:$I$12,4,FALSE)</f>
        <v>EEN</v>
      </c>
      <c r="E399" s="67" t="s">
        <v>559</v>
      </c>
      <c r="F399" s="91"/>
      <c r="G399" s="67" t="s">
        <v>1298</v>
      </c>
      <c r="H399" s="67" t="s">
        <v>1299</v>
      </c>
      <c r="I399" s="67" t="s">
        <v>1300</v>
      </c>
      <c r="J399" s="67" t="s">
        <v>947</v>
      </c>
      <c r="K399" s="55" t="str">
        <f>VLOOKUP(J399,Prowadzacy!$F$2:$J$105,2,FALSE)</f>
        <v>Grażyna</v>
      </c>
      <c r="L399" s="55" t="str">
        <f>VLOOKUP(J399,Prowadzacy!$F$2:$K$105,3,FALSE)</f>
        <v>Zuzanna</v>
      </c>
      <c r="M399" s="55" t="str">
        <f>VLOOKUP(J399,Prowadzacy!$F$2:$K$105,4,FALSE)</f>
        <v>Dąbrowska-Kauf</v>
      </c>
      <c r="N399" s="57" t="str">
        <f>VLOOKUP(J399,Prowadzacy!$F$2:$M$105,8,FALSE)</f>
        <v xml:space="preserve">Grażyna | Dąbrowska-Kauf | Dr inż. |  ( 05206 ) </v>
      </c>
      <c r="O399" s="57" t="str">
        <f>VLOOKUP(J399,Prowadzacy!$F$2:$K$105,5,FALSE)</f>
        <v>W05/K2</v>
      </c>
      <c r="P399" s="57" t="str">
        <f>VLOOKUP(J399,Prowadzacy!$F$2:$K$105,6,FALSE)</f>
        <v>ZEP</v>
      </c>
      <c r="Q399" s="67" t="s">
        <v>1427</v>
      </c>
      <c r="R399" s="57" t="str">
        <f>VLOOKUP(Q399,Prowadzacy!$F$2:$K$105,2,FALSE)</f>
        <v>Wiktoria</v>
      </c>
      <c r="S399" s="57" t="str">
        <f>VLOOKUP(Q399,Prowadzacy!$F$2:$K$105,3,FALSE)</f>
        <v>Maria</v>
      </c>
      <c r="T399" s="57" t="str">
        <f>VLOOKUP(Q399,Prowadzacy!$F$2:$K$105,4,FALSE)</f>
        <v>Grycan</v>
      </c>
      <c r="U399" s="57" t="str">
        <f>VLOOKUP(Q399,Prowadzacy!$F$2:$M$105,8,FALSE)</f>
        <v xml:space="preserve">Wiktoria | Grycan | Dr inż. |  ( 05408 ) </v>
      </c>
      <c r="V399" s="67"/>
      <c r="W399" s="67" t="s">
        <v>226</v>
      </c>
      <c r="X399" s="67"/>
      <c r="Y399" s="67"/>
      <c r="Z399" s="58"/>
      <c r="AA399" s="57"/>
      <c r="AB399" s="57"/>
      <c r="AC399" s="57"/>
      <c r="AD399" s="57"/>
      <c r="AE399" s="57"/>
      <c r="AF399" s="57"/>
      <c r="AG399" s="57"/>
      <c r="AH399" s="57"/>
      <c r="AI399" s="57"/>
      <c r="AJ399" s="57"/>
      <c r="AK399" s="57"/>
      <c r="AL399" s="65"/>
    </row>
    <row r="400" spans="1:38" ht="53.25">
      <c r="A400" s="80">
        <v>395</v>
      </c>
      <c r="B400" s="57" t="str">
        <f>VLOOKUP(E400,studia!$F$1:$I$12,2,FALSE)</f>
        <v>Elektrotechnika</v>
      </c>
      <c r="C400" s="57" t="str">
        <f>VLOOKUP(E400,studia!$F$1:$I$12,3,FALSE)</f>
        <v>mgr</v>
      </c>
      <c r="D400" s="57" t="str">
        <f>VLOOKUP(E400,studia!$F$1:$I$12,4,FALSE)</f>
        <v>EEN</v>
      </c>
      <c r="E400" s="67" t="s">
        <v>559</v>
      </c>
      <c r="F400" s="91"/>
      <c r="G400" s="67" t="s">
        <v>1301</v>
      </c>
      <c r="H400" s="67" t="s">
        <v>1302</v>
      </c>
      <c r="I400" s="67" t="s">
        <v>1303</v>
      </c>
      <c r="J400" s="67" t="s">
        <v>947</v>
      </c>
      <c r="K400" s="55" t="str">
        <f>VLOOKUP(J400,Prowadzacy!$F$2:$J$105,2,FALSE)</f>
        <v>Grażyna</v>
      </c>
      <c r="L400" s="55" t="str">
        <f>VLOOKUP(J400,Prowadzacy!$F$2:$K$105,3,FALSE)</f>
        <v>Zuzanna</v>
      </c>
      <c r="M400" s="55" t="str">
        <f>VLOOKUP(J400,Prowadzacy!$F$2:$K$105,4,FALSE)</f>
        <v>Dąbrowska-Kauf</v>
      </c>
      <c r="N400" s="57" t="str">
        <f>VLOOKUP(J400,Prowadzacy!$F$2:$M$105,8,FALSE)</f>
        <v xml:space="preserve">Grażyna | Dąbrowska-Kauf | Dr inż. |  ( 05206 ) </v>
      </c>
      <c r="O400" s="57" t="str">
        <f>VLOOKUP(J400,Prowadzacy!$F$2:$K$105,5,FALSE)</f>
        <v>W05/K2</v>
      </c>
      <c r="P400" s="57" t="str">
        <f>VLOOKUP(J400,Prowadzacy!$F$2:$K$105,6,FALSE)</f>
        <v>ZEP</v>
      </c>
      <c r="Q400" s="67" t="s">
        <v>796</v>
      </c>
      <c r="R400" s="57" t="str">
        <f>VLOOKUP(Q400,Prowadzacy!$F$2:$K$105,2,FALSE)</f>
        <v>Joanna</v>
      </c>
      <c r="S400" s="57" t="str">
        <f>VLOOKUP(Q400,Prowadzacy!$F$2:$K$105,3,FALSE)</f>
        <v>Karolina</v>
      </c>
      <c r="T400" s="57" t="str">
        <f>VLOOKUP(Q400,Prowadzacy!$F$2:$K$105,4,FALSE)</f>
        <v>Budzisz</v>
      </c>
      <c r="U400" s="57" t="str">
        <f>VLOOKUP(Q400,Prowadzacy!$F$2:$M$105,8,FALSE)</f>
        <v xml:space="preserve">Joanna | Budzisz | Dr inż. |  ( 05404 ) </v>
      </c>
      <c r="V400" s="67"/>
      <c r="W400" s="67" t="s">
        <v>226</v>
      </c>
      <c r="X400" s="67"/>
      <c r="Y400" s="67"/>
      <c r="Z400" s="58"/>
      <c r="AA400" s="57"/>
      <c r="AB400" s="57"/>
      <c r="AC400" s="57"/>
      <c r="AD400" s="57"/>
      <c r="AE400" s="57"/>
      <c r="AF400" s="57"/>
      <c r="AG400" s="57"/>
      <c r="AH400" s="57"/>
      <c r="AI400" s="57"/>
      <c r="AJ400" s="57"/>
      <c r="AK400" s="57"/>
      <c r="AL400" s="65"/>
    </row>
    <row r="401" spans="1:38" ht="66">
      <c r="A401" s="80">
        <v>396</v>
      </c>
      <c r="B401" s="57" t="str">
        <f>VLOOKUP(E401,studia!$F$1:$I$12,2,FALSE)</f>
        <v>Elektrotechnika</v>
      </c>
      <c r="C401" s="57" t="str">
        <f>VLOOKUP(E401,studia!$F$1:$I$12,3,FALSE)</f>
        <v>mgr</v>
      </c>
      <c r="D401" s="57" t="str">
        <f>VLOOKUP(E401,studia!$F$1:$I$12,4,FALSE)</f>
        <v>EEN</v>
      </c>
      <c r="E401" s="43" t="s">
        <v>559</v>
      </c>
      <c r="F401" s="93"/>
      <c r="G401" s="43" t="s">
        <v>1424</v>
      </c>
      <c r="H401" s="43" t="s">
        <v>1425</v>
      </c>
      <c r="I401" s="43" t="s">
        <v>1426</v>
      </c>
      <c r="J401" s="43" t="s">
        <v>1427</v>
      </c>
      <c r="K401" s="55" t="str">
        <f>VLOOKUP(J401,Prowadzacy!$F$2:$J$105,2,FALSE)</f>
        <v>Wiktoria</v>
      </c>
      <c r="L401" s="55" t="str">
        <f>VLOOKUP(J401,Prowadzacy!$F$2:$K$105,3,FALSE)</f>
        <v>Maria</v>
      </c>
      <c r="M401" s="55" t="str">
        <f>VLOOKUP(J401,Prowadzacy!$F$2:$K$105,4,FALSE)</f>
        <v>Grycan</v>
      </c>
      <c r="N401" s="57" t="str">
        <f>VLOOKUP(J401,Prowadzacy!$F$2:$M$105,8,FALSE)</f>
        <v xml:space="preserve">Wiktoria | Grycan | Dr inż. |  ( 05408 ) </v>
      </c>
      <c r="O401" s="57" t="str">
        <f>VLOOKUP(J401,Prowadzacy!$F$2:$K$105,5,FALSE)</f>
        <v>W05/K2</v>
      </c>
      <c r="P401" s="57" t="str">
        <f>VLOOKUP(J401,Prowadzacy!$F$2:$K$105,6,FALSE)</f>
        <v>ZEP</v>
      </c>
      <c r="Q401" s="67" t="s">
        <v>796</v>
      </c>
      <c r="R401" s="57" t="str">
        <f>VLOOKUP(Q401,Prowadzacy!$F$2:$K$105,2,FALSE)</f>
        <v>Joanna</v>
      </c>
      <c r="S401" s="57" t="str">
        <f>VLOOKUP(Q401,Prowadzacy!$F$2:$K$105,3,FALSE)</f>
        <v>Karolina</v>
      </c>
      <c r="T401" s="57" t="str">
        <f>VLOOKUP(Q401,Prowadzacy!$F$2:$K$105,4,FALSE)</f>
        <v>Budzisz</v>
      </c>
      <c r="U401" s="57" t="str">
        <f>VLOOKUP(Q401,Prowadzacy!$F$2:$M$105,8,FALSE)</f>
        <v xml:space="preserve">Joanna | Budzisz | Dr inż. |  ( 05404 ) </v>
      </c>
      <c r="V401" s="43"/>
      <c r="W401" s="67" t="s">
        <v>226</v>
      </c>
      <c r="X401" s="43"/>
      <c r="Y401" s="43"/>
      <c r="Z401" s="58"/>
      <c r="AA401" s="57"/>
      <c r="AB401" s="57"/>
      <c r="AC401" s="57"/>
      <c r="AD401" s="57"/>
      <c r="AE401" s="57"/>
      <c r="AF401" s="57"/>
      <c r="AG401" s="57"/>
      <c r="AH401" s="57"/>
      <c r="AI401" s="57"/>
      <c r="AJ401" s="57"/>
      <c r="AK401" s="57"/>
      <c r="AL401" s="65"/>
    </row>
    <row r="402" spans="1:38" ht="40.5">
      <c r="A402" s="80">
        <v>397</v>
      </c>
      <c r="B402" s="57" t="str">
        <f>VLOOKUP(E402,studia!$F$1:$I$12,2,FALSE)</f>
        <v>Elektrotechnika</v>
      </c>
      <c r="C402" s="57" t="str">
        <f>VLOOKUP(E402,studia!$F$1:$I$12,3,FALSE)</f>
        <v>mgr</v>
      </c>
      <c r="D402" s="57" t="str">
        <f>VLOOKUP(E402,studia!$F$1:$I$12,4,FALSE)</f>
        <v>EEN</v>
      </c>
      <c r="E402" s="43" t="s">
        <v>559</v>
      </c>
      <c r="F402" s="89" t="s">
        <v>2088</v>
      </c>
      <c r="G402" s="43" t="s">
        <v>1428</v>
      </c>
      <c r="H402" s="43" t="s">
        <v>1429</v>
      </c>
      <c r="I402" s="43" t="s">
        <v>1430</v>
      </c>
      <c r="J402" s="43" t="s">
        <v>1427</v>
      </c>
      <c r="K402" s="55" t="str">
        <f>VLOOKUP(J402,Prowadzacy!$F$2:$J$105,2,FALSE)</f>
        <v>Wiktoria</v>
      </c>
      <c r="L402" s="55" t="str">
        <f>VLOOKUP(J402,Prowadzacy!$F$2:$K$105,3,FALSE)</f>
        <v>Maria</v>
      </c>
      <c r="M402" s="55" t="str">
        <f>VLOOKUP(J402,Prowadzacy!$F$2:$K$105,4,FALSE)</f>
        <v>Grycan</v>
      </c>
      <c r="N402" s="57" t="str">
        <f>VLOOKUP(J402,Prowadzacy!$F$2:$M$105,8,FALSE)</f>
        <v xml:space="preserve">Wiktoria | Grycan | Dr inż. |  ( 05408 ) </v>
      </c>
      <c r="O402" s="57" t="str">
        <f>VLOOKUP(J402,Prowadzacy!$F$2:$K$105,5,FALSE)</f>
        <v>W05/K2</v>
      </c>
      <c r="P402" s="57" t="str">
        <f>VLOOKUP(J402,Prowadzacy!$F$2:$K$105,6,FALSE)</f>
        <v>ZEP</v>
      </c>
      <c r="Q402" s="67" t="s">
        <v>796</v>
      </c>
      <c r="R402" s="57" t="str">
        <f>VLOOKUP(Q402,Prowadzacy!$F$2:$K$105,2,FALSE)</f>
        <v>Joanna</v>
      </c>
      <c r="S402" s="57" t="str">
        <f>VLOOKUP(Q402,Prowadzacy!$F$2:$K$105,3,FALSE)</f>
        <v>Karolina</v>
      </c>
      <c r="T402" s="57" t="str">
        <f>VLOOKUP(Q402,Prowadzacy!$F$2:$K$105,4,FALSE)</f>
        <v>Budzisz</v>
      </c>
      <c r="U402" s="57" t="str">
        <f>VLOOKUP(Q402,Prowadzacy!$F$2:$M$105,8,FALSE)</f>
        <v xml:space="preserve">Joanna | Budzisz | Dr inż. |  ( 05404 ) </v>
      </c>
      <c r="V402" s="67"/>
      <c r="W402" s="67" t="s">
        <v>226</v>
      </c>
      <c r="X402" s="67"/>
      <c r="Y402" s="67"/>
      <c r="Z402" s="58"/>
      <c r="AA402" s="57"/>
      <c r="AB402" s="57"/>
      <c r="AC402" s="57"/>
      <c r="AD402" s="57"/>
      <c r="AE402" s="57"/>
      <c r="AF402" s="57"/>
      <c r="AG402" s="57"/>
      <c r="AH402" s="57"/>
      <c r="AI402" s="57"/>
      <c r="AJ402" s="57"/>
      <c r="AK402" s="57"/>
      <c r="AL402" s="65"/>
    </row>
    <row r="403" spans="1:38" ht="219">
      <c r="A403" s="80">
        <v>398</v>
      </c>
      <c r="B403" s="57" t="str">
        <f>VLOOKUP(E403,studia!$F$1:$I$12,2,FALSE)</f>
        <v>Elektrotechnika</v>
      </c>
      <c r="C403" s="57" t="str">
        <f>VLOOKUP(E403,studia!$F$1:$I$12,3,FALSE)</f>
        <v>mgr</v>
      </c>
      <c r="D403" s="57" t="str">
        <f>VLOOKUP(E403,studia!$F$1:$I$12,4,FALSE)</f>
        <v>EEN</v>
      </c>
      <c r="E403" s="67" t="s">
        <v>559</v>
      </c>
      <c r="F403" s="91"/>
      <c r="G403" s="67" t="s">
        <v>1431</v>
      </c>
      <c r="H403" s="67" t="s">
        <v>1432</v>
      </c>
      <c r="I403" s="67" t="s">
        <v>1433</v>
      </c>
      <c r="J403" s="43" t="s">
        <v>1427</v>
      </c>
      <c r="K403" s="55" t="str">
        <f>VLOOKUP(J403,Prowadzacy!$F$2:$J$105,2,FALSE)</f>
        <v>Wiktoria</v>
      </c>
      <c r="L403" s="55" t="str">
        <f>VLOOKUP(J403,Prowadzacy!$F$2:$K$105,3,FALSE)</f>
        <v>Maria</v>
      </c>
      <c r="M403" s="55" t="str">
        <f>VLOOKUP(J403,Prowadzacy!$F$2:$K$105,4,FALSE)</f>
        <v>Grycan</v>
      </c>
      <c r="N403" s="57" t="str">
        <f>VLOOKUP(J403,Prowadzacy!$F$2:$M$105,8,FALSE)</f>
        <v xml:space="preserve">Wiktoria | Grycan | Dr inż. |  ( 05408 ) </v>
      </c>
      <c r="O403" s="57" t="str">
        <f>VLOOKUP(J403,Prowadzacy!$F$2:$K$105,5,FALSE)</f>
        <v>W05/K2</v>
      </c>
      <c r="P403" s="57" t="str">
        <f>VLOOKUP(J403,Prowadzacy!$F$2:$K$105,6,FALSE)</f>
        <v>ZEP</v>
      </c>
      <c r="Q403" s="67" t="s">
        <v>796</v>
      </c>
      <c r="R403" s="57" t="str">
        <f>VLOOKUP(Q403,Prowadzacy!$F$2:$K$105,2,FALSE)</f>
        <v>Joanna</v>
      </c>
      <c r="S403" s="57" t="str">
        <f>VLOOKUP(Q403,Prowadzacy!$F$2:$K$105,3,FALSE)</f>
        <v>Karolina</v>
      </c>
      <c r="T403" s="57" t="str">
        <f>VLOOKUP(Q403,Prowadzacy!$F$2:$K$105,4,FALSE)</f>
        <v>Budzisz</v>
      </c>
      <c r="U403" s="57" t="str">
        <f>VLOOKUP(Q403,Prowadzacy!$F$2:$M$105,8,FALSE)</f>
        <v xml:space="preserve">Joanna | Budzisz | Dr inż. |  ( 05404 ) </v>
      </c>
      <c r="V403" s="67"/>
      <c r="W403" s="67" t="s">
        <v>226</v>
      </c>
      <c r="X403" s="67"/>
      <c r="Y403" s="67"/>
      <c r="Z403" s="58"/>
      <c r="AA403" s="57"/>
      <c r="AB403" s="57"/>
      <c r="AC403" s="57"/>
      <c r="AD403" s="57"/>
      <c r="AE403" s="57"/>
      <c r="AF403" s="57"/>
      <c r="AG403" s="57"/>
      <c r="AH403" s="57"/>
      <c r="AI403" s="57"/>
      <c r="AJ403" s="57"/>
      <c r="AK403" s="57"/>
      <c r="AL403" s="65"/>
    </row>
    <row r="404" spans="1:38" ht="142.5">
      <c r="A404" s="80">
        <v>399</v>
      </c>
      <c r="B404" s="57" t="str">
        <f>VLOOKUP(E404,studia!$F$1:$I$12,2,FALSE)</f>
        <v>Elektrotechnika</v>
      </c>
      <c r="C404" s="57" t="str">
        <f>VLOOKUP(E404,studia!$F$1:$I$12,3,FALSE)</f>
        <v>mgr</v>
      </c>
      <c r="D404" s="57" t="str">
        <f>VLOOKUP(E404,studia!$F$1:$I$12,4,FALSE)</f>
        <v>EEN</v>
      </c>
      <c r="E404" s="67" t="s">
        <v>559</v>
      </c>
      <c r="F404" s="91"/>
      <c r="G404" s="67" t="s">
        <v>1434</v>
      </c>
      <c r="H404" s="67" t="s">
        <v>1435</v>
      </c>
      <c r="I404" s="67" t="s">
        <v>1436</v>
      </c>
      <c r="J404" s="43" t="s">
        <v>1427</v>
      </c>
      <c r="K404" s="55" t="str">
        <f>VLOOKUP(J404,Prowadzacy!$F$2:$J$105,2,FALSE)</f>
        <v>Wiktoria</v>
      </c>
      <c r="L404" s="55" t="str">
        <f>VLOOKUP(J404,Prowadzacy!$F$2:$K$105,3,FALSE)</f>
        <v>Maria</v>
      </c>
      <c r="M404" s="55" t="str">
        <f>VLOOKUP(J404,Prowadzacy!$F$2:$K$105,4,FALSE)</f>
        <v>Grycan</v>
      </c>
      <c r="N404" s="57" t="str">
        <f>VLOOKUP(J404,Prowadzacy!$F$2:$M$105,8,FALSE)</f>
        <v xml:space="preserve">Wiktoria | Grycan | Dr inż. |  ( 05408 ) </v>
      </c>
      <c r="O404" s="57" t="str">
        <f>VLOOKUP(J404,Prowadzacy!$F$2:$K$105,5,FALSE)</f>
        <v>W05/K2</v>
      </c>
      <c r="P404" s="57" t="str">
        <f>VLOOKUP(J404,Prowadzacy!$F$2:$K$105,6,FALSE)</f>
        <v>ZEP</v>
      </c>
      <c r="Q404" s="67" t="s">
        <v>796</v>
      </c>
      <c r="R404" s="57" t="str">
        <f>VLOOKUP(Q404,Prowadzacy!$F$2:$K$105,2,FALSE)</f>
        <v>Joanna</v>
      </c>
      <c r="S404" s="57" t="str">
        <f>VLOOKUP(Q404,Prowadzacy!$F$2:$K$105,3,FALSE)</f>
        <v>Karolina</v>
      </c>
      <c r="T404" s="57" t="str">
        <f>VLOOKUP(Q404,Prowadzacy!$F$2:$K$105,4,FALSE)</f>
        <v>Budzisz</v>
      </c>
      <c r="U404" s="57" t="str">
        <f>VLOOKUP(Q404,Prowadzacy!$F$2:$M$105,8,FALSE)</f>
        <v xml:space="preserve">Joanna | Budzisz | Dr inż. |  ( 05404 ) </v>
      </c>
      <c r="V404" s="67"/>
      <c r="W404" s="67" t="s">
        <v>226</v>
      </c>
      <c r="X404" s="67"/>
      <c r="Y404" s="67"/>
      <c r="Z404" s="58"/>
      <c r="AA404" s="57"/>
      <c r="AB404" s="57"/>
      <c r="AC404" s="57"/>
      <c r="AD404" s="57"/>
      <c r="AE404" s="57"/>
      <c r="AF404" s="57"/>
      <c r="AG404" s="57"/>
      <c r="AH404" s="57"/>
      <c r="AI404" s="57"/>
      <c r="AJ404" s="57"/>
      <c r="AK404" s="57"/>
      <c r="AL404" s="65"/>
    </row>
    <row r="405" spans="1:38" ht="78.75">
      <c r="A405" s="80">
        <v>400</v>
      </c>
      <c r="B405" s="57" t="str">
        <f>VLOOKUP(E405,studia!$F$1:$I$12,2,FALSE)</f>
        <v>Elektrotechnika</v>
      </c>
      <c r="C405" s="57" t="str">
        <f>VLOOKUP(E405,studia!$F$1:$I$12,3,FALSE)</f>
        <v>mgr</v>
      </c>
      <c r="D405" s="57" t="str">
        <f>VLOOKUP(E405,studia!$F$1:$I$12,4,FALSE)</f>
        <v>EEN</v>
      </c>
      <c r="E405" s="67" t="s">
        <v>559</v>
      </c>
      <c r="F405" s="91"/>
      <c r="G405" s="72" t="s">
        <v>1230</v>
      </c>
      <c r="H405" s="72" t="s">
        <v>1231</v>
      </c>
      <c r="I405" s="72" t="s">
        <v>1232</v>
      </c>
      <c r="J405" s="72" t="s">
        <v>853</v>
      </c>
      <c r="K405" s="55" t="str">
        <f>VLOOKUP(J405,Prowadzacy!$F$2:$J$105,2,FALSE)</f>
        <v>Marek</v>
      </c>
      <c r="L405" s="55" t="str">
        <f>VLOOKUP(J405,Prowadzacy!$F$2:$K$105,3,FALSE)</f>
        <v>Andrzej</v>
      </c>
      <c r="M405" s="55" t="str">
        <f>VLOOKUP(J405,Prowadzacy!$F$2:$K$105,4,FALSE)</f>
        <v>Jaworski</v>
      </c>
      <c r="N405" s="57" t="str">
        <f>VLOOKUP(J405,Prowadzacy!$F$2:$M$105,8,FALSE)</f>
        <v xml:space="preserve">Marek | Jaworski | Dr inż. |  ( 05237 ) </v>
      </c>
      <c r="O405" s="57" t="str">
        <f>VLOOKUP(J405,Prowadzacy!$F$2:$K$105,5,FALSE)</f>
        <v>W05/K2</v>
      </c>
      <c r="P405" s="57" t="str">
        <f>VLOOKUP(J405,Prowadzacy!$F$2:$K$105,6,FALSE)</f>
        <v>ZEP</v>
      </c>
      <c r="Q405" s="72" t="s">
        <v>990</v>
      </c>
      <c r="R405" s="57" t="str">
        <f>VLOOKUP(Q405,Prowadzacy!$F$2:$K$105,2,FALSE)</f>
        <v>Marek</v>
      </c>
      <c r="S405" s="57">
        <f>VLOOKUP(Q405,Prowadzacy!$F$2:$K$105,3,FALSE)</f>
        <v>0</v>
      </c>
      <c r="T405" s="57" t="str">
        <f>VLOOKUP(Q405,Prowadzacy!$F$2:$K$105,4,FALSE)</f>
        <v>Szuba</v>
      </c>
      <c r="U405" s="57" t="str">
        <f>VLOOKUP(Q405,Prowadzacy!$F$2:$M$105,8,FALSE)</f>
        <v xml:space="preserve">Marek | Szuba | Dr inż. |  ( 05251 ) </v>
      </c>
      <c r="V405" s="67"/>
      <c r="W405" s="67" t="s">
        <v>226</v>
      </c>
      <c r="X405" s="67"/>
      <c r="Y405" s="67"/>
      <c r="Z405" s="58"/>
      <c r="AA405" s="57"/>
      <c r="AB405" s="57"/>
      <c r="AC405" s="57"/>
      <c r="AD405" s="57"/>
      <c r="AE405" s="57"/>
      <c r="AF405" s="57"/>
      <c r="AG405" s="57"/>
      <c r="AH405" s="57"/>
      <c r="AI405" s="57"/>
      <c r="AJ405" s="57"/>
      <c r="AK405" s="57"/>
      <c r="AL405" s="65"/>
    </row>
    <row r="406" spans="1:38" ht="107.25" customHeight="1">
      <c r="A406" s="80">
        <v>401</v>
      </c>
      <c r="B406" s="57" t="str">
        <f>VLOOKUP(E406,studia!$F$1:$I$12,2,FALSE)</f>
        <v>Elektrotechnika</v>
      </c>
      <c r="C406" s="57" t="str">
        <f>VLOOKUP(E406,studia!$F$1:$I$12,3,FALSE)</f>
        <v>mgr</v>
      </c>
      <c r="D406" s="57" t="str">
        <f>VLOOKUP(E406,studia!$F$1:$I$12,4,FALSE)</f>
        <v>EEN</v>
      </c>
      <c r="E406" s="67" t="s">
        <v>559</v>
      </c>
      <c r="F406" s="89" t="s">
        <v>2088</v>
      </c>
      <c r="G406" s="67" t="s">
        <v>1233</v>
      </c>
      <c r="H406" s="67" t="s">
        <v>1234</v>
      </c>
      <c r="I406" s="67" t="s">
        <v>1235</v>
      </c>
      <c r="J406" s="72" t="s">
        <v>853</v>
      </c>
      <c r="K406" s="55" t="str">
        <f>VLOOKUP(J406,Prowadzacy!$F$2:$J$105,2,FALSE)</f>
        <v>Marek</v>
      </c>
      <c r="L406" s="55" t="str">
        <f>VLOOKUP(J406,Prowadzacy!$F$2:$K$105,3,FALSE)</f>
        <v>Andrzej</v>
      </c>
      <c r="M406" s="55" t="str">
        <f>VLOOKUP(J406,Prowadzacy!$F$2:$K$105,4,FALSE)</f>
        <v>Jaworski</v>
      </c>
      <c r="N406" s="57" t="str">
        <f>VLOOKUP(J406,Prowadzacy!$F$2:$M$105,8,FALSE)</f>
        <v xml:space="preserve">Marek | Jaworski | Dr inż. |  ( 05237 ) </v>
      </c>
      <c r="O406" s="57" t="str">
        <f>VLOOKUP(J406,Prowadzacy!$F$2:$K$105,5,FALSE)</f>
        <v>W05/K2</v>
      </c>
      <c r="P406" s="57" t="str">
        <f>VLOOKUP(J406,Prowadzacy!$F$2:$K$105,6,FALSE)</f>
        <v>ZEP</v>
      </c>
      <c r="Q406" s="72" t="s">
        <v>990</v>
      </c>
      <c r="R406" s="57" t="str">
        <f>VLOOKUP(Q406,Prowadzacy!$F$2:$K$105,2,FALSE)</f>
        <v>Marek</v>
      </c>
      <c r="S406" s="57">
        <f>VLOOKUP(Q406,Prowadzacy!$F$2:$K$105,3,FALSE)</f>
        <v>0</v>
      </c>
      <c r="T406" s="57" t="str">
        <f>VLOOKUP(Q406,Prowadzacy!$F$2:$K$105,4,FALSE)</f>
        <v>Szuba</v>
      </c>
      <c r="U406" s="57" t="str">
        <f>VLOOKUP(Q406,Prowadzacy!$F$2:$M$105,8,FALSE)</f>
        <v xml:space="preserve">Marek | Szuba | Dr inż. |  ( 05251 ) </v>
      </c>
      <c r="V406" s="67"/>
      <c r="W406" s="67" t="s">
        <v>226</v>
      </c>
      <c r="X406" s="67"/>
      <c r="Y406" s="67"/>
      <c r="Z406" s="58"/>
      <c r="AA406" s="57"/>
      <c r="AB406" s="57"/>
      <c r="AC406" s="57"/>
      <c r="AD406" s="57"/>
      <c r="AE406" s="57"/>
      <c r="AF406" s="57"/>
      <c r="AG406" s="57"/>
      <c r="AH406" s="57"/>
      <c r="AI406" s="57"/>
      <c r="AJ406" s="57"/>
      <c r="AK406" s="57"/>
      <c r="AL406" s="65"/>
    </row>
    <row r="407" spans="1:38" ht="104.25">
      <c r="A407" s="80">
        <v>402</v>
      </c>
      <c r="B407" s="57" t="str">
        <f>VLOOKUP(E407,studia!$F$1:$I$12,2,FALSE)</f>
        <v>Elektrotechnika</v>
      </c>
      <c r="C407" s="57" t="str">
        <f>VLOOKUP(E407,studia!$F$1:$I$12,3,FALSE)</f>
        <v>mgr</v>
      </c>
      <c r="D407" s="57" t="str">
        <f>VLOOKUP(E407,studia!$F$1:$I$12,4,FALSE)</f>
        <v>EEN</v>
      </c>
      <c r="E407" s="67" t="s">
        <v>559</v>
      </c>
      <c r="F407" s="89" t="s">
        <v>2088</v>
      </c>
      <c r="G407" s="72" t="s">
        <v>1236</v>
      </c>
      <c r="H407" s="72" t="s">
        <v>1237</v>
      </c>
      <c r="I407" s="72" t="s">
        <v>1238</v>
      </c>
      <c r="J407" s="72" t="s">
        <v>853</v>
      </c>
      <c r="K407" s="55" t="str">
        <f>VLOOKUP(J407,Prowadzacy!$F$2:$J$105,2,FALSE)</f>
        <v>Marek</v>
      </c>
      <c r="L407" s="55" t="str">
        <f>VLOOKUP(J407,Prowadzacy!$F$2:$K$105,3,FALSE)</f>
        <v>Andrzej</v>
      </c>
      <c r="M407" s="55" t="str">
        <f>VLOOKUP(J407,Prowadzacy!$F$2:$K$105,4,FALSE)</f>
        <v>Jaworski</v>
      </c>
      <c r="N407" s="57" t="str">
        <f>VLOOKUP(J407,Prowadzacy!$F$2:$M$105,8,FALSE)</f>
        <v xml:space="preserve">Marek | Jaworski | Dr inż. |  ( 05237 ) </v>
      </c>
      <c r="O407" s="57" t="str">
        <f>VLOOKUP(J407,Prowadzacy!$F$2:$K$105,5,FALSE)</f>
        <v>W05/K2</v>
      </c>
      <c r="P407" s="57" t="str">
        <f>VLOOKUP(J407,Prowadzacy!$F$2:$K$105,6,FALSE)</f>
        <v>ZEP</v>
      </c>
      <c r="Q407" s="72" t="s">
        <v>990</v>
      </c>
      <c r="R407" s="57" t="str">
        <f>VLOOKUP(Q407,Prowadzacy!$F$2:$K$105,2,FALSE)</f>
        <v>Marek</v>
      </c>
      <c r="S407" s="57">
        <f>VLOOKUP(Q407,Prowadzacy!$F$2:$K$105,3,FALSE)</f>
        <v>0</v>
      </c>
      <c r="T407" s="57" t="str">
        <f>VLOOKUP(Q407,Prowadzacy!$F$2:$K$105,4,FALSE)</f>
        <v>Szuba</v>
      </c>
      <c r="U407" s="57" t="str">
        <f>VLOOKUP(Q407,Prowadzacy!$F$2:$M$105,8,FALSE)</f>
        <v xml:space="preserve">Marek | Szuba | Dr inż. |  ( 05251 ) </v>
      </c>
      <c r="V407" s="67"/>
      <c r="W407" s="67" t="s">
        <v>226</v>
      </c>
      <c r="X407" s="67"/>
      <c r="Y407" s="67"/>
      <c r="Z407" s="58"/>
      <c r="AA407" s="57"/>
      <c r="AB407" s="57"/>
      <c r="AC407" s="57"/>
      <c r="AD407" s="57"/>
      <c r="AE407" s="57"/>
      <c r="AF407" s="57"/>
      <c r="AG407" s="57"/>
      <c r="AH407" s="57"/>
      <c r="AI407" s="57"/>
      <c r="AJ407" s="57"/>
      <c r="AK407" s="57"/>
      <c r="AL407" s="65"/>
    </row>
    <row r="408" spans="1:38" ht="66">
      <c r="A408" s="80">
        <v>403</v>
      </c>
      <c r="B408" s="57" t="str">
        <f>VLOOKUP(E408,studia!$F$1:$I$12,2,FALSE)</f>
        <v>Elektrotechnika</v>
      </c>
      <c r="C408" s="57" t="str">
        <f>VLOOKUP(E408,studia!$F$1:$I$12,3,FALSE)</f>
        <v>mgr</v>
      </c>
      <c r="D408" s="57" t="str">
        <f>VLOOKUP(E408,studia!$F$1:$I$12,4,FALSE)</f>
        <v>EEN</v>
      </c>
      <c r="E408" s="67" t="s">
        <v>559</v>
      </c>
      <c r="F408" s="91"/>
      <c r="G408" s="67" t="s">
        <v>1239</v>
      </c>
      <c r="H408" s="67" t="s">
        <v>1240</v>
      </c>
      <c r="I408" s="67" t="s">
        <v>1241</v>
      </c>
      <c r="J408" s="72" t="s">
        <v>853</v>
      </c>
      <c r="K408" s="55" t="str">
        <f>VLOOKUP(J408,Prowadzacy!$F$2:$J$105,2,FALSE)</f>
        <v>Marek</v>
      </c>
      <c r="L408" s="55" t="str">
        <f>VLOOKUP(J408,Prowadzacy!$F$2:$K$105,3,FALSE)</f>
        <v>Andrzej</v>
      </c>
      <c r="M408" s="55" t="str">
        <f>VLOOKUP(J408,Prowadzacy!$F$2:$K$105,4,FALSE)</f>
        <v>Jaworski</v>
      </c>
      <c r="N408" s="57" t="str">
        <f>VLOOKUP(J408,Prowadzacy!$F$2:$M$105,8,FALSE)</f>
        <v xml:space="preserve">Marek | Jaworski | Dr inż. |  ( 05237 ) </v>
      </c>
      <c r="O408" s="57" t="str">
        <f>VLOOKUP(J408,Prowadzacy!$F$2:$K$105,5,FALSE)</f>
        <v>W05/K2</v>
      </c>
      <c r="P408" s="57" t="str">
        <f>VLOOKUP(J408,Prowadzacy!$F$2:$K$105,6,FALSE)</f>
        <v>ZEP</v>
      </c>
      <c r="Q408" s="72" t="s">
        <v>990</v>
      </c>
      <c r="R408" s="57" t="str">
        <f>VLOOKUP(Q408,Prowadzacy!$F$2:$K$105,2,FALSE)</f>
        <v>Marek</v>
      </c>
      <c r="S408" s="57">
        <f>VLOOKUP(Q408,Prowadzacy!$F$2:$K$105,3,FALSE)</f>
        <v>0</v>
      </c>
      <c r="T408" s="57" t="str">
        <f>VLOOKUP(Q408,Prowadzacy!$F$2:$K$105,4,FALSE)</f>
        <v>Szuba</v>
      </c>
      <c r="U408" s="57" t="str">
        <f>VLOOKUP(Q408,Prowadzacy!$F$2:$M$105,8,FALSE)</f>
        <v xml:space="preserve">Marek | Szuba | Dr inż. |  ( 05251 ) </v>
      </c>
      <c r="V408" s="67"/>
      <c r="W408" s="67" t="s">
        <v>226</v>
      </c>
      <c r="X408" s="67"/>
      <c r="Y408" s="67"/>
      <c r="Z408" s="58"/>
      <c r="AA408" s="57"/>
      <c r="AB408" s="57"/>
      <c r="AC408" s="57"/>
      <c r="AD408" s="57"/>
      <c r="AE408" s="57"/>
      <c r="AF408" s="57"/>
      <c r="AG408" s="57"/>
      <c r="AH408" s="57"/>
      <c r="AI408" s="57"/>
      <c r="AJ408" s="57"/>
      <c r="AK408" s="57"/>
      <c r="AL408" s="65"/>
    </row>
    <row r="409" spans="1:38" ht="53.25">
      <c r="A409" s="80">
        <v>404</v>
      </c>
      <c r="B409" s="57" t="str">
        <f>VLOOKUP(E409,studia!$F$1:$I$12,2,FALSE)</f>
        <v>Elektrotechnika</v>
      </c>
      <c r="C409" s="57" t="str">
        <f>VLOOKUP(E409,studia!$F$1:$I$12,3,FALSE)</f>
        <v>mgr</v>
      </c>
      <c r="D409" s="57" t="str">
        <f>VLOOKUP(E409,studia!$F$1:$I$12,4,FALSE)</f>
        <v>EEN</v>
      </c>
      <c r="E409" s="67" t="s">
        <v>559</v>
      </c>
      <c r="F409" s="91"/>
      <c r="G409" s="72" t="s">
        <v>1242</v>
      </c>
      <c r="H409" s="72" t="s">
        <v>1243</v>
      </c>
      <c r="I409" s="72" t="s">
        <v>1244</v>
      </c>
      <c r="J409" s="67" t="s">
        <v>853</v>
      </c>
      <c r="K409" s="55" t="str">
        <f>VLOOKUP(J409,Prowadzacy!$F$2:$J$105,2,FALSE)</f>
        <v>Marek</v>
      </c>
      <c r="L409" s="55" t="str">
        <f>VLOOKUP(J409,Prowadzacy!$F$2:$K$105,3,FALSE)</f>
        <v>Andrzej</v>
      </c>
      <c r="M409" s="55" t="str">
        <f>VLOOKUP(J409,Prowadzacy!$F$2:$K$105,4,FALSE)</f>
        <v>Jaworski</v>
      </c>
      <c r="N409" s="57" t="str">
        <f>VLOOKUP(J409,Prowadzacy!$F$2:$M$105,8,FALSE)</f>
        <v xml:space="preserve">Marek | Jaworski | Dr inż. |  ( 05237 ) </v>
      </c>
      <c r="O409" s="57" t="str">
        <f>VLOOKUP(J409,Prowadzacy!$F$2:$K$105,5,FALSE)</f>
        <v>W05/K2</v>
      </c>
      <c r="P409" s="57" t="str">
        <f>VLOOKUP(J409,Prowadzacy!$F$2:$K$105,6,FALSE)</f>
        <v>ZEP</v>
      </c>
      <c r="Q409" s="72" t="s">
        <v>990</v>
      </c>
      <c r="R409" s="57" t="str">
        <f>VLOOKUP(Q409,Prowadzacy!$F$2:$K$105,2,FALSE)</f>
        <v>Marek</v>
      </c>
      <c r="S409" s="57">
        <f>VLOOKUP(Q409,Prowadzacy!$F$2:$K$105,3,FALSE)</f>
        <v>0</v>
      </c>
      <c r="T409" s="57" t="str">
        <f>VLOOKUP(Q409,Prowadzacy!$F$2:$K$105,4,FALSE)</f>
        <v>Szuba</v>
      </c>
      <c r="U409" s="57" t="str">
        <f>VLOOKUP(Q409,Prowadzacy!$F$2:$M$105,8,FALSE)</f>
        <v xml:space="preserve">Marek | Szuba | Dr inż. |  ( 05251 ) </v>
      </c>
      <c r="V409" s="67"/>
      <c r="W409" s="67" t="s">
        <v>226</v>
      </c>
      <c r="X409" s="67"/>
      <c r="Y409" s="67"/>
      <c r="Z409" s="58"/>
      <c r="AA409" s="57"/>
      <c r="AB409" s="57"/>
      <c r="AC409" s="57"/>
      <c r="AD409" s="57"/>
      <c r="AE409" s="57"/>
      <c r="AF409" s="57"/>
      <c r="AG409" s="57"/>
      <c r="AH409" s="57"/>
      <c r="AI409" s="57"/>
      <c r="AJ409" s="57"/>
      <c r="AK409" s="57"/>
      <c r="AL409" s="65"/>
    </row>
    <row r="410" spans="1:38" ht="104.25">
      <c r="A410" s="80">
        <v>405</v>
      </c>
      <c r="B410" s="57" t="str">
        <f>VLOOKUP(E410,studia!$F$1:$I$12,2,FALSE)</f>
        <v>Elektrotechnika</v>
      </c>
      <c r="C410" s="57" t="str">
        <f>VLOOKUP(E410,studia!$F$1:$I$12,3,FALSE)</f>
        <v>mgr</v>
      </c>
      <c r="D410" s="57" t="str">
        <f>VLOOKUP(E410,studia!$F$1:$I$12,4,FALSE)</f>
        <v>EEN</v>
      </c>
      <c r="E410" s="53" t="s">
        <v>559</v>
      </c>
      <c r="F410" s="89" t="s">
        <v>2088</v>
      </c>
      <c r="G410" s="56" t="s">
        <v>2002</v>
      </c>
      <c r="H410" s="56" t="s">
        <v>2003</v>
      </c>
      <c r="I410" s="56" t="s">
        <v>2004</v>
      </c>
      <c r="J410" s="56" t="s">
        <v>853</v>
      </c>
      <c r="K410" s="55" t="str">
        <f>VLOOKUP(J410,Prowadzacy!$F$2:$J$105,2,FALSE)</f>
        <v>Marek</v>
      </c>
      <c r="L410" s="55" t="str">
        <f>VLOOKUP(J410,Prowadzacy!$F$2:$K$105,3,FALSE)</f>
        <v>Andrzej</v>
      </c>
      <c r="M410" s="55" t="str">
        <f>VLOOKUP(J410,Prowadzacy!$F$2:$K$105,4,FALSE)</f>
        <v>Jaworski</v>
      </c>
      <c r="N410" s="57" t="str">
        <f>VLOOKUP(J410,Prowadzacy!$F$2:$M$105,8,FALSE)</f>
        <v xml:space="preserve">Marek | Jaworski | Dr inż. |  ( 05237 ) </v>
      </c>
      <c r="O410" s="57" t="str">
        <f>VLOOKUP(J410,Prowadzacy!$F$2:$K$105,5,FALSE)</f>
        <v>W05/K2</v>
      </c>
      <c r="P410" s="57" t="str">
        <f>VLOOKUP(J410,Prowadzacy!$F$2:$K$105,6,FALSE)</f>
        <v>ZEP</v>
      </c>
      <c r="Q410" s="53" t="s">
        <v>990</v>
      </c>
      <c r="R410" s="57" t="str">
        <f>VLOOKUP(Q410,Prowadzacy!$F$2:$K$105,2,FALSE)</f>
        <v>Marek</v>
      </c>
      <c r="S410" s="57">
        <f>VLOOKUP(Q410,Prowadzacy!$F$2:$K$105,3,FALSE)</f>
        <v>0</v>
      </c>
      <c r="T410" s="57" t="str">
        <f>VLOOKUP(Q410,Prowadzacy!$F$2:$K$105,4,FALSE)</f>
        <v>Szuba</v>
      </c>
      <c r="U410" s="57" t="str">
        <f>VLOOKUP(Q410,Prowadzacy!$F$2:$M$105,8,FALSE)</f>
        <v xml:space="preserve">Marek | Szuba | Dr inż. |  ( 05251 ) </v>
      </c>
      <c r="V410" s="56"/>
      <c r="W410" s="53" t="s">
        <v>226</v>
      </c>
      <c r="X410" s="56"/>
      <c r="Y410" s="53"/>
      <c r="Z410" s="58"/>
      <c r="AA410" s="57"/>
      <c r="AB410" s="57"/>
      <c r="AC410" s="57"/>
      <c r="AD410" s="57"/>
      <c r="AE410" s="57"/>
      <c r="AF410" s="57"/>
      <c r="AG410" s="57"/>
      <c r="AH410" s="57"/>
      <c r="AI410" s="57"/>
      <c r="AJ410" s="57"/>
      <c r="AK410" s="57"/>
      <c r="AL410" s="65"/>
    </row>
    <row r="411" spans="1:38" ht="104.25">
      <c r="A411" s="80">
        <v>406</v>
      </c>
      <c r="B411" s="57" t="str">
        <f>VLOOKUP(E411,studia!$F$1:$I$12,2,FALSE)</f>
        <v>Elektrotechnika</v>
      </c>
      <c r="C411" s="57" t="str">
        <f>VLOOKUP(E411,studia!$F$1:$I$12,3,FALSE)</f>
        <v>mgr</v>
      </c>
      <c r="D411" s="57" t="str">
        <f>VLOOKUP(E411,studia!$F$1:$I$12,4,FALSE)</f>
        <v>EEN</v>
      </c>
      <c r="E411" s="67" t="s">
        <v>559</v>
      </c>
      <c r="F411" s="91"/>
      <c r="G411" s="67" t="s">
        <v>745</v>
      </c>
      <c r="H411" s="67" t="s">
        <v>746</v>
      </c>
      <c r="I411" s="67" t="s">
        <v>747</v>
      </c>
      <c r="J411" s="67" t="s">
        <v>748</v>
      </c>
      <c r="K411" s="55" t="str">
        <f>VLOOKUP(J411,Prowadzacy!$F$2:$J$105,2,FALSE)</f>
        <v>Janusz</v>
      </c>
      <c r="L411" s="55" t="str">
        <f>VLOOKUP(J411,Prowadzacy!$F$2:$K$105,3,FALSE)</f>
        <v>Stanisław</v>
      </c>
      <c r="M411" s="55" t="str">
        <f>VLOOKUP(J411,Prowadzacy!$F$2:$K$105,4,FALSE)</f>
        <v>Konieczny</v>
      </c>
      <c r="N411" s="57" t="str">
        <f>VLOOKUP(J411,Prowadzacy!$F$2:$M$105,8,FALSE)</f>
        <v xml:space="preserve">Janusz | Konieczny | Dr inż. |  ( 05269 ) </v>
      </c>
      <c r="O411" s="57" t="str">
        <f>VLOOKUP(J411,Prowadzacy!$F$2:$K$105,5,FALSE)</f>
        <v>W05/K2</v>
      </c>
      <c r="P411" s="57" t="str">
        <f>VLOOKUP(J411,Prowadzacy!$F$2:$K$105,6,FALSE)</f>
        <v>ZEP</v>
      </c>
      <c r="Q411" s="67" t="s">
        <v>1427</v>
      </c>
      <c r="R411" s="57" t="str">
        <f>VLOOKUP(Q411,Prowadzacy!$F$2:$K$105,2,FALSE)</f>
        <v>Wiktoria</v>
      </c>
      <c r="S411" s="57" t="str">
        <f>VLOOKUP(Q411,Prowadzacy!$F$2:$K$105,3,FALSE)</f>
        <v>Maria</v>
      </c>
      <c r="T411" s="57" t="str">
        <f>VLOOKUP(Q411,Prowadzacy!$F$2:$K$105,4,FALSE)</f>
        <v>Grycan</v>
      </c>
      <c r="U411" s="57" t="str">
        <f>VLOOKUP(Q411,Prowadzacy!$F$2:$M$105,8,FALSE)</f>
        <v xml:space="preserve">Wiktoria | Grycan | Dr inż. |  ( 05408 ) </v>
      </c>
      <c r="V411" s="67"/>
      <c r="W411" s="67" t="s">
        <v>226</v>
      </c>
      <c r="X411" s="67"/>
      <c r="Y411" s="67"/>
      <c r="Z411" s="58"/>
      <c r="AA411" s="57"/>
      <c r="AB411" s="57"/>
      <c r="AC411" s="57"/>
      <c r="AD411" s="57"/>
      <c r="AE411" s="57"/>
      <c r="AF411" s="57"/>
      <c r="AG411" s="57"/>
      <c r="AH411" s="57"/>
      <c r="AI411" s="57"/>
      <c r="AJ411" s="57"/>
      <c r="AK411" s="57"/>
      <c r="AL411" s="65"/>
    </row>
    <row r="412" spans="1:38" ht="117">
      <c r="A412" s="80">
        <v>407</v>
      </c>
      <c r="B412" s="57" t="str">
        <f>VLOOKUP(E412,studia!$F$1:$I$12,2,FALSE)</f>
        <v>Elektrotechnika</v>
      </c>
      <c r="C412" s="57" t="str">
        <f>VLOOKUP(E412,studia!$F$1:$I$12,3,FALSE)</f>
        <v>mgr</v>
      </c>
      <c r="D412" s="57" t="str">
        <f>VLOOKUP(E412,studia!$F$1:$I$12,4,FALSE)</f>
        <v>EEN</v>
      </c>
      <c r="E412" s="67" t="s">
        <v>559</v>
      </c>
      <c r="F412" s="91"/>
      <c r="G412" s="67" t="s">
        <v>1245</v>
      </c>
      <c r="H412" s="67" t="s">
        <v>1246</v>
      </c>
      <c r="I412" s="67" t="s">
        <v>1247</v>
      </c>
      <c r="J412" s="67" t="s">
        <v>748</v>
      </c>
      <c r="K412" s="55" t="str">
        <f>VLOOKUP(J412,Prowadzacy!$F$2:$J$105,2,FALSE)</f>
        <v>Janusz</v>
      </c>
      <c r="L412" s="55" t="str">
        <f>VLOOKUP(J412,Prowadzacy!$F$2:$K$105,3,FALSE)</f>
        <v>Stanisław</v>
      </c>
      <c r="M412" s="55" t="str">
        <f>VLOOKUP(J412,Prowadzacy!$F$2:$K$105,4,FALSE)</f>
        <v>Konieczny</v>
      </c>
      <c r="N412" s="57" t="str">
        <f>VLOOKUP(J412,Prowadzacy!$F$2:$M$105,8,FALSE)</f>
        <v xml:space="preserve">Janusz | Konieczny | Dr inż. |  ( 05269 ) </v>
      </c>
      <c r="O412" s="57" t="str">
        <f>VLOOKUP(J412,Prowadzacy!$F$2:$K$105,5,FALSE)</f>
        <v>W05/K2</v>
      </c>
      <c r="P412" s="57" t="str">
        <f>VLOOKUP(J412,Prowadzacy!$F$2:$K$105,6,FALSE)</f>
        <v>ZEP</v>
      </c>
      <c r="Q412" s="67" t="s">
        <v>1427</v>
      </c>
      <c r="R412" s="57" t="str">
        <f>VLOOKUP(Q412,Prowadzacy!$F$2:$K$105,2,FALSE)</f>
        <v>Wiktoria</v>
      </c>
      <c r="S412" s="57" t="str">
        <f>VLOOKUP(Q412,Prowadzacy!$F$2:$K$105,3,FALSE)</f>
        <v>Maria</v>
      </c>
      <c r="T412" s="57" t="str">
        <f>VLOOKUP(Q412,Prowadzacy!$F$2:$K$105,4,FALSE)</f>
        <v>Grycan</v>
      </c>
      <c r="U412" s="57" t="str">
        <f>VLOOKUP(Q412,Prowadzacy!$F$2:$M$105,8,FALSE)</f>
        <v xml:space="preserve">Wiktoria | Grycan | Dr inż. |  ( 05408 ) </v>
      </c>
      <c r="V412" s="67"/>
      <c r="W412" s="67" t="s">
        <v>226</v>
      </c>
      <c r="X412" s="67"/>
      <c r="Y412" s="67"/>
      <c r="Z412" s="58"/>
      <c r="AA412" s="57"/>
      <c r="AB412" s="57"/>
      <c r="AC412" s="57"/>
      <c r="AD412" s="57"/>
      <c r="AE412" s="57"/>
      <c r="AF412" s="57"/>
      <c r="AG412" s="57"/>
      <c r="AH412" s="57"/>
      <c r="AI412" s="57"/>
      <c r="AJ412" s="57"/>
      <c r="AK412" s="57"/>
      <c r="AL412" s="65"/>
    </row>
    <row r="413" spans="1:38" ht="91.5">
      <c r="A413" s="80">
        <v>408</v>
      </c>
      <c r="B413" s="57" t="str">
        <f>VLOOKUP(E413,studia!$F$1:$I$12,2,FALSE)</f>
        <v>Elektrotechnika</v>
      </c>
      <c r="C413" s="57" t="str">
        <f>VLOOKUP(E413,studia!$F$1:$I$12,3,FALSE)</f>
        <v>mgr</v>
      </c>
      <c r="D413" s="57" t="str">
        <f>VLOOKUP(E413,studia!$F$1:$I$12,4,FALSE)</f>
        <v>EEN</v>
      </c>
      <c r="E413" s="67" t="s">
        <v>559</v>
      </c>
      <c r="F413" s="89" t="s">
        <v>2088</v>
      </c>
      <c r="G413" s="67" t="s">
        <v>1248</v>
      </c>
      <c r="H413" s="67" t="s">
        <v>1249</v>
      </c>
      <c r="I413" s="67" t="s">
        <v>1250</v>
      </c>
      <c r="J413" s="67" t="s">
        <v>748</v>
      </c>
      <c r="K413" s="55" t="str">
        <f>VLOOKUP(J413,Prowadzacy!$F$2:$J$105,2,FALSE)</f>
        <v>Janusz</v>
      </c>
      <c r="L413" s="55" t="str">
        <f>VLOOKUP(J413,Prowadzacy!$F$2:$K$105,3,FALSE)</f>
        <v>Stanisław</v>
      </c>
      <c r="M413" s="55" t="str">
        <f>VLOOKUP(J413,Prowadzacy!$F$2:$K$105,4,FALSE)</f>
        <v>Konieczny</v>
      </c>
      <c r="N413" s="57" t="str">
        <f>VLOOKUP(J413,Prowadzacy!$F$2:$M$105,8,FALSE)</f>
        <v xml:space="preserve">Janusz | Konieczny | Dr inż. |  ( 05269 ) </v>
      </c>
      <c r="O413" s="57" t="str">
        <f>VLOOKUP(J413,Prowadzacy!$F$2:$K$105,5,FALSE)</f>
        <v>W05/K2</v>
      </c>
      <c r="P413" s="57" t="str">
        <f>VLOOKUP(J413,Prowadzacy!$F$2:$K$105,6,FALSE)</f>
        <v>ZEP</v>
      </c>
      <c r="Q413" s="67" t="s">
        <v>853</v>
      </c>
      <c r="R413" s="57" t="str">
        <f>VLOOKUP(Q413,Prowadzacy!$F$2:$K$105,2,FALSE)</f>
        <v>Marek</v>
      </c>
      <c r="S413" s="57" t="str">
        <f>VLOOKUP(Q413,Prowadzacy!$F$2:$K$105,3,FALSE)</f>
        <v>Andrzej</v>
      </c>
      <c r="T413" s="57" t="str">
        <f>VLOOKUP(Q413,Prowadzacy!$F$2:$K$105,4,FALSE)</f>
        <v>Jaworski</v>
      </c>
      <c r="U413" s="57" t="str">
        <f>VLOOKUP(Q413,Prowadzacy!$F$2:$M$105,8,FALSE)</f>
        <v xml:space="preserve">Marek | Jaworski | Dr inż. |  ( 05237 ) </v>
      </c>
      <c r="V413" s="67"/>
      <c r="W413" s="67" t="s">
        <v>226</v>
      </c>
      <c r="X413" s="67"/>
      <c r="Y413" s="67"/>
      <c r="Z413" s="58"/>
      <c r="AA413" s="57"/>
      <c r="AB413" s="57"/>
      <c r="AC413" s="57"/>
      <c r="AD413" s="57"/>
      <c r="AE413" s="57"/>
      <c r="AF413" s="57"/>
      <c r="AG413" s="57"/>
      <c r="AH413" s="57"/>
      <c r="AI413" s="57"/>
      <c r="AJ413" s="57"/>
      <c r="AK413" s="57"/>
      <c r="AL413" s="65"/>
    </row>
    <row r="414" spans="1:38" ht="104.25">
      <c r="A414" s="80">
        <v>409</v>
      </c>
      <c r="B414" s="57" t="str">
        <f>VLOOKUP(E414,studia!$F$1:$I$12,2,FALSE)</f>
        <v>Elektrotechnika</v>
      </c>
      <c r="C414" s="57" t="str">
        <f>VLOOKUP(E414,studia!$F$1:$I$12,3,FALSE)</f>
        <v>mgr</v>
      </c>
      <c r="D414" s="57" t="str">
        <f>VLOOKUP(E414,studia!$F$1:$I$12,4,FALSE)</f>
        <v>EEN</v>
      </c>
      <c r="E414" s="67" t="s">
        <v>559</v>
      </c>
      <c r="F414" s="89" t="s">
        <v>2088</v>
      </c>
      <c r="G414" s="67" t="s">
        <v>1251</v>
      </c>
      <c r="H414" s="67" t="s">
        <v>1252</v>
      </c>
      <c r="I414" s="67" t="s">
        <v>1253</v>
      </c>
      <c r="J414" s="67" t="s">
        <v>748</v>
      </c>
      <c r="K414" s="55" t="str">
        <f>VLOOKUP(J414,Prowadzacy!$F$2:$J$105,2,FALSE)</f>
        <v>Janusz</v>
      </c>
      <c r="L414" s="55" t="str">
        <f>VLOOKUP(J414,Prowadzacy!$F$2:$K$105,3,FALSE)</f>
        <v>Stanisław</v>
      </c>
      <c r="M414" s="55" t="str">
        <f>VLOOKUP(J414,Prowadzacy!$F$2:$K$105,4,FALSE)</f>
        <v>Konieczny</v>
      </c>
      <c r="N414" s="57" t="str">
        <f>VLOOKUP(J414,Prowadzacy!$F$2:$M$105,8,FALSE)</f>
        <v xml:space="preserve">Janusz | Konieczny | Dr inż. |  ( 05269 ) </v>
      </c>
      <c r="O414" s="57" t="str">
        <f>VLOOKUP(J414,Prowadzacy!$F$2:$K$105,5,FALSE)</f>
        <v>W05/K2</v>
      </c>
      <c r="P414" s="57" t="str">
        <f>VLOOKUP(J414,Prowadzacy!$F$2:$K$105,6,FALSE)</f>
        <v>ZEP</v>
      </c>
      <c r="Q414" s="67" t="s">
        <v>853</v>
      </c>
      <c r="R414" s="57" t="str">
        <f>VLOOKUP(Q414,Prowadzacy!$F$2:$K$105,2,FALSE)</f>
        <v>Marek</v>
      </c>
      <c r="S414" s="57" t="str">
        <f>VLOOKUP(Q414,Prowadzacy!$F$2:$K$105,3,FALSE)</f>
        <v>Andrzej</v>
      </c>
      <c r="T414" s="57" t="str">
        <f>VLOOKUP(Q414,Prowadzacy!$F$2:$K$105,4,FALSE)</f>
        <v>Jaworski</v>
      </c>
      <c r="U414" s="57" t="str">
        <f>VLOOKUP(Q414,Prowadzacy!$F$2:$M$105,8,FALSE)</f>
        <v xml:space="preserve">Marek | Jaworski | Dr inż. |  ( 05237 ) </v>
      </c>
      <c r="V414" s="67"/>
      <c r="W414" s="67" t="s">
        <v>226</v>
      </c>
      <c r="X414" s="67"/>
      <c r="Y414" s="67"/>
      <c r="Z414" s="58"/>
      <c r="AA414" s="57"/>
      <c r="AB414" s="57"/>
      <c r="AC414" s="57"/>
      <c r="AD414" s="57"/>
      <c r="AE414" s="57"/>
      <c r="AF414" s="57"/>
      <c r="AG414" s="57"/>
      <c r="AH414" s="57"/>
      <c r="AI414" s="57"/>
      <c r="AJ414" s="57"/>
      <c r="AK414" s="57"/>
      <c r="AL414" s="65"/>
    </row>
    <row r="415" spans="1:38" ht="104.25">
      <c r="A415" s="80">
        <v>410</v>
      </c>
      <c r="B415" s="57" t="str">
        <f>VLOOKUP(E415,studia!$F$1:$I$12,2,FALSE)</f>
        <v>Elektrotechnika</v>
      </c>
      <c r="C415" s="57" t="str">
        <f>VLOOKUP(E415,studia!$F$1:$I$12,3,FALSE)</f>
        <v>mgr</v>
      </c>
      <c r="D415" s="57" t="str">
        <f>VLOOKUP(E415,studia!$F$1:$I$12,4,FALSE)</f>
        <v>EEN</v>
      </c>
      <c r="E415" s="67" t="s">
        <v>559</v>
      </c>
      <c r="F415" s="89" t="s">
        <v>2088</v>
      </c>
      <c r="G415" s="67" t="s">
        <v>1254</v>
      </c>
      <c r="H415" s="67" t="s">
        <v>1255</v>
      </c>
      <c r="I415" s="67" t="s">
        <v>1993</v>
      </c>
      <c r="J415" s="67" t="s">
        <v>748</v>
      </c>
      <c r="K415" s="55" t="str">
        <f>VLOOKUP(J415,Prowadzacy!$F$2:$J$105,2,FALSE)</f>
        <v>Janusz</v>
      </c>
      <c r="L415" s="55" t="str">
        <f>VLOOKUP(J415,Prowadzacy!$F$2:$K$105,3,FALSE)</f>
        <v>Stanisław</v>
      </c>
      <c r="M415" s="55" t="str">
        <f>VLOOKUP(J415,Prowadzacy!$F$2:$K$105,4,FALSE)</f>
        <v>Konieczny</v>
      </c>
      <c r="N415" s="57" t="str">
        <f>VLOOKUP(J415,Prowadzacy!$F$2:$M$105,8,FALSE)</f>
        <v xml:space="preserve">Janusz | Konieczny | Dr inż. |  ( 05269 ) </v>
      </c>
      <c r="O415" s="57" t="str">
        <f>VLOOKUP(J415,Prowadzacy!$F$2:$K$105,5,FALSE)</f>
        <v>W05/K2</v>
      </c>
      <c r="P415" s="57" t="str">
        <f>VLOOKUP(J415,Prowadzacy!$F$2:$K$105,6,FALSE)</f>
        <v>ZEP</v>
      </c>
      <c r="Q415" s="67" t="s">
        <v>853</v>
      </c>
      <c r="R415" s="57" t="str">
        <f>VLOOKUP(Q415,Prowadzacy!$F$2:$K$105,2,FALSE)</f>
        <v>Marek</v>
      </c>
      <c r="S415" s="57" t="str">
        <f>VLOOKUP(Q415,Prowadzacy!$F$2:$K$105,3,FALSE)</f>
        <v>Andrzej</v>
      </c>
      <c r="T415" s="57" t="str">
        <f>VLOOKUP(Q415,Prowadzacy!$F$2:$K$105,4,FALSE)</f>
        <v>Jaworski</v>
      </c>
      <c r="U415" s="57" t="str">
        <f>VLOOKUP(Q415,Prowadzacy!$F$2:$M$105,8,FALSE)</f>
        <v xml:space="preserve">Marek | Jaworski | Dr inż. |  ( 05237 ) </v>
      </c>
      <c r="V415" s="67"/>
      <c r="W415" s="67" t="s">
        <v>226</v>
      </c>
      <c r="X415" s="67"/>
      <c r="Y415" s="67"/>
      <c r="Z415" s="58"/>
      <c r="AA415" s="57"/>
      <c r="AB415" s="57"/>
      <c r="AC415" s="57"/>
      <c r="AD415" s="57"/>
      <c r="AE415" s="57"/>
      <c r="AF415" s="57"/>
      <c r="AG415" s="57"/>
      <c r="AH415" s="57"/>
      <c r="AI415" s="57"/>
      <c r="AJ415" s="57"/>
      <c r="AK415" s="57"/>
      <c r="AL415" s="65"/>
    </row>
    <row r="416" spans="1:38" ht="104.25">
      <c r="A416" s="80">
        <v>411</v>
      </c>
      <c r="B416" s="57" t="str">
        <f>VLOOKUP(E416,studia!$F$1:$I$12,2,FALSE)</f>
        <v>Elektrotechnika</v>
      </c>
      <c r="C416" s="57" t="str">
        <f>VLOOKUP(E416,studia!$F$1:$I$12,3,FALSE)</f>
        <v>mgr</v>
      </c>
      <c r="D416" s="57" t="str">
        <f>VLOOKUP(E416,studia!$F$1:$I$12,4,FALSE)</f>
        <v>EEN</v>
      </c>
      <c r="E416" s="43" t="s">
        <v>559</v>
      </c>
      <c r="F416" s="93"/>
      <c r="G416" s="43" t="s">
        <v>1437</v>
      </c>
      <c r="H416" s="43" t="s">
        <v>1438</v>
      </c>
      <c r="I416" s="43" t="s">
        <v>1439</v>
      </c>
      <c r="J416" s="43" t="s">
        <v>990</v>
      </c>
      <c r="K416" s="55" t="str">
        <f>VLOOKUP(J416,Prowadzacy!$F$2:$J$105,2,FALSE)</f>
        <v>Marek</v>
      </c>
      <c r="L416" s="55">
        <f>VLOOKUP(J416,Prowadzacy!$F$2:$K$105,3,FALSE)</f>
        <v>0</v>
      </c>
      <c r="M416" s="55" t="str">
        <f>VLOOKUP(J416,Prowadzacy!$F$2:$K$105,4,FALSE)</f>
        <v>Szuba</v>
      </c>
      <c r="N416" s="57" t="str">
        <f>VLOOKUP(J416,Prowadzacy!$F$2:$M$105,8,FALSE)</f>
        <v xml:space="preserve">Marek | Szuba | Dr inż. |  ( 05251 ) </v>
      </c>
      <c r="O416" s="57" t="str">
        <f>VLOOKUP(J416,Prowadzacy!$F$2:$K$105,5,FALSE)</f>
        <v>W05/K2</v>
      </c>
      <c r="P416" s="57" t="str">
        <f>VLOOKUP(J416,Prowadzacy!$F$2:$K$105,6,FALSE)</f>
        <v>ZEP</v>
      </c>
      <c r="Q416" s="67" t="s">
        <v>853</v>
      </c>
      <c r="R416" s="57" t="str">
        <f>VLOOKUP(Q416,Prowadzacy!$F$2:$K$105,2,FALSE)</f>
        <v>Marek</v>
      </c>
      <c r="S416" s="57" t="str">
        <f>VLOOKUP(Q416,Prowadzacy!$F$2:$K$105,3,FALSE)</f>
        <v>Andrzej</v>
      </c>
      <c r="T416" s="57" t="str">
        <f>VLOOKUP(Q416,Prowadzacy!$F$2:$K$105,4,FALSE)</f>
        <v>Jaworski</v>
      </c>
      <c r="U416" s="57" t="str">
        <f>VLOOKUP(Q416,Prowadzacy!$F$2:$M$105,8,FALSE)</f>
        <v xml:space="preserve">Marek | Jaworski | Dr inż. |  ( 05237 ) </v>
      </c>
      <c r="V416" s="67"/>
      <c r="W416" s="67" t="s">
        <v>226</v>
      </c>
      <c r="X416" s="67"/>
      <c r="Y416" s="67"/>
      <c r="Z416" s="58"/>
      <c r="AA416" s="57"/>
      <c r="AB416" s="57"/>
      <c r="AC416" s="57"/>
      <c r="AD416" s="57"/>
      <c r="AE416" s="57"/>
      <c r="AF416" s="57"/>
      <c r="AG416" s="57"/>
      <c r="AH416" s="57"/>
      <c r="AI416" s="57"/>
      <c r="AJ416" s="57"/>
      <c r="AK416" s="57"/>
      <c r="AL416" s="65"/>
    </row>
    <row r="417" spans="1:38" ht="117">
      <c r="A417" s="80">
        <v>412</v>
      </c>
      <c r="B417" s="57" t="str">
        <f>VLOOKUP(E417,studia!$F$1:$I$12,2,FALSE)</f>
        <v>Elektrotechnika</v>
      </c>
      <c r="C417" s="57" t="str">
        <f>VLOOKUP(E417,studia!$F$1:$I$12,3,FALSE)</f>
        <v>mgr</v>
      </c>
      <c r="D417" s="57" t="str">
        <f>VLOOKUP(E417,studia!$F$1:$I$12,4,FALSE)</f>
        <v>EEN</v>
      </c>
      <c r="E417" s="43" t="s">
        <v>559</v>
      </c>
      <c r="F417" s="93"/>
      <c r="G417" s="43" t="s">
        <v>1440</v>
      </c>
      <c r="H417" s="43" t="s">
        <v>1441</v>
      </c>
      <c r="I417" s="43" t="s">
        <v>1442</v>
      </c>
      <c r="J417" s="43" t="s">
        <v>990</v>
      </c>
      <c r="K417" s="55" t="str">
        <f>VLOOKUP(J417,Prowadzacy!$F$2:$J$105,2,FALSE)</f>
        <v>Marek</v>
      </c>
      <c r="L417" s="55">
        <f>VLOOKUP(J417,Prowadzacy!$F$2:$K$105,3,FALSE)</f>
        <v>0</v>
      </c>
      <c r="M417" s="55" t="str">
        <f>VLOOKUP(J417,Prowadzacy!$F$2:$K$105,4,FALSE)</f>
        <v>Szuba</v>
      </c>
      <c r="N417" s="57" t="str">
        <f>VLOOKUP(J417,Prowadzacy!$F$2:$M$105,8,FALSE)</f>
        <v xml:space="preserve">Marek | Szuba | Dr inż. |  ( 05251 ) </v>
      </c>
      <c r="O417" s="57" t="str">
        <f>VLOOKUP(J417,Prowadzacy!$F$2:$K$105,5,FALSE)</f>
        <v>W05/K2</v>
      </c>
      <c r="P417" s="57" t="str">
        <f>VLOOKUP(J417,Prowadzacy!$F$2:$K$105,6,FALSE)</f>
        <v>ZEP</v>
      </c>
      <c r="Q417" s="67" t="s">
        <v>853</v>
      </c>
      <c r="R417" s="57" t="str">
        <f>VLOOKUP(Q417,Prowadzacy!$F$2:$K$105,2,FALSE)</f>
        <v>Marek</v>
      </c>
      <c r="S417" s="57" t="str">
        <f>VLOOKUP(Q417,Prowadzacy!$F$2:$K$105,3,FALSE)</f>
        <v>Andrzej</v>
      </c>
      <c r="T417" s="57" t="str">
        <f>VLOOKUP(Q417,Prowadzacy!$F$2:$K$105,4,FALSE)</f>
        <v>Jaworski</v>
      </c>
      <c r="U417" s="57" t="str">
        <f>VLOOKUP(Q417,Prowadzacy!$F$2:$M$105,8,FALSE)</f>
        <v xml:space="preserve">Marek | Jaworski | Dr inż. |  ( 05237 ) </v>
      </c>
      <c r="V417" s="67"/>
      <c r="W417" s="67" t="s">
        <v>226</v>
      </c>
      <c r="X417" s="67"/>
      <c r="Y417" s="67"/>
      <c r="Z417" s="58"/>
      <c r="AA417" s="57"/>
      <c r="AB417" s="57"/>
      <c r="AC417" s="57"/>
      <c r="AD417" s="57"/>
      <c r="AE417" s="57"/>
      <c r="AF417" s="57"/>
      <c r="AG417" s="57"/>
      <c r="AH417" s="57"/>
      <c r="AI417" s="57"/>
      <c r="AJ417" s="57"/>
      <c r="AK417" s="57"/>
      <c r="AL417" s="65"/>
    </row>
    <row r="418" spans="1:38" ht="91.5">
      <c r="A418" s="80">
        <v>413</v>
      </c>
      <c r="B418" s="57" t="str">
        <f>VLOOKUP(E418,studia!$F$1:$I$12,2,FALSE)</f>
        <v>Elektrotechnika</v>
      </c>
      <c r="C418" s="57" t="str">
        <f>VLOOKUP(E418,studia!$F$1:$I$12,3,FALSE)</f>
        <v>mgr</v>
      </c>
      <c r="D418" s="57" t="str">
        <f>VLOOKUP(E418,studia!$F$1:$I$12,4,FALSE)</f>
        <v>EEN</v>
      </c>
      <c r="E418" s="43" t="s">
        <v>559</v>
      </c>
      <c r="F418" s="93"/>
      <c r="G418" s="43" t="s">
        <v>1443</v>
      </c>
      <c r="H418" s="43" t="s">
        <v>1444</v>
      </c>
      <c r="I418" s="43" t="s">
        <v>1445</v>
      </c>
      <c r="J418" s="43" t="s">
        <v>990</v>
      </c>
      <c r="K418" s="55" t="str">
        <f>VLOOKUP(J418,Prowadzacy!$F$2:$J$105,2,FALSE)</f>
        <v>Marek</v>
      </c>
      <c r="L418" s="55">
        <f>VLOOKUP(J418,Prowadzacy!$F$2:$K$105,3,FALSE)</f>
        <v>0</v>
      </c>
      <c r="M418" s="55" t="str">
        <f>VLOOKUP(J418,Prowadzacy!$F$2:$K$105,4,FALSE)</f>
        <v>Szuba</v>
      </c>
      <c r="N418" s="57" t="str">
        <f>VLOOKUP(J418,Prowadzacy!$F$2:$M$105,8,FALSE)</f>
        <v xml:space="preserve">Marek | Szuba | Dr inż. |  ( 05251 ) </v>
      </c>
      <c r="O418" s="57" t="str">
        <f>VLOOKUP(J418,Prowadzacy!$F$2:$K$105,5,FALSE)</f>
        <v>W05/K2</v>
      </c>
      <c r="P418" s="57" t="str">
        <f>VLOOKUP(J418,Prowadzacy!$F$2:$K$105,6,FALSE)</f>
        <v>ZEP</v>
      </c>
      <c r="Q418" s="67" t="s">
        <v>853</v>
      </c>
      <c r="R418" s="57" t="str">
        <f>VLOOKUP(Q418,Prowadzacy!$F$2:$K$105,2,FALSE)</f>
        <v>Marek</v>
      </c>
      <c r="S418" s="57" t="str">
        <f>VLOOKUP(Q418,Prowadzacy!$F$2:$K$105,3,FALSE)</f>
        <v>Andrzej</v>
      </c>
      <c r="T418" s="57" t="str">
        <f>VLOOKUP(Q418,Prowadzacy!$F$2:$K$105,4,FALSE)</f>
        <v>Jaworski</v>
      </c>
      <c r="U418" s="57" t="str">
        <f>VLOOKUP(Q418,Prowadzacy!$F$2:$M$105,8,FALSE)</f>
        <v xml:space="preserve">Marek | Jaworski | Dr inż. |  ( 05237 ) </v>
      </c>
      <c r="V418" s="67"/>
      <c r="W418" s="67" t="s">
        <v>226</v>
      </c>
      <c r="X418" s="67"/>
      <c r="Y418" s="67"/>
      <c r="Z418" s="58"/>
      <c r="AA418" s="57"/>
      <c r="AB418" s="57"/>
      <c r="AC418" s="57"/>
      <c r="AD418" s="57"/>
      <c r="AE418" s="57"/>
      <c r="AF418" s="57"/>
      <c r="AG418" s="57"/>
      <c r="AH418" s="57"/>
      <c r="AI418" s="57"/>
      <c r="AJ418" s="57"/>
      <c r="AK418" s="57"/>
      <c r="AL418" s="65"/>
    </row>
    <row r="419" spans="1:38" ht="117">
      <c r="A419" s="80">
        <v>414</v>
      </c>
      <c r="B419" s="57" t="str">
        <f>VLOOKUP(E419,studia!$F$1:$I$12,2,FALSE)</f>
        <v>Elektrotechnika</v>
      </c>
      <c r="C419" s="57" t="str">
        <f>VLOOKUP(E419,studia!$F$1:$I$12,3,FALSE)</f>
        <v>mgr</v>
      </c>
      <c r="D419" s="57" t="str">
        <f>VLOOKUP(E419,studia!$F$1:$I$12,4,FALSE)</f>
        <v>EEN</v>
      </c>
      <c r="E419" s="43" t="s">
        <v>559</v>
      </c>
      <c r="F419" s="93"/>
      <c r="G419" s="43" t="s">
        <v>1446</v>
      </c>
      <c r="H419" s="43" t="s">
        <v>1447</v>
      </c>
      <c r="I419" s="43" t="s">
        <v>1448</v>
      </c>
      <c r="J419" s="43" t="s">
        <v>990</v>
      </c>
      <c r="K419" s="55" t="str">
        <f>VLOOKUP(J419,Prowadzacy!$F$2:$J$105,2,FALSE)</f>
        <v>Marek</v>
      </c>
      <c r="L419" s="55">
        <f>VLOOKUP(J419,Prowadzacy!$F$2:$K$105,3,FALSE)</f>
        <v>0</v>
      </c>
      <c r="M419" s="55" t="str">
        <f>VLOOKUP(J419,Prowadzacy!$F$2:$K$105,4,FALSE)</f>
        <v>Szuba</v>
      </c>
      <c r="N419" s="57" t="str">
        <f>VLOOKUP(J419,Prowadzacy!$F$2:$M$105,8,FALSE)</f>
        <v xml:space="preserve">Marek | Szuba | Dr inż. |  ( 05251 ) </v>
      </c>
      <c r="O419" s="57" t="str">
        <f>VLOOKUP(J419,Prowadzacy!$F$2:$K$105,5,FALSE)</f>
        <v>W05/K2</v>
      </c>
      <c r="P419" s="57" t="str">
        <f>VLOOKUP(J419,Prowadzacy!$F$2:$K$105,6,FALSE)</f>
        <v>ZEP</v>
      </c>
      <c r="Q419" s="67" t="s">
        <v>853</v>
      </c>
      <c r="R419" s="57" t="str">
        <f>VLOOKUP(Q419,Prowadzacy!$F$2:$K$105,2,FALSE)</f>
        <v>Marek</v>
      </c>
      <c r="S419" s="57" t="str">
        <f>VLOOKUP(Q419,Prowadzacy!$F$2:$K$105,3,FALSE)</f>
        <v>Andrzej</v>
      </c>
      <c r="T419" s="57" t="str">
        <f>VLOOKUP(Q419,Prowadzacy!$F$2:$K$105,4,FALSE)</f>
        <v>Jaworski</v>
      </c>
      <c r="U419" s="57" t="str">
        <f>VLOOKUP(Q419,Prowadzacy!$F$2:$M$105,8,FALSE)</f>
        <v xml:space="preserve">Marek | Jaworski | Dr inż. |  ( 05237 ) </v>
      </c>
      <c r="V419" s="67"/>
      <c r="W419" s="67" t="s">
        <v>226</v>
      </c>
      <c r="X419" s="67"/>
      <c r="Y419" s="67"/>
      <c r="Z419" s="58"/>
      <c r="AA419" s="57"/>
      <c r="AB419" s="57"/>
      <c r="AC419" s="57"/>
      <c r="AD419" s="57"/>
      <c r="AE419" s="57"/>
      <c r="AF419" s="57"/>
      <c r="AG419" s="57"/>
      <c r="AH419" s="57"/>
      <c r="AI419" s="57"/>
      <c r="AJ419" s="57"/>
      <c r="AK419" s="57"/>
      <c r="AL419" s="65"/>
    </row>
    <row r="420" spans="1:38" ht="117">
      <c r="A420" s="80">
        <v>415</v>
      </c>
      <c r="B420" s="57" t="str">
        <f>VLOOKUP(E420,studia!$F$1:$I$12,2,FALSE)</f>
        <v>Elektrotechnika</v>
      </c>
      <c r="C420" s="57" t="str">
        <f>VLOOKUP(E420,studia!$F$1:$I$12,3,FALSE)</f>
        <v>mgr</v>
      </c>
      <c r="D420" s="57" t="str">
        <f>VLOOKUP(E420,studia!$F$1:$I$12,4,FALSE)</f>
        <v>EEN</v>
      </c>
      <c r="E420" s="43" t="s">
        <v>559</v>
      </c>
      <c r="F420" s="93"/>
      <c r="G420" s="43" t="s">
        <v>1449</v>
      </c>
      <c r="H420" s="43" t="s">
        <v>1450</v>
      </c>
      <c r="I420" s="43" t="s">
        <v>1451</v>
      </c>
      <c r="J420" s="43" t="s">
        <v>990</v>
      </c>
      <c r="K420" s="55" t="str">
        <f>VLOOKUP(J420,Prowadzacy!$F$2:$J$105,2,FALSE)</f>
        <v>Marek</v>
      </c>
      <c r="L420" s="55">
        <f>VLOOKUP(J420,Prowadzacy!$F$2:$K$105,3,FALSE)</f>
        <v>0</v>
      </c>
      <c r="M420" s="55" t="str">
        <f>VLOOKUP(J420,Prowadzacy!$F$2:$K$105,4,FALSE)</f>
        <v>Szuba</v>
      </c>
      <c r="N420" s="57" t="str">
        <f>VLOOKUP(J420,Prowadzacy!$F$2:$M$105,8,FALSE)</f>
        <v xml:space="preserve">Marek | Szuba | Dr inż. |  ( 05251 ) </v>
      </c>
      <c r="O420" s="57" t="str">
        <f>VLOOKUP(J420,Prowadzacy!$F$2:$K$105,5,FALSE)</f>
        <v>W05/K2</v>
      </c>
      <c r="P420" s="57" t="str">
        <f>VLOOKUP(J420,Prowadzacy!$F$2:$K$105,6,FALSE)</f>
        <v>ZEP</v>
      </c>
      <c r="Q420" s="67" t="s">
        <v>853</v>
      </c>
      <c r="R420" s="57" t="str">
        <f>VLOOKUP(Q420,Prowadzacy!$F$2:$K$105,2,FALSE)</f>
        <v>Marek</v>
      </c>
      <c r="S420" s="57" t="str">
        <f>VLOOKUP(Q420,Prowadzacy!$F$2:$K$105,3,FALSE)</f>
        <v>Andrzej</v>
      </c>
      <c r="T420" s="57" t="str">
        <f>VLOOKUP(Q420,Prowadzacy!$F$2:$K$105,4,FALSE)</f>
        <v>Jaworski</v>
      </c>
      <c r="U420" s="57" t="str">
        <f>VLOOKUP(Q420,Prowadzacy!$F$2:$M$105,8,FALSE)</f>
        <v xml:space="preserve">Marek | Jaworski | Dr inż. |  ( 05237 ) </v>
      </c>
      <c r="V420" s="67"/>
      <c r="W420" s="67" t="s">
        <v>226</v>
      </c>
      <c r="X420" s="67"/>
      <c r="Y420" s="67"/>
      <c r="Z420" s="58"/>
      <c r="AA420" s="57"/>
      <c r="AB420" s="57"/>
      <c r="AC420" s="57"/>
      <c r="AD420" s="57"/>
      <c r="AE420" s="57"/>
      <c r="AF420" s="57"/>
      <c r="AG420" s="57"/>
      <c r="AH420" s="57"/>
      <c r="AI420" s="57"/>
      <c r="AJ420" s="57"/>
      <c r="AK420" s="57"/>
      <c r="AL420" s="65"/>
    </row>
    <row r="421" spans="1:38" ht="117">
      <c r="A421" s="80">
        <v>416</v>
      </c>
      <c r="B421" s="57" t="str">
        <f>VLOOKUP(E421,studia!$F$1:$I$12,2,FALSE)</f>
        <v>Elektrotechnika</v>
      </c>
      <c r="C421" s="57" t="str">
        <f>VLOOKUP(E421,studia!$F$1:$I$12,3,FALSE)</f>
        <v>mgr</v>
      </c>
      <c r="D421" s="57" t="str">
        <f>VLOOKUP(E421,studia!$F$1:$I$12,4,FALSE)</f>
        <v>EEN</v>
      </c>
      <c r="E421" s="43" t="s">
        <v>559</v>
      </c>
      <c r="F421" s="93"/>
      <c r="G421" s="43" t="s">
        <v>1452</v>
      </c>
      <c r="H421" s="43" t="s">
        <v>1453</v>
      </c>
      <c r="I421" s="43" t="s">
        <v>1454</v>
      </c>
      <c r="J421" s="43" t="s">
        <v>990</v>
      </c>
      <c r="K421" s="55" t="str">
        <f>VLOOKUP(J421,Prowadzacy!$F$2:$J$105,2,FALSE)</f>
        <v>Marek</v>
      </c>
      <c r="L421" s="55">
        <f>VLOOKUP(J421,Prowadzacy!$F$2:$K$105,3,FALSE)</f>
        <v>0</v>
      </c>
      <c r="M421" s="55" t="str">
        <f>VLOOKUP(J421,Prowadzacy!$F$2:$K$105,4,FALSE)</f>
        <v>Szuba</v>
      </c>
      <c r="N421" s="57" t="str">
        <f>VLOOKUP(J421,Prowadzacy!$F$2:$M$105,8,FALSE)</f>
        <v xml:space="preserve">Marek | Szuba | Dr inż. |  ( 05251 ) </v>
      </c>
      <c r="O421" s="57" t="str">
        <f>VLOOKUP(J421,Prowadzacy!$F$2:$K$105,5,FALSE)</f>
        <v>W05/K2</v>
      </c>
      <c r="P421" s="57" t="str">
        <f>VLOOKUP(J421,Prowadzacy!$F$2:$K$105,6,FALSE)</f>
        <v>ZEP</v>
      </c>
      <c r="Q421" s="67" t="s">
        <v>853</v>
      </c>
      <c r="R421" s="57" t="str">
        <f>VLOOKUP(Q421,Prowadzacy!$F$2:$K$105,2,FALSE)</f>
        <v>Marek</v>
      </c>
      <c r="S421" s="57" t="str">
        <f>VLOOKUP(Q421,Prowadzacy!$F$2:$K$105,3,FALSE)</f>
        <v>Andrzej</v>
      </c>
      <c r="T421" s="57" t="str">
        <f>VLOOKUP(Q421,Prowadzacy!$F$2:$K$105,4,FALSE)</f>
        <v>Jaworski</v>
      </c>
      <c r="U421" s="57" t="str">
        <f>VLOOKUP(Q421,Prowadzacy!$F$2:$M$105,8,FALSE)</f>
        <v xml:space="preserve">Marek | Jaworski | Dr inż. |  ( 05237 ) </v>
      </c>
      <c r="V421" s="67"/>
      <c r="W421" s="67" t="s">
        <v>226</v>
      </c>
      <c r="X421" s="67"/>
      <c r="Y421" s="67"/>
      <c r="Z421" s="58"/>
      <c r="AA421" s="57"/>
      <c r="AB421" s="57"/>
      <c r="AC421" s="57"/>
      <c r="AD421" s="57"/>
      <c r="AE421" s="57"/>
      <c r="AF421" s="57"/>
      <c r="AG421" s="57"/>
      <c r="AH421" s="57"/>
      <c r="AI421" s="57"/>
      <c r="AJ421" s="57"/>
      <c r="AK421" s="57"/>
      <c r="AL421" s="65"/>
    </row>
    <row r="422" spans="1:38" ht="66">
      <c r="A422" s="80">
        <v>417</v>
      </c>
      <c r="B422" s="57" t="str">
        <f>VLOOKUP(E422,studia!$F$1:$I$12,2,FALSE)</f>
        <v>Elektrotechnika</v>
      </c>
      <c r="C422" s="57" t="str">
        <f>VLOOKUP(E422,studia!$F$1:$I$12,3,FALSE)</f>
        <v>mgr</v>
      </c>
      <c r="D422" s="57" t="str">
        <f>VLOOKUP(E422,studia!$F$1:$I$12,4,FALSE)</f>
        <v>EEN</v>
      </c>
      <c r="E422" s="53" t="s">
        <v>559</v>
      </c>
      <c r="F422" s="89" t="s">
        <v>2088</v>
      </c>
      <c r="G422" s="56" t="s">
        <v>2005</v>
      </c>
      <c r="H422" s="56" t="s">
        <v>2006</v>
      </c>
      <c r="I422" s="56" t="s">
        <v>2007</v>
      </c>
      <c r="J422" s="56" t="s">
        <v>990</v>
      </c>
      <c r="K422" s="55" t="str">
        <f>VLOOKUP(J422,Prowadzacy!$F$2:$J$105,2,FALSE)</f>
        <v>Marek</v>
      </c>
      <c r="L422" s="55">
        <f>VLOOKUP(J422,Prowadzacy!$F$2:$K$105,3,FALSE)</f>
        <v>0</v>
      </c>
      <c r="M422" s="55" t="str">
        <f>VLOOKUP(J422,Prowadzacy!$F$2:$K$105,4,FALSE)</f>
        <v>Szuba</v>
      </c>
      <c r="N422" s="57" t="str">
        <f>VLOOKUP(J422,Prowadzacy!$F$2:$M$105,8,FALSE)</f>
        <v xml:space="preserve">Marek | Szuba | Dr inż. |  ( 05251 ) </v>
      </c>
      <c r="O422" s="57" t="str">
        <f>VLOOKUP(J422,Prowadzacy!$F$2:$K$105,5,FALSE)</f>
        <v>W05/K2</v>
      </c>
      <c r="P422" s="57" t="str">
        <f>VLOOKUP(J422,Prowadzacy!$F$2:$K$105,6,FALSE)</f>
        <v>ZEP</v>
      </c>
      <c r="Q422" s="53" t="s">
        <v>853</v>
      </c>
      <c r="R422" s="57" t="str">
        <f>VLOOKUP(Q422,Prowadzacy!$F$2:$K$105,2,FALSE)</f>
        <v>Marek</v>
      </c>
      <c r="S422" s="57" t="str">
        <f>VLOOKUP(Q422,Prowadzacy!$F$2:$K$105,3,FALSE)</f>
        <v>Andrzej</v>
      </c>
      <c r="T422" s="57" t="str">
        <f>VLOOKUP(Q422,Prowadzacy!$F$2:$K$105,4,FALSE)</f>
        <v>Jaworski</v>
      </c>
      <c r="U422" s="57" t="str">
        <f>VLOOKUP(Q422,Prowadzacy!$F$2:$M$105,8,FALSE)</f>
        <v xml:space="preserve">Marek | Jaworski | Dr inż. |  ( 05237 ) </v>
      </c>
      <c r="V422" s="56"/>
      <c r="W422" s="53" t="s">
        <v>226</v>
      </c>
      <c r="X422" s="56"/>
      <c r="Y422" s="53"/>
      <c r="Z422" s="58"/>
      <c r="AA422" s="57"/>
      <c r="AB422" s="57"/>
      <c r="AC422" s="57"/>
      <c r="AD422" s="57"/>
      <c r="AE422" s="57"/>
      <c r="AF422" s="57"/>
      <c r="AG422" s="57"/>
      <c r="AH422" s="57"/>
      <c r="AI422" s="57"/>
      <c r="AJ422" s="57"/>
      <c r="AK422" s="57"/>
      <c r="AL422" s="65"/>
    </row>
    <row r="423" spans="1:38" ht="53.25">
      <c r="A423" s="80">
        <v>418</v>
      </c>
      <c r="B423" s="57" t="str">
        <f>VLOOKUP(E423,studia!$F$1:$I$12,2,FALSE)</f>
        <v>Elektrotechnika</v>
      </c>
      <c r="C423" s="57" t="str">
        <f>VLOOKUP(E423,studia!$F$1:$I$12,3,FALSE)</f>
        <v>mgr</v>
      </c>
      <c r="D423" s="57" t="str">
        <f>VLOOKUP(E423,studia!$F$1:$I$12,4,FALSE)</f>
        <v>EEN</v>
      </c>
      <c r="E423" s="67" t="s">
        <v>559</v>
      </c>
      <c r="F423" s="91"/>
      <c r="G423" s="67" t="s">
        <v>1373</v>
      </c>
      <c r="H423" s="67" t="s">
        <v>1374</v>
      </c>
      <c r="I423" s="67" t="s">
        <v>1375</v>
      </c>
      <c r="J423" s="67" t="s">
        <v>976</v>
      </c>
      <c r="K423" s="55" t="str">
        <f>VLOOKUP(J423,Prowadzacy!$F$2:$J$105,2,FALSE)</f>
        <v>Bogumiła</v>
      </c>
      <c r="L423" s="55" t="str">
        <f>VLOOKUP(J423,Prowadzacy!$F$2:$K$105,3,FALSE)</f>
        <v>Kazimiera</v>
      </c>
      <c r="M423" s="55" t="str">
        <f>VLOOKUP(J423,Prowadzacy!$F$2:$K$105,4,FALSE)</f>
        <v>Wnukowska</v>
      </c>
      <c r="N423" s="57" t="str">
        <f>VLOOKUP(J423,Prowadzacy!$F$2:$M$105,8,FALSE)</f>
        <v xml:space="preserve">Bogumiła | Wnukowska | Dr hab. inż. |  ( 05258z ) </v>
      </c>
      <c r="O423" s="57" t="str">
        <f>VLOOKUP(J423,Prowadzacy!$F$2:$K$105,5,FALSE)</f>
        <v>W05/K2</v>
      </c>
      <c r="P423" s="57" t="str">
        <f>VLOOKUP(J423,Prowadzacy!$F$2:$K$105,6,FALSE)</f>
        <v>ZEP</v>
      </c>
      <c r="Q423" s="67" t="s">
        <v>853</v>
      </c>
      <c r="R423" s="57" t="str">
        <f>VLOOKUP(Q423,Prowadzacy!$F$2:$K$105,2,FALSE)</f>
        <v>Marek</v>
      </c>
      <c r="S423" s="57" t="str">
        <f>VLOOKUP(Q423,Prowadzacy!$F$2:$K$105,3,FALSE)</f>
        <v>Andrzej</v>
      </c>
      <c r="T423" s="57" t="str">
        <f>VLOOKUP(Q423,Prowadzacy!$F$2:$K$105,4,FALSE)</f>
        <v>Jaworski</v>
      </c>
      <c r="U423" s="57" t="str">
        <f>VLOOKUP(Q423,Prowadzacy!$F$2:$M$105,8,FALSE)</f>
        <v xml:space="preserve">Marek | Jaworski | Dr inż. |  ( 05237 ) </v>
      </c>
      <c r="V423" s="67"/>
      <c r="W423" s="67" t="s">
        <v>226</v>
      </c>
      <c r="X423" s="67"/>
      <c r="Y423" s="67"/>
      <c r="Z423" s="58"/>
      <c r="AA423" s="57"/>
      <c r="AB423" s="57"/>
      <c r="AC423" s="57"/>
      <c r="AD423" s="57"/>
      <c r="AE423" s="57"/>
      <c r="AF423" s="57"/>
      <c r="AG423" s="57"/>
      <c r="AH423" s="57"/>
      <c r="AI423" s="57"/>
      <c r="AJ423" s="57"/>
      <c r="AK423" s="57"/>
      <c r="AL423" s="65"/>
    </row>
    <row r="424" spans="1:38" ht="53.25">
      <c r="A424" s="80">
        <v>419</v>
      </c>
      <c r="B424" s="57" t="str">
        <f>VLOOKUP(E424,studia!$F$1:$I$12,2,FALSE)</f>
        <v>Elektrotechnika</v>
      </c>
      <c r="C424" s="57" t="str">
        <f>VLOOKUP(E424,studia!$F$1:$I$12,3,FALSE)</f>
        <v>mgr</v>
      </c>
      <c r="D424" s="57" t="str">
        <f>VLOOKUP(E424,studia!$F$1:$I$12,4,FALSE)</f>
        <v>EEN</v>
      </c>
      <c r="E424" s="67" t="s">
        <v>559</v>
      </c>
      <c r="F424" s="91"/>
      <c r="G424" s="67" t="s">
        <v>1376</v>
      </c>
      <c r="H424" s="67" t="s">
        <v>1377</v>
      </c>
      <c r="I424" s="67" t="s">
        <v>1378</v>
      </c>
      <c r="J424" s="67" t="s">
        <v>976</v>
      </c>
      <c r="K424" s="55" t="str">
        <f>VLOOKUP(J424,Prowadzacy!$F$2:$J$105,2,FALSE)</f>
        <v>Bogumiła</v>
      </c>
      <c r="L424" s="55" t="str">
        <f>VLOOKUP(J424,Prowadzacy!$F$2:$K$105,3,FALSE)</f>
        <v>Kazimiera</v>
      </c>
      <c r="M424" s="55" t="str">
        <f>VLOOKUP(J424,Prowadzacy!$F$2:$K$105,4,FALSE)</f>
        <v>Wnukowska</v>
      </c>
      <c r="N424" s="57" t="str">
        <f>VLOOKUP(J424,Prowadzacy!$F$2:$M$105,8,FALSE)</f>
        <v xml:space="preserve">Bogumiła | Wnukowska | Dr hab. inż. |  ( 05258z ) </v>
      </c>
      <c r="O424" s="57" t="str">
        <f>VLOOKUP(J424,Prowadzacy!$F$2:$K$105,5,FALSE)</f>
        <v>W05/K2</v>
      </c>
      <c r="P424" s="57" t="str">
        <f>VLOOKUP(J424,Prowadzacy!$F$2:$K$105,6,FALSE)</f>
        <v>ZEP</v>
      </c>
      <c r="Q424" s="67" t="s">
        <v>853</v>
      </c>
      <c r="R424" s="57" t="str">
        <f>VLOOKUP(Q424,Prowadzacy!$F$2:$K$105,2,FALSE)</f>
        <v>Marek</v>
      </c>
      <c r="S424" s="57" t="str">
        <f>VLOOKUP(Q424,Prowadzacy!$F$2:$K$105,3,FALSE)</f>
        <v>Andrzej</v>
      </c>
      <c r="T424" s="57" t="str">
        <f>VLOOKUP(Q424,Prowadzacy!$F$2:$K$105,4,FALSE)</f>
        <v>Jaworski</v>
      </c>
      <c r="U424" s="57" t="str">
        <f>VLOOKUP(Q424,Prowadzacy!$F$2:$M$105,8,FALSE)</f>
        <v xml:space="preserve">Marek | Jaworski | Dr inż. |  ( 05237 ) </v>
      </c>
      <c r="V424" s="67"/>
      <c r="W424" s="67" t="s">
        <v>226</v>
      </c>
      <c r="X424" s="67"/>
      <c r="Y424" s="67"/>
      <c r="Z424" s="58"/>
      <c r="AA424" s="57"/>
      <c r="AB424" s="57"/>
      <c r="AC424" s="57"/>
      <c r="AD424" s="57"/>
      <c r="AE424" s="57"/>
      <c r="AF424" s="57"/>
      <c r="AG424" s="57"/>
      <c r="AH424" s="57"/>
      <c r="AI424" s="57"/>
      <c r="AJ424" s="57"/>
      <c r="AK424" s="57"/>
      <c r="AL424" s="65"/>
    </row>
    <row r="425" spans="1:38" ht="53.25">
      <c r="A425" s="80">
        <v>420</v>
      </c>
      <c r="B425" s="57" t="str">
        <f>VLOOKUP(E425,studia!$F$1:$I$12,2,FALSE)</f>
        <v>Elektrotechnika</v>
      </c>
      <c r="C425" s="57" t="str">
        <f>VLOOKUP(E425,studia!$F$1:$I$12,3,FALSE)</f>
        <v>mgr</v>
      </c>
      <c r="D425" s="57" t="str">
        <f>VLOOKUP(E425,studia!$F$1:$I$12,4,FALSE)</f>
        <v>EEN</v>
      </c>
      <c r="E425" s="67" t="s">
        <v>559</v>
      </c>
      <c r="F425" s="91"/>
      <c r="G425" s="67" t="s">
        <v>1379</v>
      </c>
      <c r="H425" s="67" t="s">
        <v>1380</v>
      </c>
      <c r="I425" s="67" t="s">
        <v>1381</v>
      </c>
      <c r="J425" s="67" t="s">
        <v>976</v>
      </c>
      <c r="K425" s="55" t="str">
        <f>VLOOKUP(J425,Prowadzacy!$F$2:$J$105,2,FALSE)</f>
        <v>Bogumiła</v>
      </c>
      <c r="L425" s="55" t="str">
        <f>VLOOKUP(J425,Prowadzacy!$F$2:$K$105,3,FALSE)</f>
        <v>Kazimiera</v>
      </c>
      <c r="M425" s="55" t="str">
        <f>VLOOKUP(J425,Prowadzacy!$F$2:$K$105,4,FALSE)</f>
        <v>Wnukowska</v>
      </c>
      <c r="N425" s="57" t="str">
        <f>VLOOKUP(J425,Prowadzacy!$F$2:$M$105,8,FALSE)</f>
        <v xml:space="preserve">Bogumiła | Wnukowska | Dr hab. inż. |  ( 05258z ) </v>
      </c>
      <c r="O425" s="57" t="str">
        <f>VLOOKUP(J425,Prowadzacy!$F$2:$K$105,5,FALSE)</f>
        <v>W05/K2</v>
      </c>
      <c r="P425" s="57" t="str">
        <f>VLOOKUP(J425,Prowadzacy!$F$2:$K$105,6,FALSE)</f>
        <v>ZEP</v>
      </c>
      <c r="Q425" s="67" t="s">
        <v>853</v>
      </c>
      <c r="R425" s="57" t="str">
        <f>VLOOKUP(Q425,Prowadzacy!$F$2:$K$105,2,FALSE)</f>
        <v>Marek</v>
      </c>
      <c r="S425" s="57" t="str">
        <f>VLOOKUP(Q425,Prowadzacy!$F$2:$K$105,3,FALSE)</f>
        <v>Andrzej</v>
      </c>
      <c r="T425" s="57" t="str">
        <f>VLOOKUP(Q425,Prowadzacy!$F$2:$K$105,4,FALSE)</f>
        <v>Jaworski</v>
      </c>
      <c r="U425" s="57" t="str">
        <f>VLOOKUP(Q425,Prowadzacy!$F$2:$M$105,8,FALSE)</f>
        <v xml:space="preserve">Marek | Jaworski | Dr inż. |  ( 05237 ) </v>
      </c>
      <c r="V425" s="67"/>
      <c r="W425" s="67" t="s">
        <v>226</v>
      </c>
      <c r="X425" s="67"/>
      <c r="Y425" s="67"/>
      <c r="Z425" s="58"/>
      <c r="AA425" s="57"/>
      <c r="AB425" s="57"/>
      <c r="AC425" s="57"/>
      <c r="AD425" s="57"/>
      <c r="AE425" s="57"/>
      <c r="AF425" s="57"/>
      <c r="AG425" s="57"/>
      <c r="AH425" s="57"/>
      <c r="AI425" s="57"/>
      <c r="AJ425" s="57"/>
      <c r="AK425" s="57"/>
      <c r="AL425" s="65"/>
    </row>
    <row r="426" spans="1:38" ht="53.25">
      <c r="A426" s="80">
        <v>421</v>
      </c>
      <c r="B426" s="57" t="str">
        <f>VLOOKUP(E426,studia!$F$1:$I$12,2,FALSE)</f>
        <v>Elektrotechnika</v>
      </c>
      <c r="C426" s="57" t="str">
        <f>VLOOKUP(E426,studia!$F$1:$I$12,3,FALSE)</f>
        <v>mgr</v>
      </c>
      <c r="D426" s="57" t="str">
        <f>VLOOKUP(E426,studia!$F$1:$I$12,4,FALSE)</f>
        <v>EEN</v>
      </c>
      <c r="E426" s="67" t="s">
        <v>559</v>
      </c>
      <c r="F426" s="91"/>
      <c r="G426" s="67" t="s">
        <v>1382</v>
      </c>
      <c r="H426" s="67" t="s">
        <v>1383</v>
      </c>
      <c r="I426" s="67" t="s">
        <v>1384</v>
      </c>
      <c r="J426" s="67" t="s">
        <v>976</v>
      </c>
      <c r="K426" s="55" t="str">
        <f>VLOOKUP(J426,Prowadzacy!$F$2:$J$105,2,FALSE)</f>
        <v>Bogumiła</v>
      </c>
      <c r="L426" s="55" t="str">
        <f>VLOOKUP(J426,Prowadzacy!$F$2:$K$105,3,FALSE)</f>
        <v>Kazimiera</v>
      </c>
      <c r="M426" s="55" t="str">
        <f>VLOOKUP(J426,Prowadzacy!$F$2:$K$105,4,FALSE)</f>
        <v>Wnukowska</v>
      </c>
      <c r="N426" s="57" t="str">
        <f>VLOOKUP(J426,Prowadzacy!$F$2:$M$105,8,FALSE)</f>
        <v xml:space="preserve">Bogumiła | Wnukowska | Dr hab. inż. |  ( 05258z ) </v>
      </c>
      <c r="O426" s="57" t="str">
        <f>VLOOKUP(J426,Prowadzacy!$F$2:$K$105,5,FALSE)</f>
        <v>W05/K2</v>
      </c>
      <c r="P426" s="57" t="str">
        <f>VLOOKUP(J426,Prowadzacy!$F$2:$K$105,6,FALSE)</f>
        <v>ZEP</v>
      </c>
      <c r="Q426" s="67" t="s">
        <v>853</v>
      </c>
      <c r="R426" s="57" t="str">
        <f>VLOOKUP(Q426,Prowadzacy!$F$2:$K$105,2,FALSE)</f>
        <v>Marek</v>
      </c>
      <c r="S426" s="57" t="str">
        <f>VLOOKUP(Q426,Prowadzacy!$F$2:$K$105,3,FALSE)</f>
        <v>Andrzej</v>
      </c>
      <c r="T426" s="57" t="str">
        <f>VLOOKUP(Q426,Prowadzacy!$F$2:$K$105,4,FALSE)</f>
        <v>Jaworski</v>
      </c>
      <c r="U426" s="57" t="str">
        <f>VLOOKUP(Q426,Prowadzacy!$F$2:$M$105,8,FALSE)</f>
        <v xml:space="preserve">Marek | Jaworski | Dr inż. |  ( 05237 ) </v>
      </c>
      <c r="V426" s="67"/>
      <c r="W426" s="67" t="s">
        <v>226</v>
      </c>
      <c r="X426" s="67"/>
      <c r="Y426" s="67"/>
      <c r="Z426" s="58"/>
      <c r="AA426" s="57"/>
      <c r="AB426" s="57"/>
      <c r="AC426" s="57"/>
      <c r="AD426" s="57"/>
      <c r="AE426" s="57"/>
      <c r="AF426" s="57"/>
      <c r="AG426" s="57"/>
      <c r="AH426" s="57"/>
      <c r="AI426" s="57"/>
      <c r="AJ426" s="57"/>
      <c r="AK426" s="57"/>
      <c r="AL426" s="65"/>
    </row>
    <row r="427" spans="1:38" ht="53.25">
      <c r="A427" s="80">
        <v>422</v>
      </c>
      <c r="B427" s="57" t="str">
        <f>VLOOKUP(E427,studia!$F$1:$I$12,2,FALSE)</f>
        <v>Elektrotechnika</v>
      </c>
      <c r="C427" s="57" t="str">
        <f>VLOOKUP(E427,studia!$F$1:$I$12,3,FALSE)</f>
        <v>mgr</v>
      </c>
      <c r="D427" s="57" t="str">
        <f>VLOOKUP(E427,studia!$F$1:$I$12,4,FALSE)</f>
        <v>EEN</v>
      </c>
      <c r="E427" s="67" t="s">
        <v>559</v>
      </c>
      <c r="F427" s="91"/>
      <c r="G427" s="67" t="s">
        <v>1385</v>
      </c>
      <c r="H427" s="67" t="s">
        <v>1386</v>
      </c>
      <c r="I427" s="67" t="s">
        <v>1387</v>
      </c>
      <c r="J427" s="67" t="s">
        <v>976</v>
      </c>
      <c r="K427" s="55" t="str">
        <f>VLOOKUP(J427,Prowadzacy!$F$2:$J$105,2,FALSE)</f>
        <v>Bogumiła</v>
      </c>
      <c r="L427" s="55" t="str">
        <f>VLOOKUP(J427,Prowadzacy!$F$2:$K$105,3,FALSE)</f>
        <v>Kazimiera</v>
      </c>
      <c r="M427" s="55" t="str">
        <f>VLOOKUP(J427,Prowadzacy!$F$2:$K$105,4,FALSE)</f>
        <v>Wnukowska</v>
      </c>
      <c r="N427" s="57" t="str">
        <f>VLOOKUP(J427,Prowadzacy!$F$2:$M$105,8,FALSE)</f>
        <v xml:space="preserve">Bogumiła | Wnukowska | Dr hab. inż. |  ( 05258z ) </v>
      </c>
      <c r="O427" s="57" t="str">
        <f>VLOOKUP(J427,Prowadzacy!$F$2:$K$105,5,FALSE)</f>
        <v>W05/K2</v>
      </c>
      <c r="P427" s="57" t="str">
        <f>VLOOKUP(J427,Prowadzacy!$F$2:$K$105,6,FALSE)</f>
        <v>ZEP</v>
      </c>
      <c r="Q427" s="67" t="s">
        <v>853</v>
      </c>
      <c r="R427" s="57" t="str">
        <f>VLOOKUP(Q427,Prowadzacy!$F$2:$K$105,2,FALSE)</f>
        <v>Marek</v>
      </c>
      <c r="S427" s="57" t="str">
        <f>VLOOKUP(Q427,Prowadzacy!$F$2:$K$105,3,FALSE)</f>
        <v>Andrzej</v>
      </c>
      <c r="T427" s="57" t="str">
        <f>VLOOKUP(Q427,Prowadzacy!$F$2:$K$105,4,FALSE)</f>
        <v>Jaworski</v>
      </c>
      <c r="U427" s="57" t="str">
        <f>VLOOKUP(Q427,Prowadzacy!$F$2:$M$105,8,FALSE)</f>
        <v xml:space="preserve">Marek | Jaworski | Dr inż. |  ( 05237 ) </v>
      </c>
      <c r="V427" s="67"/>
      <c r="W427" s="67" t="s">
        <v>226</v>
      </c>
      <c r="X427" s="67"/>
      <c r="Y427" s="67"/>
      <c r="Z427" s="58"/>
      <c r="AA427" s="57"/>
      <c r="AB427" s="57"/>
      <c r="AC427" s="57"/>
      <c r="AD427" s="57"/>
      <c r="AE427" s="57"/>
      <c r="AF427" s="57"/>
      <c r="AG427" s="57"/>
      <c r="AH427" s="57"/>
      <c r="AI427" s="57"/>
      <c r="AJ427" s="57"/>
      <c r="AK427" s="57"/>
      <c r="AL427" s="65"/>
    </row>
    <row r="428" spans="1:38" ht="40.5">
      <c r="A428" s="80">
        <v>423</v>
      </c>
      <c r="B428" s="57" t="str">
        <f>VLOOKUP(E428,studia!$F$1:$I$12,2,FALSE)</f>
        <v>Elektrotechnika</v>
      </c>
      <c r="C428" s="57" t="str">
        <f>VLOOKUP(E428,studia!$F$1:$I$12,3,FALSE)</f>
        <v>mgr</v>
      </c>
      <c r="D428" s="57" t="str">
        <f>VLOOKUP(E428,studia!$F$1:$I$12,4,FALSE)</f>
        <v>EEN</v>
      </c>
      <c r="E428" s="67" t="s">
        <v>559</v>
      </c>
      <c r="F428" s="89" t="s">
        <v>2088</v>
      </c>
      <c r="G428" s="67" t="s">
        <v>1388</v>
      </c>
      <c r="H428" s="67" t="s">
        <v>1389</v>
      </c>
      <c r="I428" s="67" t="s">
        <v>1390</v>
      </c>
      <c r="J428" s="67" t="s">
        <v>976</v>
      </c>
      <c r="K428" s="55" t="str">
        <f>VLOOKUP(J428,Prowadzacy!$F$2:$J$105,2,FALSE)</f>
        <v>Bogumiła</v>
      </c>
      <c r="L428" s="55" t="str">
        <f>VLOOKUP(J428,Prowadzacy!$F$2:$K$105,3,FALSE)</f>
        <v>Kazimiera</v>
      </c>
      <c r="M428" s="55" t="str">
        <f>VLOOKUP(J428,Prowadzacy!$F$2:$K$105,4,FALSE)</f>
        <v>Wnukowska</v>
      </c>
      <c r="N428" s="57" t="str">
        <f>VLOOKUP(J428,Prowadzacy!$F$2:$M$105,8,FALSE)</f>
        <v xml:space="preserve">Bogumiła | Wnukowska | Dr hab. inż. |  ( 05258z ) </v>
      </c>
      <c r="O428" s="57" t="str">
        <f>VLOOKUP(J428,Prowadzacy!$F$2:$K$105,5,FALSE)</f>
        <v>W05/K2</v>
      </c>
      <c r="P428" s="57" t="str">
        <f>VLOOKUP(J428,Prowadzacy!$F$2:$K$105,6,FALSE)</f>
        <v>ZEP</v>
      </c>
      <c r="Q428" s="67" t="s">
        <v>853</v>
      </c>
      <c r="R428" s="57" t="str">
        <f>VLOOKUP(Q428,Prowadzacy!$F$2:$K$105,2,FALSE)</f>
        <v>Marek</v>
      </c>
      <c r="S428" s="57" t="str">
        <f>VLOOKUP(Q428,Prowadzacy!$F$2:$K$105,3,FALSE)</f>
        <v>Andrzej</v>
      </c>
      <c r="T428" s="57" t="str">
        <f>VLOOKUP(Q428,Prowadzacy!$F$2:$K$105,4,FALSE)</f>
        <v>Jaworski</v>
      </c>
      <c r="U428" s="57" t="str">
        <f>VLOOKUP(Q428,Prowadzacy!$F$2:$M$105,8,FALSE)</f>
        <v xml:space="preserve">Marek | Jaworski | Dr inż. |  ( 05237 ) </v>
      </c>
      <c r="V428" s="67"/>
      <c r="W428" s="67" t="s">
        <v>226</v>
      </c>
      <c r="X428" s="67"/>
      <c r="Y428" s="67"/>
      <c r="Z428" s="58"/>
      <c r="AA428" s="57"/>
      <c r="AB428" s="57"/>
      <c r="AC428" s="57"/>
      <c r="AD428" s="57"/>
      <c r="AE428" s="57"/>
      <c r="AF428" s="57"/>
      <c r="AG428" s="57"/>
      <c r="AH428" s="57"/>
      <c r="AI428" s="57"/>
      <c r="AJ428" s="57"/>
      <c r="AK428" s="57"/>
      <c r="AL428" s="65"/>
    </row>
    <row r="429" spans="1:38" ht="91.5">
      <c r="A429" s="80">
        <v>424</v>
      </c>
      <c r="B429" s="57" t="str">
        <f>VLOOKUP(E429,studia!$F$1:$I$12,2,FALSE)</f>
        <v>Elektrotechnika</v>
      </c>
      <c r="C429" s="57" t="str">
        <f>VLOOKUP(E429,studia!$F$1:$I$12,3,FALSE)</f>
        <v>mgr</v>
      </c>
      <c r="D429" s="57" t="str">
        <f>VLOOKUP(E429,studia!$F$1:$I$12,4,FALSE)</f>
        <v>EEN</v>
      </c>
      <c r="E429" s="67" t="s">
        <v>559</v>
      </c>
      <c r="F429" s="91"/>
      <c r="G429" s="67" t="s">
        <v>1391</v>
      </c>
      <c r="H429" s="67" t="s">
        <v>1392</v>
      </c>
      <c r="I429" s="67" t="s">
        <v>1393</v>
      </c>
      <c r="J429" s="67" t="s">
        <v>976</v>
      </c>
      <c r="K429" s="55" t="str">
        <f>VLOOKUP(J429,Prowadzacy!$F$2:$J$105,2,FALSE)</f>
        <v>Bogumiła</v>
      </c>
      <c r="L429" s="55" t="str">
        <f>VLOOKUP(J429,Prowadzacy!$F$2:$K$105,3,FALSE)</f>
        <v>Kazimiera</v>
      </c>
      <c r="M429" s="55" t="str">
        <f>VLOOKUP(J429,Prowadzacy!$F$2:$K$105,4,FALSE)</f>
        <v>Wnukowska</v>
      </c>
      <c r="N429" s="57" t="str">
        <f>VLOOKUP(J429,Prowadzacy!$F$2:$M$105,8,FALSE)</f>
        <v xml:space="preserve">Bogumiła | Wnukowska | Dr hab. inż. |  ( 05258z ) </v>
      </c>
      <c r="O429" s="57" t="str">
        <f>VLOOKUP(J429,Prowadzacy!$F$2:$K$105,5,FALSE)</f>
        <v>W05/K2</v>
      </c>
      <c r="P429" s="57" t="str">
        <f>VLOOKUP(J429,Prowadzacy!$F$2:$K$105,6,FALSE)</f>
        <v>ZEP</v>
      </c>
      <c r="Q429" s="67" t="s">
        <v>853</v>
      </c>
      <c r="R429" s="57" t="str">
        <f>VLOOKUP(Q429,Prowadzacy!$F$2:$K$105,2,FALSE)</f>
        <v>Marek</v>
      </c>
      <c r="S429" s="57" t="str">
        <f>VLOOKUP(Q429,Prowadzacy!$F$2:$K$105,3,FALSE)</f>
        <v>Andrzej</v>
      </c>
      <c r="T429" s="57" t="str">
        <f>VLOOKUP(Q429,Prowadzacy!$F$2:$K$105,4,FALSE)</f>
        <v>Jaworski</v>
      </c>
      <c r="U429" s="57" t="str">
        <f>VLOOKUP(Q429,Prowadzacy!$F$2:$M$105,8,FALSE)</f>
        <v xml:space="preserve">Marek | Jaworski | Dr inż. |  ( 05237 ) </v>
      </c>
      <c r="V429" s="67"/>
      <c r="W429" s="67" t="s">
        <v>226</v>
      </c>
      <c r="X429" s="67"/>
      <c r="Y429" s="67"/>
      <c r="Z429" s="58"/>
      <c r="AA429" s="57"/>
      <c r="AB429" s="57"/>
      <c r="AC429" s="57"/>
      <c r="AD429" s="57"/>
      <c r="AE429" s="57"/>
      <c r="AF429" s="57"/>
      <c r="AG429" s="57"/>
      <c r="AH429" s="57"/>
      <c r="AI429" s="57"/>
      <c r="AJ429" s="57"/>
      <c r="AK429" s="57"/>
      <c r="AL429" s="65"/>
    </row>
    <row r="430" spans="1:38" ht="78.75">
      <c r="A430" s="80">
        <v>425</v>
      </c>
      <c r="B430" s="57" t="str">
        <f>VLOOKUP(E430,studia!$F$1:$I$12,2,FALSE)</f>
        <v>Elektrotechnika</v>
      </c>
      <c r="C430" s="57" t="str">
        <f>VLOOKUP(E430,studia!$F$1:$I$12,3,FALSE)</f>
        <v>mgr</v>
      </c>
      <c r="D430" s="57" t="str">
        <f>VLOOKUP(E430,studia!$F$1:$I$12,4,FALSE)</f>
        <v>EEN</v>
      </c>
      <c r="E430" s="67" t="s">
        <v>559</v>
      </c>
      <c r="F430" s="91"/>
      <c r="G430" s="67" t="s">
        <v>1394</v>
      </c>
      <c r="H430" s="67" t="s">
        <v>1395</v>
      </c>
      <c r="I430" s="67" t="s">
        <v>1396</v>
      </c>
      <c r="J430" s="67" t="s">
        <v>976</v>
      </c>
      <c r="K430" s="55" t="str">
        <f>VLOOKUP(J430,Prowadzacy!$F$2:$J$105,2,FALSE)</f>
        <v>Bogumiła</v>
      </c>
      <c r="L430" s="55" t="str">
        <f>VLOOKUP(J430,Prowadzacy!$F$2:$K$105,3,FALSE)</f>
        <v>Kazimiera</v>
      </c>
      <c r="M430" s="55" t="str">
        <f>VLOOKUP(J430,Prowadzacy!$F$2:$K$105,4,FALSE)</f>
        <v>Wnukowska</v>
      </c>
      <c r="N430" s="57" t="str">
        <f>VLOOKUP(J430,Prowadzacy!$F$2:$M$105,8,FALSE)</f>
        <v xml:space="preserve">Bogumiła | Wnukowska | Dr hab. inż. |  ( 05258z ) </v>
      </c>
      <c r="O430" s="57" t="str">
        <f>VLOOKUP(J430,Prowadzacy!$F$2:$K$105,5,FALSE)</f>
        <v>W05/K2</v>
      </c>
      <c r="P430" s="57" t="str">
        <f>VLOOKUP(J430,Prowadzacy!$F$2:$K$105,6,FALSE)</f>
        <v>ZEP</v>
      </c>
      <c r="Q430" s="67" t="s">
        <v>853</v>
      </c>
      <c r="R430" s="57" t="str">
        <f>VLOOKUP(Q430,Prowadzacy!$F$2:$K$105,2,FALSE)</f>
        <v>Marek</v>
      </c>
      <c r="S430" s="57" t="str">
        <f>VLOOKUP(Q430,Prowadzacy!$F$2:$K$105,3,FALSE)</f>
        <v>Andrzej</v>
      </c>
      <c r="T430" s="57" t="str">
        <f>VLOOKUP(Q430,Prowadzacy!$F$2:$K$105,4,FALSE)</f>
        <v>Jaworski</v>
      </c>
      <c r="U430" s="57" t="str">
        <f>VLOOKUP(Q430,Prowadzacy!$F$2:$M$105,8,FALSE)</f>
        <v xml:space="preserve">Marek | Jaworski | Dr inż. |  ( 05237 ) </v>
      </c>
      <c r="V430" s="67"/>
      <c r="W430" s="67" t="s">
        <v>226</v>
      </c>
      <c r="X430" s="67"/>
      <c r="Y430" s="67"/>
      <c r="Z430" s="58"/>
      <c r="AA430" s="57"/>
      <c r="AB430" s="57"/>
      <c r="AC430" s="57"/>
      <c r="AD430" s="57"/>
      <c r="AE430" s="57"/>
      <c r="AF430" s="57"/>
      <c r="AG430" s="57"/>
      <c r="AH430" s="57"/>
      <c r="AI430" s="57"/>
      <c r="AJ430" s="57"/>
      <c r="AK430" s="57"/>
      <c r="AL430" s="65"/>
    </row>
    <row r="431" spans="1:38" ht="53.25">
      <c r="A431" s="80">
        <v>426</v>
      </c>
      <c r="B431" s="57" t="str">
        <f>VLOOKUP(E431,studia!$F$1:$I$12,2,FALSE)</f>
        <v>Elektrotechnika</v>
      </c>
      <c r="C431" s="57" t="str">
        <f>VLOOKUP(E431,studia!$F$1:$I$12,3,FALSE)</f>
        <v>mgr</v>
      </c>
      <c r="D431" s="57" t="str">
        <f>VLOOKUP(E431,studia!$F$1:$I$12,4,FALSE)</f>
        <v>EEN</v>
      </c>
      <c r="E431" s="67" t="s">
        <v>559</v>
      </c>
      <c r="F431" s="91"/>
      <c r="G431" s="67" t="s">
        <v>1397</v>
      </c>
      <c r="H431" s="67" t="s">
        <v>1398</v>
      </c>
      <c r="I431" s="67" t="s">
        <v>1399</v>
      </c>
      <c r="J431" s="67" t="s">
        <v>976</v>
      </c>
      <c r="K431" s="55" t="str">
        <f>VLOOKUP(J431,Prowadzacy!$F$2:$J$105,2,FALSE)</f>
        <v>Bogumiła</v>
      </c>
      <c r="L431" s="55" t="str">
        <f>VLOOKUP(J431,Prowadzacy!$F$2:$K$105,3,FALSE)</f>
        <v>Kazimiera</v>
      </c>
      <c r="M431" s="55" t="str">
        <f>VLOOKUP(J431,Prowadzacy!$F$2:$K$105,4,FALSE)</f>
        <v>Wnukowska</v>
      </c>
      <c r="N431" s="57" t="str">
        <f>VLOOKUP(J431,Prowadzacy!$F$2:$M$105,8,FALSE)</f>
        <v xml:space="preserve">Bogumiła | Wnukowska | Dr hab. inż. |  ( 05258z ) </v>
      </c>
      <c r="O431" s="57" t="str">
        <f>VLOOKUP(J431,Prowadzacy!$F$2:$K$105,5,FALSE)</f>
        <v>W05/K2</v>
      </c>
      <c r="P431" s="57" t="str">
        <f>VLOOKUP(J431,Prowadzacy!$F$2:$K$105,6,FALSE)</f>
        <v>ZEP</v>
      </c>
      <c r="Q431" s="67" t="s">
        <v>853</v>
      </c>
      <c r="R431" s="57" t="str">
        <f>VLOOKUP(Q431,Prowadzacy!$F$2:$K$105,2,FALSE)</f>
        <v>Marek</v>
      </c>
      <c r="S431" s="57" t="str">
        <f>VLOOKUP(Q431,Prowadzacy!$F$2:$K$105,3,FALSE)</f>
        <v>Andrzej</v>
      </c>
      <c r="T431" s="57" t="str">
        <f>VLOOKUP(Q431,Prowadzacy!$F$2:$K$105,4,FALSE)</f>
        <v>Jaworski</v>
      </c>
      <c r="U431" s="57" t="str">
        <f>VLOOKUP(Q431,Prowadzacy!$F$2:$M$105,8,FALSE)</f>
        <v xml:space="preserve">Marek | Jaworski | Dr inż. |  ( 05237 ) </v>
      </c>
      <c r="V431" s="67"/>
      <c r="W431" s="67" t="s">
        <v>226</v>
      </c>
      <c r="X431" s="67"/>
      <c r="Y431" s="67"/>
      <c r="Z431" s="58"/>
      <c r="AA431" s="57"/>
      <c r="AB431" s="57"/>
      <c r="AC431" s="57"/>
      <c r="AD431" s="57"/>
      <c r="AE431" s="57"/>
      <c r="AF431" s="57"/>
      <c r="AG431" s="57"/>
      <c r="AH431" s="57"/>
      <c r="AI431" s="57"/>
      <c r="AJ431" s="57"/>
      <c r="AK431" s="57"/>
      <c r="AL431" s="65"/>
    </row>
    <row r="432" spans="1:38" ht="53.25">
      <c r="A432" s="80">
        <v>427</v>
      </c>
      <c r="B432" s="57" t="str">
        <f>VLOOKUP(E432,studia!$F$1:$I$12,2,FALSE)</f>
        <v>Elektrotechnika</v>
      </c>
      <c r="C432" s="57" t="str">
        <f>VLOOKUP(E432,studia!$F$1:$I$12,3,FALSE)</f>
        <v>mgr</v>
      </c>
      <c r="D432" s="57" t="str">
        <f>VLOOKUP(E432,studia!$F$1:$I$12,4,FALSE)</f>
        <v>EEN</v>
      </c>
      <c r="E432" s="67" t="s">
        <v>559</v>
      </c>
      <c r="F432" s="91"/>
      <c r="G432" s="67" t="s">
        <v>1400</v>
      </c>
      <c r="H432" s="67" t="s">
        <v>1401</v>
      </c>
      <c r="I432" s="67" t="s">
        <v>1402</v>
      </c>
      <c r="J432" s="67" t="s">
        <v>976</v>
      </c>
      <c r="K432" s="55" t="str">
        <f>VLOOKUP(J432,Prowadzacy!$F$2:$J$105,2,FALSE)</f>
        <v>Bogumiła</v>
      </c>
      <c r="L432" s="55" t="str">
        <f>VLOOKUP(J432,Prowadzacy!$F$2:$K$105,3,FALSE)</f>
        <v>Kazimiera</v>
      </c>
      <c r="M432" s="55" t="str">
        <f>VLOOKUP(J432,Prowadzacy!$F$2:$K$105,4,FALSE)</f>
        <v>Wnukowska</v>
      </c>
      <c r="N432" s="57" t="str">
        <f>VLOOKUP(J432,Prowadzacy!$F$2:$M$105,8,FALSE)</f>
        <v xml:space="preserve">Bogumiła | Wnukowska | Dr hab. inż. |  ( 05258z ) </v>
      </c>
      <c r="O432" s="57" t="str">
        <f>VLOOKUP(J432,Prowadzacy!$F$2:$K$105,5,FALSE)</f>
        <v>W05/K2</v>
      </c>
      <c r="P432" s="57" t="str">
        <f>VLOOKUP(J432,Prowadzacy!$F$2:$K$105,6,FALSE)</f>
        <v>ZEP</v>
      </c>
      <c r="Q432" s="67" t="s">
        <v>853</v>
      </c>
      <c r="R432" s="57" t="str">
        <f>VLOOKUP(Q432,Prowadzacy!$F$2:$K$105,2,FALSE)</f>
        <v>Marek</v>
      </c>
      <c r="S432" s="57" t="str">
        <f>VLOOKUP(Q432,Prowadzacy!$F$2:$K$105,3,FALSE)</f>
        <v>Andrzej</v>
      </c>
      <c r="T432" s="57" t="str">
        <f>VLOOKUP(Q432,Prowadzacy!$F$2:$K$105,4,FALSE)</f>
        <v>Jaworski</v>
      </c>
      <c r="U432" s="57" t="str">
        <f>VLOOKUP(Q432,Prowadzacy!$F$2:$M$105,8,FALSE)</f>
        <v xml:space="preserve">Marek | Jaworski | Dr inż. |  ( 05237 ) </v>
      </c>
      <c r="V432" s="67"/>
      <c r="W432" s="67" t="s">
        <v>226</v>
      </c>
      <c r="X432" s="67"/>
      <c r="Y432" s="67"/>
      <c r="Z432" s="58"/>
      <c r="AA432" s="57"/>
      <c r="AB432" s="57"/>
      <c r="AC432" s="57"/>
      <c r="AD432" s="57"/>
      <c r="AE432" s="57"/>
      <c r="AF432" s="57"/>
      <c r="AG432" s="57"/>
      <c r="AH432" s="57"/>
      <c r="AI432" s="57"/>
      <c r="AJ432" s="57"/>
      <c r="AK432" s="57"/>
      <c r="AL432" s="65"/>
    </row>
    <row r="433" spans="1:38" ht="104.25">
      <c r="A433" s="80">
        <v>428</v>
      </c>
      <c r="B433" s="57" t="str">
        <f>VLOOKUP(E433,studia!$F$1:$I$12,2,FALSE)</f>
        <v>Elektrotechnika</v>
      </c>
      <c r="C433" s="57" t="str">
        <f>VLOOKUP(E433,studia!$F$1:$I$12,3,FALSE)</f>
        <v>mgr</v>
      </c>
      <c r="D433" s="57" t="str">
        <f>VLOOKUP(E433,studia!$F$1:$I$12,4,FALSE)</f>
        <v>EEN</v>
      </c>
      <c r="E433" s="67" t="s">
        <v>559</v>
      </c>
      <c r="F433" s="91"/>
      <c r="G433" s="67" t="s">
        <v>1403</v>
      </c>
      <c r="H433" s="67" t="s">
        <v>1404</v>
      </c>
      <c r="I433" s="67" t="s">
        <v>1405</v>
      </c>
      <c r="J433" s="67" t="s">
        <v>980</v>
      </c>
      <c r="K433" s="55" t="str">
        <f>VLOOKUP(J433,Prowadzacy!$F$2:$J$105,2,FALSE)</f>
        <v>Zbigniew</v>
      </c>
      <c r="L433" s="55" t="str">
        <f>VLOOKUP(J433,Prowadzacy!$F$2:$K$105,3,FALSE)</f>
        <v>Jan</v>
      </c>
      <c r="M433" s="55" t="str">
        <f>VLOOKUP(J433,Prowadzacy!$F$2:$K$105,4,FALSE)</f>
        <v>Wróblewski</v>
      </c>
      <c r="N433" s="57" t="str">
        <f>VLOOKUP(J433,Prowadzacy!$F$2:$M$105,8,FALSE)</f>
        <v xml:space="preserve">Zbigniew | Wróblewski | Prof. dr hab. inż. |  ( 05259z ) </v>
      </c>
      <c r="O433" s="57" t="str">
        <f>VLOOKUP(J433,Prowadzacy!$F$2:$K$105,5,FALSE)</f>
        <v>W05/K2</v>
      </c>
      <c r="P433" s="57" t="str">
        <f>VLOOKUP(J433,Prowadzacy!$F$2:$K$105,6,FALSE)</f>
        <v>ZEP</v>
      </c>
      <c r="Q433" s="67" t="s">
        <v>853</v>
      </c>
      <c r="R433" s="57" t="str">
        <f>VLOOKUP(Q433,Prowadzacy!$F$2:$K$105,2,FALSE)</f>
        <v>Marek</v>
      </c>
      <c r="S433" s="57" t="str">
        <f>VLOOKUP(Q433,Prowadzacy!$F$2:$K$105,3,FALSE)</f>
        <v>Andrzej</v>
      </c>
      <c r="T433" s="57" t="str">
        <f>VLOOKUP(Q433,Prowadzacy!$F$2:$K$105,4,FALSE)</f>
        <v>Jaworski</v>
      </c>
      <c r="U433" s="57" t="str">
        <f>VLOOKUP(Q433,Prowadzacy!$F$2:$M$105,8,FALSE)</f>
        <v xml:space="preserve">Marek | Jaworski | Dr inż. |  ( 05237 ) </v>
      </c>
      <c r="V433" s="67"/>
      <c r="W433" s="67" t="s">
        <v>226</v>
      </c>
      <c r="X433" s="67"/>
      <c r="Y433" s="67"/>
      <c r="Z433" s="58"/>
      <c r="AA433" s="57"/>
      <c r="AB433" s="57"/>
      <c r="AC433" s="57"/>
      <c r="AD433" s="57"/>
      <c r="AE433" s="57"/>
      <c r="AF433" s="57"/>
      <c r="AG433" s="57"/>
      <c r="AH433" s="57"/>
      <c r="AI433" s="57"/>
      <c r="AJ433" s="57"/>
      <c r="AK433" s="57"/>
      <c r="AL433" s="65"/>
    </row>
    <row r="434" spans="1:38" ht="78.75">
      <c r="A434" s="80">
        <v>429</v>
      </c>
      <c r="B434" s="57" t="str">
        <f>VLOOKUP(E434,studia!$F$1:$I$12,2,FALSE)</f>
        <v>Elektrotechnika</v>
      </c>
      <c r="C434" s="57" t="str">
        <f>VLOOKUP(E434,studia!$F$1:$I$12,3,FALSE)</f>
        <v>mgr</v>
      </c>
      <c r="D434" s="57" t="str">
        <f>VLOOKUP(E434,studia!$F$1:$I$12,4,FALSE)</f>
        <v>EEN</v>
      </c>
      <c r="E434" s="67" t="s">
        <v>559</v>
      </c>
      <c r="F434" s="91"/>
      <c r="G434" s="67" t="s">
        <v>1406</v>
      </c>
      <c r="H434" s="67" t="s">
        <v>1407</v>
      </c>
      <c r="I434" s="67" t="s">
        <v>1408</v>
      </c>
      <c r="J434" s="67" t="s">
        <v>980</v>
      </c>
      <c r="K434" s="55" t="str">
        <f>VLOOKUP(J434,Prowadzacy!$F$2:$J$105,2,FALSE)</f>
        <v>Zbigniew</v>
      </c>
      <c r="L434" s="55" t="str">
        <f>VLOOKUP(J434,Prowadzacy!$F$2:$K$105,3,FALSE)</f>
        <v>Jan</v>
      </c>
      <c r="M434" s="55" t="str">
        <f>VLOOKUP(J434,Prowadzacy!$F$2:$K$105,4,FALSE)</f>
        <v>Wróblewski</v>
      </c>
      <c r="N434" s="57" t="str">
        <f>VLOOKUP(J434,Prowadzacy!$F$2:$M$105,8,FALSE)</f>
        <v xml:space="preserve">Zbigniew | Wróblewski | Prof. dr hab. inż. |  ( 05259z ) </v>
      </c>
      <c r="O434" s="57" t="str">
        <f>VLOOKUP(J434,Prowadzacy!$F$2:$K$105,5,FALSE)</f>
        <v>W05/K2</v>
      </c>
      <c r="P434" s="57" t="str">
        <f>VLOOKUP(J434,Prowadzacy!$F$2:$K$105,6,FALSE)</f>
        <v>ZEP</v>
      </c>
      <c r="Q434" s="67" t="s">
        <v>853</v>
      </c>
      <c r="R434" s="57" t="str">
        <f>VLOOKUP(Q434,Prowadzacy!$F$2:$K$105,2,FALSE)</f>
        <v>Marek</v>
      </c>
      <c r="S434" s="57" t="str">
        <f>VLOOKUP(Q434,Prowadzacy!$F$2:$K$105,3,FALSE)</f>
        <v>Andrzej</v>
      </c>
      <c r="T434" s="57" t="str">
        <f>VLOOKUP(Q434,Prowadzacy!$F$2:$K$105,4,FALSE)</f>
        <v>Jaworski</v>
      </c>
      <c r="U434" s="57" t="str">
        <f>VLOOKUP(Q434,Prowadzacy!$F$2:$M$105,8,FALSE)</f>
        <v xml:space="preserve">Marek | Jaworski | Dr inż. |  ( 05237 ) </v>
      </c>
      <c r="V434" s="67"/>
      <c r="W434" s="67" t="s">
        <v>226</v>
      </c>
      <c r="X434" s="67"/>
      <c r="Y434" s="67"/>
      <c r="Z434" s="58"/>
      <c r="AA434" s="57"/>
      <c r="AB434" s="57"/>
      <c r="AC434" s="57"/>
      <c r="AD434" s="57"/>
      <c r="AE434" s="57"/>
      <c r="AF434" s="57"/>
      <c r="AG434" s="57"/>
      <c r="AH434" s="57"/>
      <c r="AI434" s="57"/>
      <c r="AJ434" s="57"/>
      <c r="AK434" s="57"/>
      <c r="AL434" s="65"/>
    </row>
    <row r="435" spans="1:38" ht="66">
      <c r="A435" s="80">
        <v>430</v>
      </c>
      <c r="B435" s="57" t="str">
        <f>VLOOKUP(E435,studia!$F$1:$I$12,2,FALSE)</f>
        <v>Elektrotechnika</v>
      </c>
      <c r="C435" s="57" t="str">
        <f>VLOOKUP(E435,studia!$F$1:$I$12,3,FALSE)</f>
        <v>mgr</v>
      </c>
      <c r="D435" s="57" t="str">
        <f>VLOOKUP(E435,studia!$F$1:$I$12,4,FALSE)</f>
        <v>EEN</v>
      </c>
      <c r="E435" s="67" t="s">
        <v>559</v>
      </c>
      <c r="F435" s="91"/>
      <c r="G435" s="43" t="s">
        <v>1409</v>
      </c>
      <c r="H435" s="67" t="s">
        <v>1410</v>
      </c>
      <c r="I435" s="67" t="s">
        <v>1411</v>
      </c>
      <c r="J435" s="67" t="s">
        <v>980</v>
      </c>
      <c r="K435" s="55" t="str">
        <f>VLOOKUP(J435,Prowadzacy!$F$2:$J$105,2,FALSE)</f>
        <v>Zbigniew</v>
      </c>
      <c r="L435" s="55" t="str">
        <f>VLOOKUP(J435,Prowadzacy!$F$2:$K$105,3,FALSE)</f>
        <v>Jan</v>
      </c>
      <c r="M435" s="55" t="str">
        <f>VLOOKUP(J435,Prowadzacy!$F$2:$K$105,4,FALSE)</f>
        <v>Wróblewski</v>
      </c>
      <c r="N435" s="57" t="str">
        <f>VLOOKUP(J435,Prowadzacy!$F$2:$M$105,8,FALSE)</f>
        <v xml:space="preserve">Zbigniew | Wróblewski | Prof. dr hab. inż. |  ( 05259z ) </v>
      </c>
      <c r="O435" s="57" t="str">
        <f>VLOOKUP(J435,Prowadzacy!$F$2:$K$105,5,FALSE)</f>
        <v>W05/K2</v>
      </c>
      <c r="P435" s="57" t="str">
        <f>VLOOKUP(J435,Prowadzacy!$F$2:$K$105,6,FALSE)</f>
        <v>ZEP</v>
      </c>
      <c r="Q435" s="67" t="s">
        <v>853</v>
      </c>
      <c r="R435" s="57" t="str">
        <f>VLOOKUP(Q435,Prowadzacy!$F$2:$K$105,2,FALSE)</f>
        <v>Marek</v>
      </c>
      <c r="S435" s="57" t="str">
        <f>VLOOKUP(Q435,Prowadzacy!$F$2:$K$105,3,FALSE)</f>
        <v>Andrzej</v>
      </c>
      <c r="T435" s="57" t="str">
        <f>VLOOKUP(Q435,Prowadzacy!$F$2:$K$105,4,FALSE)</f>
        <v>Jaworski</v>
      </c>
      <c r="U435" s="57" t="str">
        <f>VLOOKUP(Q435,Prowadzacy!$F$2:$M$105,8,FALSE)</f>
        <v xml:space="preserve">Marek | Jaworski | Dr inż. |  ( 05237 ) </v>
      </c>
      <c r="V435" s="67"/>
      <c r="W435" s="67" t="s">
        <v>226</v>
      </c>
      <c r="X435" s="67"/>
      <c r="Y435" s="67"/>
      <c r="Z435" s="58"/>
      <c r="AA435" s="57"/>
      <c r="AB435" s="57"/>
      <c r="AC435" s="57"/>
      <c r="AD435" s="57"/>
      <c r="AE435" s="57"/>
      <c r="AF435" s="57"/>
      <c r="AG435" s="57"/>
      <c r="AH435" s="57"/>
      <c r="AI435" s="57"/>
      <c r="AJ435" s="57"/>
      <c r="AK435" s="57"/>
      <c r="AL435" s="65"/>
    </row>
    <row r="436" spans="1:38" ht="78.75">
      <c r="A436" s="80">
        <v>431</v>
      </c>
      <c r="B436" s="57" t="str">
        <f>VLOOKUP(E436,studia!$F$1:$I$12,2,FALSE)</f>
        <v>Elektrotechnika</v>
      </c>
      <c r="C436" s="57" t="str">
        <f>VLOOKUP(E436,studia!$F$1:$I$12,3,FALSE)</f>
        <v>mgr</v>
      </c>
      <c r="D436" s="57" t="str">
        <f>VLOOKUP(E436,studia!$F$1:$I$12,4,FALSE)</f>
        <v>EEN</v>
      </c>
      <c r="E436" s="67" t="s">
        <v>559</v>
      </c>
      <c r="F436" s="91"/>
      <c r="G436" s="67" t="s">
        <v>1412</v>
      </c>
      <c r="H436" s="67" t="s">
        <v>1413</v>
      </c>
      <c r="I436" s="67" t="s">
        <v>1414</v>
      </c>
      <c r="J436" s="67" t="s">
        <v>980</v>
      </c>
      <c r="K436" s="55" t="str">
        <f>VLOOKUP(J436,Prowadzacy!$F$2:$J$105,2,FALSE)</f>
        <v>Zbigniew</v>
      </c>
      <c r="L436" s="55" t="str">
        <f>VLOOKUP(J436,Prowadzacy!$F$2:$K$105,3,FALSE)</f>
        <v>Jan</v>
      </c>
      <c r="M436" s="55" t="str">
        <f>VLOOKUP(J436,Prowadzacy!$F$2:$K$105,4,FALSE)</f>
        <v>Wróblewski</v>
      </c>
      <c r="N436" s="57" t="str">
        <f>VLOOKUP(J436,Prowadzacy!$F$2:$M$105,8,FALSE)</f>
        <v xml:space="preserve">Zbigniew | Wróblewski | Prof. dr hab. inż. |  ( 05259z ) </v>
      </c>
      <c r="O436" s="57" t="str">
        <f>VLOOKUP(J436,Prowadzacy!$F$2:$K$105,5,FALSE)</f>
        <v>W05/K2</v>
      </c>
      <c r="P436" s="57" t="str">
        <f>VLOOKUP(J436,Prowadzacy!$F$2:$K$105,6,FALSE)</f>
        <v>ZEP</v>
      </c>
      <c r="Q436" s="67" t="s">
        <v>990</v>
      </c>
      <c r="R436" s="57" t="str">
        <f>VLOOKUP(Q436,Prowadzacy!$F$2:$K$105,2,FALSE)</f>
        <v>Marek</v>
      </c>
      <c r="S436" s="57">
        <f>VLOOKUP(Q436,Prowadzacy!$F$2:$K$105,3,FALSE)</f>
        <v>0</v>
      </c>
      <c r="T436" s="57" t="str">
        <f>VLOOKUP(Q436,Prowadzacy!$F$2:$K$105,4,FALSE)</f>
        <v>Szuba</v>
      </c>
      <c r="U436" s="57" t="str">
        <f>VLOOKUP(Q436,Prowadzacy!$F$2:$M$105,8,FALSE)</f>
        <v xml:space="preserve">Marek | Szuba | Dr inż. |  ( 05251 ) </v>
      </c>
      <c r="V436" s="67"/>
      <c r="W436" s="67" t="s">
        <v>226</v>
      </c>
      <c r="X436" s="67"/>
      <c r="Y436" s="67"/>
      <c r="Z436" s="58"/>
      <c r="AA436" s="57"/>
      <c r="AB436" s="57"/>
      <c r="AC436" s="57"/>
      <c r="AD436" s="57"/>
      <c r="AE436" s="57"/>
      <c r="AF436" s="57"/>
      <c r="AG436" s="57"/>
      <c r="AH436" s="57"/>
      <c r="AI436" s="57"/>
      <c r="AJ436" s="57"/>
      <c r="AK436" s="57"/>
      <c r="AL436" s="65"/>
    </row>
    <row r="437" spans="1:38" ht="66">
      <c r="A437" s="80">
        <v>432</v>
      </c>
      <c r="B437" s="57" t="str">
        <f>VLOOKUP(E437,studia!$F$1:$I$12,2,FALSE)</f>
        <v>Elektrotechnika</v>
      </c>
      <c r="C437" s="57" t="str">
        <f>VLOOKUP(E437,studia!$F$1:$I$12,3,FALSE)</f>
        <v>mgr</v>
      </c>
      <c r="D437" s="57" t="str">
        <f>VLOOKUP(E437,studia!$F$1:$I$12,4,FALSE)</f>
        <v>EEN</v>
      </c>
      <c r="E437" s="67" t="s">
        <v>559</v>
      </c>
      <c r="F437" s="91"/>
      <c r="G437" s="67" t="s">
        <v>1415</v>
      </c>
      <c r="H437" s="67" t="s">
        <v>1416</v>
      </c>
      <c r="I437" s="67" t="s">
        <v>1417</v>
      </c>
      <c r="J437" s="67" t="s">
        <v>980</v>
      </c>
      <c r="K437" s="55" t="str">
        <f>VLOOKUP(J437,Prowadzacy!$F$2:$J$105,2,FALSE)</f>
        <v>Zbigniew</v>
      </c>
      <c r="L437" s="55" t="str">
        <f>VLOOKUP(J437,Prowadzacy!$F$2:$K$105,3,FALSE)</f>
        <v>Jan</v>
      </c>
      <c r="M437" s="55" t="str">
        <f>VLOOKUP(J437,Prowadzacy!$F$2:$K$105,4,FALSE)</f>
        <v>Wróblewski</v>
      </c>
      <c r="N437" s="57" t="str">
        <f>VLOOKUP(J437,Prowadzacy!$F$2:$M$105,8,FALSE)</f>
        <v xml:space="preserve">Zbigniew | Wróblewski | Prof. dr hab. inż. |  ( 05259z ) </v>
      </c>
      <c r="O437" s="57" t="str">
        <f>VLOOKUP(J437,Prowadzacy!$F$2:$K$105,5,FALSE)</f>
        <v>W05/K2</v>
      </c>
      <c r="P437" s="57" t="str">
        <f>VLOOKUP(J437,Prowadzacy!$F$2:$K$105,6,FALSE)</f>
        <v>ZEP</v>
      </c>
      <c r="Q437" s="67" t="s">
        <v>853</v>
      </c>
      <c r="R437" s="57" t="str">
        <f>VLOOKUP(Q437,Prowadzacy!$F$2:$K$105,2,FALSE)</f>
        <v>Marek</v>
      </c>
      <c r="S437" s="57" t="str">
        <f>VLOOKUP(Q437,Prowadzacy!$F$2:$K$105,3,FALSE)</f>
        <v>Andrzej</v>
      </c>
      <c r="T437" s="57" t="str">
        <f>VLOOKUP(Q437,Prowadzacy!$F$2:$K$105,4,FALSE)</f>
        <v>Jaworski</v>
      </c>
      <c r="U437" s="57" t="str">
        <f>VLOOKUP(Q437,Prowadzacy!$F$2:$M$105,8,FALSE)</f>
        <v xml:space="preserve">Marek | Jaworski | Dr inż. |  ( 05237 ) </v>
      </c>
      <c r="V437" s="67"/>
      <c r="W437" s="67" t="s">
        <v>226</v>
      </c>
      <c r="X437" s="67"/>
      <c r="Y437" s="67"/>
      <c r="Z437" s="58"/>
      <c r="AA437" s="57"/>
      <c r="AB437" s="57"/>
      <c r="AC437" s="57"/>
      <c r="AD437" s="57"/>
      <c r="AE437" s="57"/>
      <c r="AF437" s="57"/>
      <c r="AG437" s="57"/>
      <c r="AH437" s="57"/>
      <c r="AI437" s="57"/>
      <c r="AJ437" s="57"/>
      <c r="AK437" s="57"/>
      <c r="AL437" s="65"/>
    </row>
    <row r="438" spans="1:38" ht="66">
      <c r="A438" s="80">
        <v>433</v>
      </c>
      <c r="B438" s="57" t="str">
        <f>VLOOKUP(E438,studia!$F$1:$I$12,2,FALSE)</f>
        <v>Elektrotechnika</v>
      </c>
      <c r="C438" s="57" t="str">
        <f>VLOOKUP(E438,studia!$F$1:$I$12,3,FALSE)</f>
        <v>mgr</v>
      </c>
      <c r="D438" s="57" t="str">
        <f>VLOOKUP(E438,studia!$F$1:$I$12,4,FALSE)</f>
        <v>EEN</v>
      </c>
      <c r="E438" s="67" t="s">
        <v>559</v>
      </c>
      <c r="F438" s="91"/>
      <c r="G438" s="43" t="s">
        <v>1418</v>
      </c>
      <c r="H438" s="43" t="s">
        <v>1419</v>
      </c>
      <c r="I438" s="67" t="s">
        <v>1420</v>
      </c>
      <c r="J438" s="67" t="s">
        <v>980</v>
      </c>
      <c r="K438" s="55" t="str">
        <f>VLOOKUP(J438,Prowadzacy!$F$2:$J$105,2,FALSE)</f>
        <v>Zbigniew</v>
      </c>
      <c r="L438" s="55" t="str">
        <f>VLOOKUP(J438,Prowadzacy!$F$2:$K$105,3,FALSE)</f>
        <v>Jan</v>
      </c>
      <c r="M438" s="55" t="str">
        <f>VLOOKUP(J438,Prowadzacy!$F$2:$K$105,4,FALSE)</f>
        <v>Wróblewski</v>
      </c>
      <c r="N438" s="57" t="str">
        <f>VLOOKUP(J438,Prowadzacy!$F$2:$M$105,8,FALSE)</f>
        <v xml:space="preserve">Zbigniew | Wróblewski | Prof. dr hab. inż. |  ( 05259z ) </v>
      </c>
      <c r="O438" s="57" t="str">
        <f>VLOOKUP(J438,Prowadzacy!$F$2:$K$105,5,FALSE)</f>
        <v>W05/K2</v>
      </c>
      <c r="P438" s="57" t="str">
        <f>VLOOKUP(J438,Prowadzacy!$F$2:$K$105,6,FALSE)</f>
        <v>ZEP</v>
      </c>
      <c r="Q438" s="67" t="s">
        <v>990</v>
      </c>
      <c r="R438" s="57" t="str">
        <f>VLOOKUP(Q438,Prowadzacy!$F$2:$K$105,2,FALSE)</f>
        <v>Marek</v>
      </c>
      <c r="S438" s="57">
        <f>VLOOKUP(Q438,Prowadzacy!$F$2:$K$105,3,FALSE)</f>
        <v>0</v>
      </c>
      <c r="T438" s="57" t="str">
        <f>VLOOKUP(Q438,Prowadzacy!$F$2:$K$105,4,FALSE)</f>
        <v>Szuba</v>
      </c>
      <c r="U438" s="57" t="str">
        <f>VLOOKUP(Q438,Prowadzacy!$F$2:$M$105,8,FALSE)</f>
        <v xml:space="preserve">Marek | Szuba | Dr inż. |  ( 05251 ) </v>
      </c>
      <c r="V438" s="67"/>
      <c r="W438" s="67" t="s">
        <v>226</v>
      </c>
      <c r="X438" s="67"/>
      <c r="Y438" s="67"/>
      <c r="Z438" s="58"/>
      <c r="AA438" s="57"/>
      <c r="AB438" s="57"/>
      <c r="AC438" s="57"/>
      <c r="AD438" s="57"/>
      <c r="AE438" s="57"/>
      <c r="AF438" s="57"/>
      <c r="AG438" s="57"/>
      <c r="AH438" s="57"/>
      <c r="AI438" s="57"/>
      <c r="AJ438" s="57"/>
      <c r="AK438" s="57"/>
      <c r="AL438" s="65"/>
    </row>
    <row r="439" spans="1:38" ht="117">
      <c r="A439" s="80">
        <v>434</v>
      </c>
      <c r="B439" s="57" t="str">
        <f>VLOOKUP(E439,studia!$F$1:$I$12,2,FALSE)</f>
        <v>Elektrotechnika</v>
      </c>
      <c r="C439" s="57" t="str">
        <f>VLOOKUP(E439,studia!$F$1:$I$12,3,FALSE)</f>
        <v>mgr</v>
      </c>
      <c r="D439" s="57" t="str">
        <f>VLOOKUP(E439,studia!$F$1:$I$12,4,FALSE)</f>
        <v>EEN</v>
      </c>
      <c r="E439" s="67" t="s">
        <v>559</v>
      </c>
      <c r="F439" s="91"/>
      <c r="G439" s="67" t="s">
        <v>1421</v>
      </c>
      <c r="H439" s="67" t="s">
        <v>1422</v>
      </c>
      <c r="I439" s="67" t="s">
        <v>1423</v>
      </c>
      <c r="J439" s="67" t="s">
        <v>980</v>
      </c>
      <c r="K439" s="55" t="str">
        <f>VLOOKUP(J439,Prowadzacy!$F$2:$J$105,2,FALSE)</f>
        <v>Zbigniew</v>
      </c>
      <c r="L439" s="55" t="str">
        <f>VLOOKUP(J439,Prowadzacy!$F$2:$K$105,3,FALSE)</f>
        <v>Jan</v>
      </c>
      <c r="M439" s="55" t="str">
        <f>VLOOKUP(J439,Prowadzacy!$F$2:$K$105,4,FALSE)</f>
        <v>Wróblewski</v>
      </c>
      <c r="N439" s="57" t="str">
        <f>VLOOKUP(J439,Prowadzacy!$F$2:$M$105,8,FALSE)</f>
        <v xml:space="preserve">Zbigniew | Wróblewski | Prof. dr hab. inż. |  ( 05259z ) </v>
      </c>
      <c r="O439" s="57" t="str">
        <f>VLOOKUP(J439,Prowadzacy!$F$2:$K$105,5,FALSE)</f>
        <v>W05/K2</v>
      </c>
      <c r="P439" s="57" t="str">
        <f>VLOOKUP(J439,Prowadzacy!$F$2:$K$105,6,FALSE)</f>
        <v>ZEP</v>
      </c>
      <c r="Q439" s="67" t="s">
        <v>990</v>
      </c>
      <c r="R439" s="57" t="str">
        <f>VLOOKUP(Q439,Prowadzacy!$F$2:$K$105,2,FALSE)</f>
        <v>Marek</v>
      </c>
      <c r="S439" s="57">
        <f>VLOOKUP(Q439,Prowadzacy!$F$2:$K$105,3,FALSE)</f>
        <v>0</v>
      </c>
      <c r="T439" s="57" t="str">
        <f>VLOOKUP(Q439,Prowadzacy!$F$2:$K$105,4,FALSE)</f>
        <v>Szuba</v>
      </c>
      <c r="U439" s="57" t="str">
        <f>VLOOKUP(Q439,Prowadzacy!$F$2:$M$105,8,FALSE)</f>
        <v xml:space="preserve">Marek | Szuba | Dr inż. |  ( 05251 ) </v>
      </c>
      <c r="V439" s="67"/>
      <c r="W439" s="67" t="s">
        <v>226</v>
      </c>
      <c r="X439" s="67"/>
      <c r="Y439" s="67"/>
      <c r="Z439" s="58"/>
      <c r="AA439" s="57"/>
      <c r="AB439" s="57"/>
      <c r="AC439" s="57"/>
      <c r="AD439" s="57"/>
      <c r="AE439" s="57"/>
      <c r="AF439" s="57"/>
      <c r="AG439" s="57"/>
      <c r="AH439" s="57"/>
      <c r="AI439" s="57"/>
      <c r="AJ439" s="57"/>
      <c r="AK439" s="57"/>
      <c r="AL439" s="65"/>
    </row>
    <row r="440" spans="1:38" ht="78.75">
      <c r="A440" s="80">
        <v>435</v>
      </c>
      <c r="B440" s="57" t="str">
        <f>VLOOKUP(E440,studia!$F$1:$I$12,2,FALSE)</f>
        <v>Elektrotechnika</v>
      </c>
      <c r="C440" s="57" t="str">
        <f>VLOOKUP(E440,studia!$F$1:$I$12,3,FALSE)</f>
        <v>mgr</v>
      </c>
      <c r="D440" s="57" t="str">
        <f>VLOOKUP(E440,studia!$F$1:$I$12,4,FALSE)</f>
        <v>EEN</v>
      </c>
      <c r="E440" s="67" t="s">
        <v>559</v>
      </c>
      <c r="F440" s="91"/>
      <c r="G440" s="43" t="s">
        <v>1455</v>
      </c>
      <c r="H440" s="43" t="s">
        <v>1456</v>
      </c>
      <c r="I440" s="67" t="s">
        <v>1457</v>
      </c>
      <c r="J440" s="67" t="s">
        <v>980</v>
      </c>
      <c r="K440" s="55" t="str">
        <f>VLOOKUP(J440,Prowadzacy!$F$2:$J$105,2,FALSE)</f>
        <v>Zbigniew</v>
      </c>
      <c r="L440" s="55" t="str">
        <f>VLOOKUP(J440,Prowadzacy!$F$2:$K$105,3,FALSE)</f>
        <v>Jan</v>
      </c>
      <c r="M440" s="55" t="str">
        <f>VLOOKUP(J440,Prowadzacy!$F$2:$K$105,4,FALSE)</f>
        <v>Wróblewski</v>
      </c>
      <c r="N440" s="57" t="str">
        <f>VLOOKUP(J440,Prowadzacy!$F$2:$M$105,8,FALSE)</f>
        <v xml:space="preserve">Zbigniew | Wróblewski | Prof. dr hab. inż. |  ( 05259z ) </v>
      </c>
      <c r="O440" s="57" t="str">
        <f>VLOOKUP(J440,Prowadzacy!$F$2:$K$105,5,FALSE)</f>
        <v>W05/K2</v>
      </c>
      <c r="P440" s="57" t="str">
        <f>VLOOKUP(J440,Prowadzacy!$F$2:$K$105,6,FALSE)</f>
        <v>ZEP</v>
      </c>
      <c r="Q440" s="67" t="s">
        <v>796</v>
      </c>
      <c r="R440" s="57" t="str">
        <f>VLOOKUP(Q440,Prowadzacy!$F$2:$K$105,2,FALSE)</f>
        <v>Joanna</v>
      </c>
      <c r="S440" s="57" t="str">
        <f>VLOOKUP(Q440,Prowadzacy!$F$2:$K$105,3,FALSE)</f>
        <v>Karolina</v>
      </c>
      <c r="T440" s="57" t="str">
        <f>VLOOKUP(Q440,Prowadzacy!$F$2:$K$105,4,FALSE)</f>
        <v>Budzisz</v>
      </c>
      <c r="U440" s="57" t="str">
        <f>VLOOKUP(Q440,Prowadzacy!$F$2:$M$105,8,FALSE)</f>
        <v xml:space="preserve">Joanna | Budzisz | Dr inż. |  ( 05404 ) </v>
      </c>
      <c r="V440" s="67"/>
      <c r="W440" s="67" t="s">
        <v>226</v>
      </c>
      <c r="X440" s="67"/>
      <c r="Y440" s="67"/>
      <c r="Z440" s="58"/>
      <c r="AA440" s="57"/>
      <c r="AB440" s="57"/>
      <c r="AC440" s="57"/>
      <c r="AD440" s="57"/>
      <c r="AE440" s="57"/>
      <c r="AF440" s="57"/>
      <c r="AG440" s="57"/>
      <c r="AH440" s="57"/>
      <c r="AI440" s="57"/>
      <c r="AJ440" s="57"/>
      <c r="AK440" s="57"/>
      <c r="AL440" s="65"/>
    </row>
    <row r="441" spans="1:38" ht="91.5">
      <c r="A441" s="80">
        <v>436</v>
      </c>
      <c r="B441" s="57" t="str">
        <f>VLOOKUP(E441,studia!$F$1:$I$12,2,FALSE)</f>
        <v>Elektrotechnika</v>
      </c>
      <c r="C441" s="57" t="str">
        <f>VLOOKUP(E441,studia!$F$1:$I$12,3,FALSE)</f>
        <v>mgr</v>
      </c>
      <c r="D441" s="57" t="str">
        <f>VLOOKUP(E441,studia!$F$1:$I$12,4,FALSE)</f>
        <v>EEN</v>
      </c>
      <c r="E441" s="42" t="s">
        <v>559</v>
      </c>
      <c r="F441" s="92"/>
      <c r="G441" s="42" t="s">
        <v>1256</v>
      </c>
      <c r="H441" s="67" t="s">
        <v>1257</v>
      </c>
      <c r="I441" s="42" t="s">
        <v>1258</v>
      </c>
      <c r="J441" s="42" t="s">
        <v>903</v>
      </c>
      <c r="K441" s="55" t="str">
        <f>VLOOKUP(J441,Prowadzacy!$F$2:$J$105,2,FALSE)</f>
        <v>Marek</v>
      </c>
      <c r="L441" s="55" t="str">
        <f>VLOOKUP(J441,Prowadzacy!$F$2:$K$105,3,FALSE)</f>
        <v>Aleksander</v>
      </c>
      <c r="M441" s="55" t="str">
        <f>VLOOKUP(J441,Prowadzacy!$F$2:$K$105,4,FALSE)</f>
        <v>Kott</v>
      </c>
      <c r="N441" s="57" t="str">
        <f>VLOOKUP(J441,Prowadzacy!$F$2:$M$105,8,FALSE)</f>
        <v xml:space="preserve">Marek | Kott | Dr inż. |  ( 05297 ) </v>
      </c>
      <c r="O441" s="57" t="str">
        <f>VLOOKUP(J441,Prowadzacy!$F$2:$K$105,5,FALSE)</f>
        <v>W05/K2</v>
      </c>
      <c r="P441" s="57" t="str">
        <f>VLOOKUP(J441,Prowadzacy!$F$2:$K$105,6,FALSE)</f>
        <v>ZSS</v>
      </c>
      <c r="Q441" s="42" t="s">
        <v>669</v>
      </c>
      <c r="R441" s="57" t="str">
        <f>VLOOKUP(Q441,Prowadzacy!$F$2:$K$105,2,FALSE)</f>
        <v>Robert</v>
      </c>
      <c r="S441" s="57" t="str">
        <f>VLOOKUP(Q441,Prowadzacy!$F$2:$K$105,3,FALSE)</f>
        <v>Stanisław</v>
      </c>
      <c r="T441" s="57" t="str">
        <f>VLOOKUP(Q441,Prowadzacy!$F$2:$K$105,4,FALSE)</f>
        <v>Łukomski</v>
      </c>
      <c r="U441" s="57" t="str">
        <f>VLOOKUP(Q441,Prowadzacy!$F$2:$M$105,8,FALSE)</f>
        <v xml:space="preserve">Robert | Łukomski | Dr inż. |  ( 05216 ) </v>
      </c>
      <c r="V441" s="42"/>
      <c r="W441" s="42" t="s">
        <v>226</v>
      </c>
      <c r="X441" s="42"/>
      <c r="Y441" s="42"/>
      <c r="Z441" s="58"/>
      <c r="AA441" s="57"/>
      <c r="AB441" s="57"/>
      <c r="AC441" s="57"/>
      <c r="AD441" s="57"/>
      <c r="AE441" s="57"/>
      <c r="AF441" s="57"/>
      <c r="AG441" s="57"/>
      <c r="AH441" s="57"/>
      <c r="AI441" s="57"/>
      <c r="AJ441" s="57"/>
      <c r="AK441" s="57"/>
      <c r="AL441" s="65"/>
    </row>
    <row r="442" spans="1:38" ht="66">
      <c r="A442" s="80">
        <v>437</v>
      </c>
      <c r="B442" s="57" t="str">
        <f>VLOOKUP(E442,studia!$F$1:$I$12,2,FALSE)</f>
        <v>Elektrotechnika</v>
      </c>
      <c r="C442" s="57" t="str">
        <f>VLOOKUP(E442,studia!$F$1:$I$12,3,FALSE)</f>
        <v>mgr</v>
      </c>
      <c r="D442" s="57" t="str">
        <f>VLOOKUP(E442,studia!$F$1:$I$12,4,FALSE)</f>
        <v>EEN</v>
      </c>
      <c r="E442" s="42" t="s">
        <v>559</v>
      </c>
      <c r="F442" s="92"/>
      <c r="G442" s="42" t="s">
        <v>1259</v>
      </c>
      <c r="H442" s="67" t="s">
        <v>1260</v>
      </c>
      <c r="I442" s="42" t="s">
        <v>1261</v>
      </c>
      <c r="J442" s="42" t="s">
        <v>903</v>
      </c>
      <c r="K442" s="55" t="str">
        <f>VLOOKUP(J442,Prowadzacy!$F$2:$J$105,2,FALSE)</f>
        <v>Marek</v>
      </c>
      <c r="L442" s="55" t="str">
        <f>VLOOKUP(J442,Prowadzacy!$F$2:$K$105,3,FALSE)</f>
        <v>Aleksander</v>
      </c>
      <c r="M442" s="55" t="str">
        <f>VLOOKUP(J442,Prowadzacy!$F$2:$K$105,4,FALSE)</f>
        <v>Kott</v>
      </c>
      <c r="N442" s="57" t="str">
        <f>VLOOKUP(J442,Prowadzacy!$F$2:$M$105,8,FALSE)</f>
        <v xml:space="preserve">Marek | Kott | Dr inż. |  ( 05297 ) </v>
      </c>
      <c r="O442" s="57" t="str">
        <f>VLOOKUP(J442,Prowadzacy!$F$2:$K$105,5,FALSE)</f>
        <v>W05/K2</v>
      </c>
      <c r="P442" s="57" t="str">
        <f>VLOOKUP(J442,Prowadzacy!$F$2:$K$105,6,FALSE)</f>
        <v>ZSS</v>
      </c>
      <c r="Q442" s="42" t="s">
        <v>669</v>
      </c>
      <c r="R442" s="57" t="str">
        <f>VLOOKUP(Q442,Prowadzacy!$F$2:$K$105,2,FALSE)</f>
        <v>Robert</v>
      </c>
      <c r="S442" s="57" t="str">
        <f>VLOOKUP(Q442,Prowadzacy!$F$2:$K$105,3,FALSE)</f>
        <v>Stanisław</v>
      </c>
      <c r="T442" s="57" t="str">
        <f>VLOOKUP(Q442,Prowadzacy!$F$2:$K$105,4,FALSE)</f>
        <v>Łukomski</v>
      </c>
      <c r="U442" s="57" t="str">
        <f>VLOOKUP(Q442,Prowadzacy!$F$2:$M$105,8,FALSE)</f>
        <v xml:space="preserve">Robert | Łukomski | Dr inż. |  ( 05216 ) </v>
      </c>
      <c r="V442" s="42"/>
      <c r="W442" s="42" t="s">
        <v>226</v>
      </c>
      <c r="X442" s="42"/>
      <c r="Y442" s="42"/>
      <c r="Z442" s="58"/>
      <c r="AA442" s="57"/>
      <c r="AB442" s="57"/>
      <c r="AC442" s="57"/>
      <c r="AD442" s="57"/>
      <c r="AE442" s="57"/>
      <c r="AF442" s="57"/>
      <c r="AG442" s="57"/>
      <c r="AH442" s="57"/>
      <c r="AI442" s="57"/>
      <c r="AJ442" s="57"/>
      <c r="AK442" s="57"/>
      <c r="AL442" s="65"/>
    </row>
    <row r="443" spans="1:38" ht="142.5">
      <c r="A443" s="80">
        <v>438</v>
      </c>
      <c r="B443" s="57" t="str">
        <f>VLOOKUP(E443,studia!$F$1:$I$12,2,FALSE)</f>
        <v>Elektrotechnika</v>
      </c>
      <c r="C443" s="57" t="str">
        <f>VLOOKUP(E443,studia!$F$1:$I$12,3,FALSE)</f>
        <v>mgr</v>
      </c>
      <c r="D443" s="57" t="str">
        <f>VLOOKUP(E443,studia!$F$1:$I$12,4,FALSE)</f>
        <v>EEN</v>
      </c>
      <c r="E443" s="42" t="s">
        <v>559</v>
      </c>
      <c r="F443" s="92"/>
      <c r="G443" s="42" t="s">
        <v>1262</v>
      </c>
      <c r="H443" s="67" t="s">
        <v>1263</v>
      </c>
      <c r="I443" s="69" t="s">
        <v>1264</v>
      </c>
      <c r="J443" s="42" t="s">
        <v>669</v>
      </c>
      <c r="K443" s="55" t="str">
        <f>VLOOKUP(J443,Prowadzacy!$F$2:$J$105,2,FALSE)</f>
        <v>Robert</v>
      </c>
      <c r="L443" s="55" t="str">
        <f>VLOOKUP(J443,Prowadzacy!$F$2:$K$105,3,FALSE)</f>
        <v>Stanisław</v>
      </c>
      <c r="M443" s="55" t="str">
        <f>VLOOKUP(J443,Prowadzacy!$F$2:$K$105,4,FALSE)</f>
        <v>Łukomski</v>
      </c>
      <c r="N443" s="57" t="str">
        <f>VLOOKUP(J443,Prowadzacy!$F$2:$M$105,8,FALSE)</f>
        <v xml:space="preserve">Robert | Łukomski | Dr inż. |  ( 05216 ) </v>
      </c>
      <c r="O443" s="57" t="str">
        <f>VLOOKUP(J443,Prowadzacy!$F$2:$K$105,5,FALSE)</f>
        <v>W05/K2</v>
      </c>
      <c r="P443" s="57" t="str">
        <f>VLOOKUP(J443,Prowadzacy!$F$2:$K$105,6,FALSE)</f>
        <v>ZSS</v>
      </c>
      <c r="Q443" s="42" t="s">
        <v>957</v>
      </c>
      <c r="R443" s="57" t="str">
        <f>VLOOKUP(Q443,Prowadzacy!$F$2:$K$105,2,FALSE)</f>
        <v>Tomasz</v>
      </c>
      <c r="S443" s="57" t="str">
        <f>VLOOKUP(Q443,Prowadzacy!$F$2:$K$105,3,FALSE)</f>
        <v>Kazimierz</v>
      </c>
      <c r="T443" s="57" t="str">
        <f>VLOOKUP(Q443,Prowadzacy!$F$2:$K$105,4,FALSE)</f>
        <v>Okoń</v>
      </c>
      <c r="U443" s="57" t="str">
        <f>VLOOKUP(Q443,Prowadzacy!$F$2:$M$105,8,FALSE)</f>
        <v xml:space="preserve">Tomasz | Okoń | Dr inż. |  ( 05401 ) </v>
      </c>
      <c r="V443" s="42"/>
      <c r="W443" s="42" t="s">
        <v>226</v>
      </c>
      <c r="X443" s="42"/>
      <c r="Y443" s="42"/>
      <c r="Z443" s="58"/>
      <c r="AA443" s="57"/>
      <c r="AB443" s="57"/>
      <c r="AC443" s="57"/>
      <c r="AD443" s="57"/>
      <c r="AE443" s="57"/>
      <c r="AF443" s="57"/>
      <c r="AG443" s="57"/>
      <c r="AH443" s="57"/>
      <c r="AI443" s="57"/>
      <c r="AJ443" s="57"/>
      <c r="AK443" s="57"/>
      <c r="AL443" s="65"/>
    </row>
    <row r="444" spans="1:38" ht="117">
      <c r="A444" s="80">
        <v>439</v>
      </c>
      <c r="B444" s="57" t="str">
        <f>VLOOKUP(E444,studia!$F$1:$I$12,2,FALSE)</f>
        <v>Elektrotechnika</v>
      </c>
      <c r="C444" s="57" t="str">
        <f>VLOOKUP(E444,studia!$F$1:$I$12,3,FALSE)</f>
        <v>mgr</v>
      </c>
      <c r="D444" s="57" t="str">
        <f>VLOOKUP(E444,studia!$F$1:$I$12,4,FALSE)</f>
        <v>EEN</v>
      </c>
      <c r="E444" s="42" t="s">
        <v>559</v>
      </c>
      <c r="F444" s="92"/>
      <c r="G444" s="42" t="s">
        <v>1265</v>
      </c>
      <c r="H444" s="67" t="s">
        <v>1266</v>
      </c>
      <c r="I444" s="69" t="s">
        <v>1267</v>
      </c>
      <c r="J444" s="42" t="s">
        <v>669</v>
      </c>
      <c r="K444" s="55" t="str">
        <f>VLOOKUP(J444,Prowadzacy!$F$2:$J$105,2,FALSE)</f>
        <v>Robert</v>
      </c>
      <c r="L444" s="55" t="str">
        <f>VLOOKUP(J444,Prowadzacy!$F$2:$K$105,3,FALSE)</f>
        <v>Stanisław</v>
      </c>
      <c r="M444" s="55" t="str">
        <f>VLOOKUP(J444,Prowadzacy!$F$2:$K$105,4,FALSE)</f>
        <v>Łukomski</v>
      </c>
      <c r="N444" s="57" t="str">
        <f>VLOOKUP(J444,Prowadzacy!$F$2:$M$105,8,FALSE)</f>
        <v xml:space="preserve">Robert | Łukomski | Dr inż. |  ( 05216 ) </v>
      </c>
      <c r="O444" s="57" t="str">
        <f>VLOOKUP(J444,Prowadzacy!$F$2:$K$105,5,FALSE)</f>
        <v>W05/K2</v>
      </c>
      <c r="P444" s="57" t="str">
        <f>VLOOKUP(J444,Prowadzacy!$F$2:$K$105,6,FALSE)</f>
        <v>ZSS</v>
      </c>
      <c r="Q444" s="42" t="s">
        <v>957</v>
      </c>
      <c r="R444" s="57" t="str">
        <f>VLOOKUP(Q444,Prowadzacy!$F$2:$K$105,2,FALSE)</f>
        <v>Tomasz</v>
      </c>
      <c r="S444" s="57" t="str">
        <f>VLOOKUP(Q444,Prowadzacy!$F$2:$K$105,3,FALSE)</f>
        <v>Kazimierz</v>
      </c>
      <c r="T444" s="57" t="str">
        <f>VLOOKUP(Q444,Prowadzacy!$F$2:$K$105,4,FALSE)</f>
        <v>Okoń</v>
      </c>
      <c r="U444" s="57" t="str">
        <f>VLOOKUP(Q444,Prowadzacy!$F$2:$M$105,8,FALSE)</f>
        <v xml:space="preserve">Tomasz | Okoń | Dr inż. |  ( 05401 ) </v>
      </c>
      <c r="V444" s="42"/>
      <c r="W444" s="42" t="s">
        <v>226</v>
      </c>
      <c r="X444" s="42"/>
      <c r="Y444" s="42"/>
      <c r="Z444" s="58"/>
      <c r="AA444" s="57"/>
      <c r="AB444" s="57"/>
      <c r="AC444" s="57"/>
      <c r="AD444" s="57"/>
      <c r="AE444" s="57"/>
      <c r="AF444" s="57"/>
      <c r="AG444" s="57"/>
      <c r="AH444" s="57"/>
      <c r="AI444" s="57"/>
      <c r="AJ444" s="57"/>
      <c r="AK444" s="57"/>
      <c r="AL444" s="65"/>
    </row>
    <row r="445" spans="1:38" ht="91.5">
      <c r="A445" s="80">
        <v>440</v>
      </c>
      <c r="B445" s="57" t="str">
        <f>VLOOKUP(E445,studia!$F$1:$I$12,2,FALSE)</f>
        <v>Elektrotechnika</v>
      </c>
      <c r="C445" s="57" t="str">
        <f>VLOOKUP(E445,studia!$F$1:$I$12,3,FALSE)</f>
        <v>mgr</v>
      </c>
      <c r="D445" s="57" t="str">
        <f>VLOOKUP(E445,studia!$F$1:$I$12,4,FALSE)</f>
        <v>EEN</v>
      </c>
      <c r="E445" s="42" t="s">
        <v>559</v>
      </c>
      <c r="F445" s="92"/>
      <c r="G445" s="42" t="s">
        <v>1268</v>
      </c>
      <c r="H445" s="67" t="s">
        <v>1269</v>
      </c>
      <c r="I445" s="69" t="s">
        <v>1270</v>
      </c>
      <c r="J445" s="42" t="s">
        <v>669</v>
      </c>
      <c r="K445" s="55" t="str">
        <f>VLOOKUP(J445,Prowadzacy!$F$2:$J$105,2,FALSE)</f>
        <v>Robert</v>
      </c>
      <c r="L445" s="55" t="str">
        <f>VLOOKUP(J445,Prowadzacy!$F$2:$K$105,3,FALSE)</f>
        <v>Stanisław</v>
      </c>
      <c r="M445" s="55" t="str">
        <f>VLOOKUP(J445,Prowadzacy!$F$2:$K$105,4,FALSE)</f>
        <v>Łukomski</v>
      </c>
      <c r="N445" s="57" t="str">
        <f>VLOOKUP(J445,Prowadzacy!$F$2:$M$105,8,FALSE)</f>
        <v xml:space="preserve">Robert | Łukomski | Dr inż. |  ( 05216 ) </v>
      </c>
      <c r="O445" s="57" t="str">
        <f>VLOOKUP(J445,Prowadzacy!$F$2:$K$105,5,FALSE)</f>
        <v>W05/K2</v>
      </c>
      <c r="P445" s="57" t="str">
        <f>VLOOKUP(J445,Prowadzacy!$F$2:$K$105,6,FALSE)</f>
        <v>ZSS</v>
      </c>
      <c r="Q445" s="42" t="s">
        <v>903</v>
      </c>
      <c r="R445" s="57" t="str">
        <f>VLOOKUP(Q445,Prowadzacy!$F$2:$K$105,2,FALSE)</f>
        <v>Marek</v>
      </c>
      <c r="S445" s="57" t="str">
        <f>VLOOKUP(Q445,Prowadzacy!$F$2:$K$105,3,FALSE)</f>
        <v>Aleksander</v>
      </c>
      <c r="T445" s="57" t="str">
        <f>VLOOKUP(Q445,Prowadzacy!$F$2:$K$105,4,FALSE)</f>
        <v>Kott</v>
      </c>
      <c r="U445" s="57" t="str">
        <f>VLOOKUP(Q445,Prowadzacy!$F$2:$M$105,8,FALSE)</f>
        <v xml:space="preserve">Marek | Kott | Dr inż. |  ( 05297 ) </v>
      </c>
      <c r="V445" s="42"/>
      <c r="W445" s="42" t="s">
        <v>226</v>
      </c>
      <c r="X445" s="42"/>
      <c r="Y445" s="42"/>
      <c r="Z445" s="58"/>
      <c r="AA445" s="57"/>
      <c r="AB445" s="57"/>
      <c r="AC445" s="57"/>
      <c r="AD445" s="57"/>
      <c r="AE445" s="57"/>
      <c r="AF445" s="57"/>
      <c r="AG445" s="57"/>
      <c r="AH445" s="57"/>
      <c r="AI445" s="57"/>
      <c r="AJ445" s="57"/>
      <c r="AK445" s="57"/>
      <c r="AL445" s="65"/>
    </row>
    <row r="446" spans="1:38" ht="129.75">
      <c r="A446" s="80">
        <v>441</v>
      </c>
      <c r="B446" s="57" t="str">
        <f>VLOOKUP(E446,studia!$F$1:$I$12,2,FALSE)</f>
        <v>Elektrotechnika</v>
      </c>
      <c r="C446" s="57" t="str">
        <f>VLOOKUP(E446,studia!$F$1:$I$12,3,FALSE)</f>
        <v>mgr</v>
      </c>
      <c r="D446" s="57" t="str">
        <f>VLOOKUP(E446,studia!$F$1:$I$12,4,FALSE)</f>
        <v>EEN</v>
      </c>
      <c r="E446" s="42" t="s">
        <v>559</v>
      </c>
      <c r="F446" s="92"/>
      <c r="G446" s="42" t="s">
        <v>1271</v>
      </c>
      <c r="H446" s="67" t="s">
        <v>1272</v>
      </c>
      <c r="I446" s="69" t="s">
        <v>1273</v>
      </c>
      <c r="J446" s="42" t="s">
        <v>669</v>
      </c>
      <c r="K446" s="55" t="str">
        <f>VLOOKUP(J446,Prowadzacy!$F$2:$J$105,2,FALSE)</f>
        <v>Robert</v>
      </c>
      <c r="L446" s="55" t="str">
        <f>VLOOKUP(J446,Prowadzacy!$F$2:$K$105,3,FALSE)</f>
        <v>Stanisław</v>
      </c>
      <c r="M446" s="55" t="str">
        <f>VLOOKUP(J446,Prowadzacy!$F$2:$K$105,4,FALSE)</f>
        <v>Łukomski</v>
      </c>
      <c r="N446" s="57" t="str">
        <f>VLOOKUP(J446,Prowadzacy!$F$2:$M$105,8,FALSE)</f>
        <v xml:space="preserve">Robert | Łukomski | Dr inż. |  ( 05216 ) </v>
      </c>
      <c r="O446" s="57" t="str">
        <f>VLOOKUP(J446,Prowadzacy!$F$2:$K$105,5,FALSE)</f>
        <v>W05/K2</v>
      </c>
      <c r="P446" s="57" t="str">
        <f>VLOOKUP(J446,Prowadzacy!$F$2:$K$105,6,FALSE)</f>
        <v>ZSS</v>
      </c>
      <c r="Q446" s="42" t="s">
        <v>957</v>
      </c>
      <c r="R446" s="57" t="str">
        <f>VLOOKUP(Q446,Prowadzacy!$F$2:$K$105,2,FALSE)</f>
        <v>Tomasz</v>
      </c>
      <c r="S446" s="57" t="str">
        <f>VLOOKUP(Q446,Prowadzacy!$F$2:$K$105,3,FALSE)</f>
        <v>Kazimierz</v>
      </c>
      <c r="T446" s="57" t="str">
        <f>VLOOKUP(Q446,Prowadzacy!$F$2:$K$105,4,FALSE)</f>
        <v>Okoń</v>
      </c>
      <c r="U446" s="57" t="str">
        <f>VLOOKUP(Q446,Prowadzacy!$F$2:$M$105,8,FALSE)</f>
        <v xml:space="preserve">Tomasz | Okoń | Dr inż. |  ( 05401 ) </v>
      </c>
      <c r="V446" s="42"/>
      <c r="W446" s="42" t="s">
        <v>226</v>
      </c>
      <c r="X446" s="42"/>
      <c r="Y446" s="42"/>
      <c r="Z446" s="58"/>
      <c r="AA446" s="57"/>
      <c r="AB446" s="57"/>
      <c r="AC446" s="57"/>
      <c r="AD446" s="57"/>
      <c r="AE446" s="57"/>
      <c r="AF446" s="57"/>
      <c r="AG446" s="57"/>
      <c r="AH446" s="57"/>
      <c r="AI446" s="57"/>
      <c r="AJ446" s="57"/>
      <c r="AK446" s="57"/>
      <c r="AL446" s="65"/>
    </row>
    <row r="447" spans="1:38" ht="78.75">
      <c r="A447" s="80">
        <v>442</v>
      </c>
      <c r="B447" s="57" t="str">
        <f>VLOOKUP(E447,studia!$F$1:$I$12,2,FALSE)</f>
        <v>Elektrotechnika</v>
      </c>
      <c r="C447" s="57" t="str">
        <f>VLOOKUP(E447,studia!$F$1:$I$12,3,FALSE)</f>
        <v>mgr</v>
      </c>
      <c r="D447" s="57" t="str">
        <f>VLOOKUP(E447,studia!$F$1:$I$12,4,FALSE)</f>
        <v>EEN</v>
      </c>
      <c r="E447" s="42" t="s">
        <v>559</v>
      </c>
      <c r="F447" s="92"/>
      <c r="G447" s="42" t="s">
        <v>1304</v>
      </c>
      <c r="H447" s="67" t="s">
        <v>1305</v>
      </c>
      <c r="I447" s="42" t="s">
        <v>1306</v>
      </c>
      <c r="J447" s="42" t="s">
        <v>957</v>
      </c>
      <c r="K447" s="55" t="str">
        <f>VLOOKUP(J447,Prowadzacy!$F$2:$J$105,2,FALSE)</f>
        <v>Tomasz</v>
      </c>
      <c r="L447" s="55" t="str">
        <f>VLOOKUP(J447,Prowadzacy!$F$2:$K$105,3,FALSE)</f>
        <v>Kazimierz</v>
      </c>
      <c r="M447" s="55" t="str">
        <f>VLOOKUP(J447,Prowadzacy!$F$2:$K$105,4,FALSE)</f>
        <v>Okoń</v>
      </c>
      <c r="N447" s="57" t="str">
        <f>VLOOKUP(J447,Prowadzacy!$F$2:$M$105,8,FALSE)</f>
        <v xml:space="preserve">Tomasz | Okoń | Dr inż. |  ( 05401 ) </v>
      </c>
      <c r="O447" s="57" t="str">
        <f>VLOOKUP(J447,Prowadzacy!$F$2:$K$105,5,FALSE)</f>
        <v>W05/K2</v>
      </c>
      <c r="P447" s="57" t="str">
        <f>VLOOKUP(J447,Prowadzacy!$F$2:$K$105,6,FALSE)</f>
        <v>ZSS</v>
      </c>
      <c r="Q447" s="42" t="s">
        <v>669</v>
      </c>
      <c r="R447" s="57" t="str">
        <f>VLOOKUP(Q447,Prowadzacy!$F$2:$K$105,2,FALSE)</f>
        <v>Robert</v>
      </c>
      <c r="S447" s="57" t="str">
        <f>VLOOKUP(Q447,Prowadzacy!$F$2:$K$105,3,FALSE)</f>
        <v>Stanisław</v>
      </c>
      <c r="T447" s="57" t="str">
        <f>VLOOKUP(Q447,Prowadzacy!$F$2:$K$105,4,FALSE)</f>
        <v>Łukomski</v>
      </c>
      <c r="U447" s="57" t="str">
        <f>VLOOKUP(Q447,Prowadzacy!$F$2:$M$105,8,FALSE)</f>
        <v xml:space="preserve">Robert | Łukomski | Dr inż. |  ( 05216 ) </v>
      </c>
      <c r="V447" s="42"/>
      <c r="W447" s="42" t="s">
        <v>226</v>
      </c>
      <c r="X447" s="42"/>
      <c r="Y447" s="42"/>
      <c r="Z447" s="58"/>
      <c r="AA447" s="57"/>
      <c r="AB447" s="57"/>
      <c r="AC447" s="57"/>
      <c r="AD447" s="57"/>
      <c r="AE447" s="57"/>
      <c r="AF447" s="57"/>
      <c r="AG447" s="57"/>
      <c r="AH447" s="57"/>
      <c r="AI447" s="57"/>
      <c r="AJ447" s="57"/>
      <c r="AK447" s="57"/>
      <c r="AL447" s="65"/>
    </row>
    <row r="448" spans="1:38" ht="66">
      <c r="A448" s="80">
        <v>443</v>
      </c>
      <c r="B448" s="57" t="str">
        <f>VLOOKUP(E448,studia!$F$1:$I$12,2,FALSE)</f>
        <v>Elektrotechnika</v>
      </c>
      <c r="C448" s="57" t="str">
        <f>VLOOKUP(E448,studia!$F$1:$I$12,3,FALSE)</f>
        <v>mgr</v>
      </c>
      <c r="D448" s="57" t="str">
        <f>VLOOKUP(E448,studia!$F$1:$I$12,4,FALSE)</f>
        <v>EEN</v>
      </c>
      <c r="E448" s="42" t="s">
        <v>559</v>
      </c>
      <c r="F448" s="92"/>
      <c r="G448" s="42" t="s">
        <v>1307</v>
      </c>
      <c r="H448" s="67" t="s">
        <v>1308</v>
      </c>
      <c r="I448" s="42" t="s">
        <v>1309</v>
      </c>
      <c r="J448" s="42" t="s">
        <v>957</v>
      </c>
      <c r="K448" s="55" t="str">
        <f>VLOOKUP(J448,Prowadzacy!$F$2:$J$105,2,FALSE)</f>
        <v>Tomasz</v>
      </c>
      <c r="L448" s="55" t="str">
        <f>VLOOKUP(J448,Prowadzacy!$F$2:$K$105,3,FALSE)</f>
        <v>Kazimierz</v>
      </c>
      <c r="M448" s="55" t="str">
        <f>VLOOKUP(J448,Prowadzacy!$F$2:$K$105,4,FALSE)</f>
        <v>Okoń</v>
      </c>
      <c r="N448" s="57" t="str">
        <f>VLOOKUP(J448,Prowadzacy!$F$2:$M$105,8,FALSE)</f>
        <v xml:space="preserve">Tomasz | Okoń | Dr inż. |  ( 05401 ) </v>
      </c>
      <c r="O448" s="57" t="str">
        <f>VLOOKUP(J448,Prowadzacy!$F$2:$K$105,5,FALSE)</f>
        <v>W05/K2</v>
      </c>
      <c r="P448" s="57" t="str">
        <f>VLOOKUP(J448,Prowadzacy!$F$2:$K$105,6,FALSE)</f>
        <v>ZSS</v>
      </c>
      <c r="Q448" s="42" t="s">
        <v>669</v>
      </c>
      <c r="R448" s="57" t="str">
        <f>VLOOKUP(Q448,Prowadzacy!$F$2:$K$105,2,FALSE)</f>
        <v>Robert</v>
      </c>
      <c r="S448" s="57" t="str">
        <f>VLOOKUP(Q448,Prowadzacy!$F$2:$K$105,3,FALSE)</f>
        <v>Stanisław</v>
      </c>
      <c r="T448" s="57" t="str">
        <f>VLOOKUP(Q448,Prowadzacy!$F$2:$K$105,4,FALSE)</f>
        <v>Łukomski</v>
      </c>
      <c r="U448" s="57" t="str">
        <f>VLOOKUP(Q448,Prowadzacy!$F$2:$M$105,8,FALSE)</f>
        <v xml:space="preserve">Robert | Łukomski | Dr inż. |  ( 05216 ) </v>
      </c>
      <c r="V448" s="42"/>
      <c r="W448" s="42" t="s">
        <v>226</v>
      </c>
      <c r="X448" s="42"/>
      <c r="Y448" s="42"/>
      <c r="Z448" s="58"/>
      <c r="AA448" s="57"/>
      <c r="AB448" s="57"/>
      <c r="AC448" s="57"/>
      <c r="AD448" s="57"/>
      <c r="AE448" s="57"/>
      <c r="AF448" s="57"/>
      <c r="AG448" s="57"/>
      <c r="AH448" s="57"/>
      <c r="AI448" s="57"/>
      <c r="AJ448" s="57"/>
      <c r="AK448" s="57"/>
      <c r="AL448" s="65"/>
    </row>
    <row r="449" spans="1:38" ht="78.75">
      <c r="A449" s="80">
        <v>444</v>
      </c>
      <c r="B449" s="57" t="str">
        <f>VLOOKUP(E449,studia!$F$1:$I$12,2,FALSE)</f>
        <v>Elektrotechnika</v>
      </c>
      <c r="C449" s="57" t="str">
        <f>VLOOKUP(E449,studia!$F$1:$I$12,3,FALSE)</f>
        <v>mgr</v>
      </c>
      <c r="D449" s="57" t="str">
        <f>VLOOKUP(E449,studia!$F$1:$I$12,4,FALSE)</f>
        <v>EEN</v>
      </c>
      <c r="E449" s="42" t="s">
        <v>559</v>
      </c>
      <c r="F449" s="92"/>
      <c r="G449" s="42" t="s">
        <v>1310</v>
      </c>
      <c r="H449" s="67" t="s">
        <v>1311</v>
      </c>
      <c r="I449" s="42" t="s">
        <v>956</v>
      </c>
      <c r="J449" s="42" t="s">
        <v>957</v>
      </c>
      <c r="K449" s="55" t="str">
        <f>VLOOKUP(J449,Prowadzacy!$F$2:$J$105,2,FALSE)</f>
        <v>Tomasz</v>
      </c>
      <c r="L449" s="55" t="str">
        <f>VLOOKUP(J449,Prowadzacy!$F$2:$K$105,3,FALSE)</f>
        <v>Kazimierz</v>
      </c>
      <c r="M449" s="55" t="str">
        <f>VLOOKUP(J449,Prowadzacy!$F$2:$K$105,4,FALSE)</f>
        <v>Okoń</v>
      </c>
      <c r="N449" s="57" t="str">
        <f>VLOOKUP(J449,Prowadzacy!$F$2:$M$105,8,FALSE)</f>
        <v xml:space="preserve">Tomasz | Okoń | Dr inż. |  ( 05401 ) </v>
      </c>
      <c r="O449" s="57" t="str">
        <f>VLOOKUP(J449,Prowadzacy!$F$2:$K$105,5,FALSE)</f>
        <v>W05/K2</v>
      </c>
      <c r="P449" s="57" t="str">
        <f>VLOOKUP(J449,Prowadzacy!$F$2:$K$105,6,FALSE)</f>
        <v>ZSS</v>
      </c>
      <c r="Q449" s="42" t="s">
        <v>669</v>
      </c>
      <c r="R449" s="57" t="str">
        <f>VLOOKUP(Q449,Prowadzacy!$F$2:$K$105,2,FALSE)</f>
        <v>Robert</v>
      </c>
      <c r="S449" s="57" t="str">
        <f>VLOOKUP(Q449,Prowadzacy!$F$2:$K$105,3,FALSE)</f>
        <v>Stanisław</v>
      </c>
      <c r="T449" s="57" t="str">
        <f>VLOOKUP(Q449,Prowadzacy!$F$2:$K$105,4,FALSE)</f>
        <v>Łukomski</v>
      </c>
      <c r="U449" s="57" t="str">
        <f>VLOOKUP(Q449,Prowadzacy!$F$2:$M$105,8,FALSE)</f>
        <v xml:space="preserve">Robert | Łukomski | Dr inż. |  ( 05216 ) </v>
      </c>
      <c r="V449" s="42"/>
      <c r="W449" s="42" t="s">
        <v>226</v>
      </c>
      <c r="X449" s="42"/>
      <c r="Y449" s="42"/>
      <c r="Z449" s="58"/>
      <c r="AA449" s="57"/>
      <c r="AB449" s="57"/>
      <c r="AC449" s="57"/>
      <c r="AD449" s="57"/>
      <c r="AE449" s="57"/>
      <c r="AF449" s="57"/>
      <c r="AG449" s="57"/>
      <c r="AH449" s="57"/>
      <c r="AI449" s="57"/>
      <c r="AJ449" s="57"/>
      <c r="AK449" s="57"/>
      <c r="AL449" s="65"/>
    </row>
    <row r="450" spans="1:38" ht="53.25">
      <c r="A450" s="80">
        <v>445</v>
      </c>
      <c r="B450" s="57" t="str">
        <f>VLOOKUP(E450,studia!$F$1:$I$12,2,FALSE)</f>
        <v>Elektrotechnika</v>
      </c>
      <c r="C450" s="57" t="str">
        <f>VLOOKUP(E450,studia!$F$1:$I$12,3,FALSE)</f>
        <v>mgr</v>
      </c>
      <c r="D450" s="57" t="str">
        <f>VLOOKUP(E450,studia!$F$1:$I$12,4,FALSE)</f>
        <v>EEN</v>
      </c>
      <c r="E450" s="42" t="s">
        <v>559</v>
      </c>
      <c r="F450" s="92"/>
      <c r="G450" s="42" t="s">
        <v>1312</v>
      </c>
      <c r="H450" s="67" t="s">
        <v>1313</v>
      </c>
      <c r="I450" s="42" t="s">
        <v>1314</v>
      </c>
      <c r="J450" s="42" t="s">
        <v>957</v>
      </c>
      <c r="K450" s="55" t="str">
        <f>VLOOKUP(J450,Prowadzacy!$F$2:$J$105,2,FALSE)</f>
        <v>Tomasz</v>
      </c>
      <c r="L450" s="55" t="str">
        <f>VLOOKUP(J450,Prowadzacy!$F$2:$K$105,3,FALSE)</f>
        <v>Kazimierz</v>
      </c>
      <c r="M450" s="55" t="str">
        <f>VLOOKUP(J450,Prowadzacy!$F$2:$K$105,4,FALSE)</f>
        <v>Okoń</v>
      </c>
      <c r="N450" s="57" t="str">
        <f>VLOOKUP(J450,Prowadzacy!$F$2:$M$105,8,FALSE)</f>
        <v xml:space="preserve">Tomasz | Okoń | Dr inż. |  ( 05401 ) </v>
      </c>
      <c r="O450" s="57" t="str">
        <f>VLOOKUP(J450,Prowadzacy!$F$2:$K$105,5,FALSE)</f>
        <v>W05/K2</v>
      </c>
      <c r="P450" s="57" t="str">
        <f>VLOOKUP(J450,Prowadzacy!$F$2:$K$105,6,FALSE)</f>
        <v>ZSS</v>
      </c>
      <c r="Q450" s="42" t="s">
        <v>669</v>
      </c>
      <c r="R450" s="57" t="str">
        <f>VLOOKUP(Q450,Prowadzacy!$F$2:$K$105,2,FALSE)</f>
        <v>Robert</v>
      </c>
      <c r="S450" s="57" t="str">
        <f>VLOOKUP(Q450,Prowadzacy!$F$2:$K$105,3,FALSE)</f>
        <v>Stanisław</v>
      </c>
      <c r="T450" s="57" t="str">
        <f>VLOOKUP(Q450,Prowadzacy!$F$2:$K$105,4,FALSE)</f>
        <v>Łukomski</v>
      </c>
      <c r="U450" s="57" t="str">
        <f>VLOOKUP(Q450,Prowadzacy!$F$2:$M$105,8,FALSE)</f>
        <v xml:space="preserve">Robert | Łukomski | Dr inż. |  ( 05216 ) </v>
      </c>
      <c r="V450" s="42"/>
      <c r="W450" s="42" t="s">
        <v>226</v>
      </c>
      <c r="X450" s="42"/>
      <c r="Y450" s="42"/>
      <c r="Z450" s="58"/>
      <c r="AA450" s="57"/>
      <c r="AB450" s="57"/>
      <c r="AC450" s="57"/>
      <c r="AD450" s="57"/>
      <c r="AE450" s="57"/>
      <c r="AF450" s="57"/>
      <c r="AG450" s="57"/>
      <c r="AH450" s="57"/>
      <c r="AI450" s="57"/>
      <c r="AJ450" s="57"/>
      <c r="AK450" s="57"/>
      <c r="AL450" s="65"/>
    </row>
    <row r="451" spans="1:38" ht="66">
      <c r="A451" s="80">
        <v>446</v>
      </c>
      <c r="B451" s="57" t="str">
        <f>VLOOKUP(E451,studia!$F$1:$I$12,2,FALSE)</f>
        <v>Elektrotechnika</v>
      </c>
      <c r="C451" s="57" t="str">
        <f>VLOOKUP(E451,studia!$F$1:$I$12,3,FALSE)</f>
        <v>mgr</v>
      </c>
      <c r="D451" s="57" t="str">
        <f>VLOOKUP(E451,studia!$F$1:$I$12,4,FALSE)</f>
        <v>EEN</v>
      </c>
      <c r="E451" s="42" t="s">
        <v>559</v>
      </c>
      <c r="F451" s="92"/>
      <c r="G451" s="42" t="s">
        <v>1333</v>
      </c>
      <c r="H451" s="67" t="s">
        <v>1334</v>
      </c>
      <c r="I451" s="42" t="s">
        <v>1335</v>
      </c>
      <c r="J451" s="42" t="s">
        <v>1336</v>
      </c>
      <c r="K451" s="55" t="str">
        <f>VLOOKUP(J451,Prowadzacy!$F$2:$J$105,2,FALSE)</f>
        <v>Artur</v>
      </c>
      <c r="L451" s="55" t="str">
        <f>VLOOKUP(J451,Prowadzacy!$F$2:$K$105,3,FALSE)</f>
        <v>Kazimierz</v>
      </c>
      <c r="M451" s="55" t="str">
        <f>VLOOKUP(J451,Prowadzacy!$F$2:$K$105,4,FALSE)</f>
        <v>Wilczyński</v>
      </c>
      <c r="N451" s="57" t="str">
        <f>VLOOKUP(J451,Prowadzacy!$F$2:$M$105,8,FALSE)</f>
        <v xml:space="preserve">Artur | Wilczyński | Prof. dr hab. inż. |  ( 05813 ) </v>
      </c>
      <c r="O451" s="57" t="str">
        <f>VLOOKUP(J451,Prowadzacy!$F$2:$K$105,5,FALSE)</f>
        <v>W05/K2</v>
      </c>
      <c r="P451" s="57" t="str">
        <f>VLOOKUP(J451,Prowadzacy!$F$2:$K$105,6,FALSE)</f>
        <v>ZSS</v>
      </c>
      <c r="Q451" s="42" t="s">
        <v>1476</v>
      </c>
      <c r="R451" s="57" t="str">
        <f>VLOOKUP(Q451,Prowadzacy!$F$2:$K$105,2,FALSE)</f>
        <v>Robert</v>
      </c>
      <c r="S451" s="57" t="str">
        <f>VLOOKUP(Q451,Prowadzacy!$F$2:$K$105,3,FALSE)</f>
        <v>Andrzej</v>
      </c>
      <c r="T451" s="57" t="str">
        <f>VLOOKUP(Q451,Prowadzacy!$F$2:$K$105,4,FALSE)</f>
        <v>Lis</v>
      </c>
      <c r="U451" s="57" t="str">
        <f>VLOOKUP(Q451,Prowadzacy!$F$2:$M$105,8,FALSE)</f>
        <v xml:space="preserve">Robert | Lis | Dr hab. inż. |  ( 05210 ) </v>
      </c>
      <c r="V451" s="42"/>
      <c r="W451" s="42" t="s">
        <v>226</v>
      </c>
      <c r="X451" s="42"/>
      <c r="Y451" s="42"/>
      <c r="Z451" s="58"/>
      <c r="AA451" s="57"/>
      <c r="AB451" s="57"/>
      <c r="AC451" s="57"/>
      <c r="AD451" s="57"/>
      <c r="AE451" s="57"/>
      <c r="AF451" s="57"/>
      <c r="AG451" s="57"/>
      <c r="AH451" s="57"/>
      <c r="AI451" s="57"/>
      <c r="AJ451" s="57"/>
      <c r="AK451" s="57"/>
      <c r="AL451" s="65"/>
    </row>
    <row r="452" spans="1:38" ht="53.25">
      <c r="A452" s="80">
        <v>447</v>
      </c>
      <c r="B452" s="57" t="str">
        <f>VLOOKUP(E452,studia!$F$1:$I$12,2,FALSE)</f>
        <v>Elektrotechnika</v>
      </c>
      <c r="C452" s="57" t="str">
        <f>VLOOKUP(E452,studia!$F$1:$I$12,3,FALSE)</f>
        <v>mgr</v>
      </c>
      <c r="D452" s="57" t="str">
        <f>VLOOKUP(E452,studia!$F$1:$I$12,4,FALSE)</f>
        <v>EEN</v>
      </c>
      <c r="E452" s="42" t="s">
        <v>559</v>
      </c>
      <c r="F452" s="92"/>
      <c r="G452" s="42" t="s">
        <v>1337</v>
      </c>
      <c r="H452" s="67" t="s">
        <v>1338</v>
      </c>
      <c r="I452" s="42" t="s">
        <v>1339</v>
      </c>
      <c r="J452" s="42" t="s">
        <v>1336</v>
      </c>
      <c r="K452" s="55" t="str">
        <f>VLOOKUP(J452,Prowadzacy!$F$2:$J$105,2,FALSE)</f>
        <v>Artur</v>
      </c>
      <c r="L452" s="55" t="str">
        <f>VLOOKUP(J452,Prowadzacy!$F$2:$K$105,3,FALSE)</f>
        <v>Kazimierz</v>
      </c>
      <c r="M452" s="55" t="str">
        <f>VLOOKUP(J452,Prowadzacy!$F$2:$K$105,4,FALSE)</f>
        <v>Wilczyński</v>
      </c>
      <c r="N452" s="57" t="str">
        <f>VLOOKUP(J452,Prowadzacy!$F$2:$M$105,8,FALSE)</f>
        <v xml:space="preserve">Artur | Wilczyński | Prof. dr hab. inż. |  ( 05813 ) </v>
      </c>
      <c r="O452" s="57" t="str">
        <f>VLOOKUP(J452,Prowadzacy!$F$2:$K$105,5,FALSE)</f>
        <v>W05/K2</v>
      </c>
      <c r="P452" s="57" t="str">
        <f>VLOOKUP(J452,Prowadzacy!$F$2:$K$105,6,FALSE)</f>
        <v>ZSS</v>
      </c>
      <c r="Q452" s="42" t="s">
        <v>903</v>
      </c>
      <c r="R452" s="57" t="str">
        <f>VLOOKUP(Q452,Prowadzacy!$F$2:$K$105,2,FALSE)</f>
        <v>Marek</v>
      </c>
      <c r="S452" s="57" t="str">
        <f>VLOOKUP(Q452,Prowadzacy!$F$2:$K$105,3,FALSE)</f>
        <v>Aleksander</v>
      </c>
      <c r="T452" s="57" t="str">
        <f>VLOOKUP(Q452,Prowadzacy!$F$2:$K$105,4,FALSE)</f>
        <v>Kott</v>
      </c>
      <c r="U452" s="57" t="str">
        <f>VLOOKUP(Q452,Prowadzacy!$F$2:$M$105,8,FALSE)</f>
        <v xml:space="preserve">Marek | Kott | Dr inż. |  ( 05297 ) </v>
      </c>
      <c r="V452" s="42"/>
      <c r="W452" s="42" t="s">
        <v>226</v>
      </c>
      <c r="X452" s="42"/>
      <c r="Y452" s="42"/>
      <c r="Z452" s="58"/>
      <c r="AA452" s="57"/>
      <c r="AB452" s="57"/>
      <c r="AC452" s="57"/>
      <c r="AD452" s="57"/>
      <c r="AE452" s="57"/>
      <c r="AF452" s="57"/>
      <c r="AG452" s="57"/>
      <c r="AH452" s="57"/>
      <c r="AI452" s="57"/>
      <c r="AJ452" s="57"/>
      <c r="AK452" s="57"/>
      <c r="AL452" s="65"/>
    </row>
    <row r="453" spans="1:38" ht="117">
      <c r="A453" s="80">
        <v>448</v>
      </c>
      <c r="B453" s="57" t="str">
        <f>VLOOKUP(E453,studia!$F$1:$I$12,2,FALSE)</f>
        <v>Elektrotechnika</v>
      </c>
      <c r="C453" s="57" t="str">
        <f>VLOOKUP(E453,studia!$F$1:$I$12,3,FALSE)</f>
        <v>mgr</v>
      </c>
      <c r="D453" s="57" t="str">
        <f>VLOOKUP(E453,studia!$F$1:$I$12,4,FALSE)</f>
        <v>EEN</v>
      </c>
      <c r="E453" s="42" t="s">
        <v>559</v>
      </c>
      <c r="F453" s="92"/>
      <c r="G453" s="42" t="s">
        <v>1340</v>
      </c>
      <c r="H453" s="67" t="s">
        <v>1341</v>
      </c>
      <c r="I453" s="42" t="s">
        <v>1342</v>
      </c>
      <c r="J453" s="42" t="s">
        <v>1336</v>
      </c>
      <c r="K453" s="55" t="str">
        <f>VLOOKUP(J453,Prowadzacy!$F$2:$J$105,2,FALSE)</f>
        <v>Artur</v>
      </c>
      <c r="L453" s="55" t="str">
        <f>VLOOKUP(J453,Prowadzacy!$F$2:$K$105,3,FALSE)</f>
        <v>Kazimierz</v>
      </c>
      <c r="M453" s="55" t="str">
        <f>VLOOKUP(J453,Prowadzacy!$F$2:$K$105,4,FALSE)</f>
        <v>Wilczyński</v>
      </c>
      <c r="N453" s="57" t="str">
        <f>VLOOKUP(J453,Prowadzacy!$F$2:$M$105,8,FALSE)</f>
        <v xml:space="preserve">Artur | Wilczyński | Prof. dr hab. inż. |  ( 05813 ) </v>
      </c>
      <c r="O453" s="57" t="str">
        <f>VLOOKUP(J453,Prowadzacy!$F$2:$K$105,5,FALSE)</f>
        <v>W05/K2</v>
      </c>
      <c r="P453" s="57" t="str">
        <f>VLOOKUP(J453,Prowadzacy!$F$2:$K$105,6,FALSE)</f>
        <v>ZSS</v>
      </c>
      <c r="Q453" s="42" t="s">
        <v>903</v>
      </c>
      <c r="R453" s="57" t="str">
        <f>VLOOKUP(Q453,Prowadzacy!$F$2:$K$105,2,FALSE)</f>
        <v>Marek</v>
      </c>
      <c r="S453" s="57" t="str">
        <f>VLOOKUP(Q453,Prowadzacy!$F$2:$K$105,3,FALSE)</f>
        <v>Aleksander</v>
      </c>
      <c r="T453" s="57" t="str">
        <f>VLOOKUP(Q453,Prowadzacy!$F$2:$K$105,4,FALSE)</f>
        <v>Kott</v>
      </c>
      <c r="U453" s="57" t="str">
        <f>VLOOKUP(Q453,Prowadzacy!$F$2:$M$105,8,FALSE)</f>
        <v xml:space="preserve">Marek | Kott | Dr inż. |  ( 05297 ) </v>
      </c>
      <c r="V453" s="42"/>
      <c r="W453" s="42" t="s">
        <v>226</v>
      </c>
      <c r="X453" s="42"/>
      <c r="Y453" s="42"/>
      <c r="Z453" s="58"/>
      <c r="AA453" s="57"/>
      <c r="AB453" s="57"/>
      <c r="AC453" s="57"/>
      <c r="AD453" s="57"/>
      <c r="AE453" s="57"/>
      <c r="AF453" s="57"/>
      <c r="AG453" s="57"/>
      <c r="AH453" s="57"/>
      <c r="AI453" s="57"/>
      <c r="AJ453" s="57"/>
      <c r="AK453" s="57"/>
      <c r="AL453" s="65"/>
    </row>
    <row r="454" spans="1:38" ht="104.25">
      <c r="A454" s="80">
        <v>449</v>
      </c>
      <c r="B454" s="57" t="str">
        <f>VLOOKUP(E454,studia!$F$1:$I$12,2,FALSE)</f>
        <v>Elektrotechnika</v>
      </c>
      <c r="C454" s="57" t="str">
        <f>VLOOKUP(E454,studia!$F$1:$I$12,3,FALSE)</f>
        <v>mgr</v>
      </c>
      <c r="D454" s="57" t="str">
        <f>VLOOKUP(E454,studia!$F$1:$I$12,4,FALSE)</f>
        <v>EEN</v>
      </c>
      <c r="E454" s="42" t="s">
        <v>559</v>
      </c>
      <c r="F454" s="92"/>
      <c r="G454" s="42" t="s">
        <v>1343</v>
      </c>
      <c r="H454" s="67" t="s">
        <v>1344</v>
      </c>
      <c r="I454" s="42" t="s">
        <v>1345</v>
      </c>
      <c r="J454" s="42" t="s">
        <v>724</v>
      </c>
      <c r="K454" s="55" t="str">
        <f>VLOOKUP(J454,Prowadzacy!$F$2:$J$105,2,FALSE)</f>
        <v>Kazimierz</v>
      </c>
      <c r="L454" s="55" t="str">
        <f>VLOOKUP(J454,Prowadzacy!$F$2:$K$105,3,FALSE)</f>
        <v>Teodor</v>
      </c>
      <c r="M454" s="55" t="str">
        <f>VLOOKUP(J454,Prowadzacy!$F$2:$K$105,4,FALSE)</f>
        <v>Wilkosz</v>
      </c>
      <c r="N454" s="57" t="str">
        <f>VLOOKUP(J454,Prowadzacy!$F$2:$M$105,8,FALSE)</f>
        <v xml:space="preserve">Kazimierz | Wilkosz | Prof. dr hab. inż. |  ( 05255 ) </v>
      </c>
      <c r="O454" s="57" t="str">
        <f>VLOOKUP(J454,Prowadzacy!$F$2:$K$105,5,FALSE)</f>
        <v>W05/K2</v>
      </c>
      <c r="P454" s="57" t="str">
        <f>VLOOKUP(J454,Prowadzacy!$F$2:$K$105,6,FALSE)</f>
        <v>ZSS</v>
      </c>
      <c r="Q454" s="42" t="s">
        <v>957</v>
      </c>
      <c r="R454" s="57" t="str">
        <f>VLOOKUP(Q454,Prowadzacy!$F$2:$K$105,2,FALSE)</f>
        <v>Tomasz</v>
      </c>
      <c r="S454" s="57" t="str">
        <f>VLOOKUP(Q454,Prowadzacy!$F$2:$K$105,3,FALSE)</f>
        <v>Kazimierz</v>
      </c>
      <c r="T454" s="57" t="str">
        <f>VLOOKUP(Q454,Prowadzacy!$F$2:$K$105,4,FALSE)</f>
        <v>Okoń</v>
      </c>
      <c r="U454" s="57" t="str">
        <f>VLOOKUP(Q454,Prowadzacy!$F$2:$M$105,8,FALSE)</f>
        <v xml:space="preserve">Tomasz | Okoń | Dr inż. |  ( 05401 ) </v>
      </c>
      <c r="V454" s="42"/>
      <c r="W454" s="42" t="s">
        <v>226</v>
      </c>
      <c r="X454" s="42"/>
      <c r="Y454" s="42"/>
      <c r="Z454" s="58"/>
      <c r="AA454" s="57"/>
      <c r="AB454" s="57"/>
      <c r="AC454" s="57"/>
      <c r="AD454" s="57"/>
      <c r="AE454" s="57"/>
      <c r="AF454" s="57"/>
      <c r="AG454" s="57"/>
      <c r="AH454" s="57"/>
      <c r="AI454" s="57"/>
      <c r="AJ454" s="57"/>
      <c r="AK454" s="57"/>
      <c r="AL454" s="65"/>
    </row>
    <row r="455" spans="1:38" ht="104.25">
      <c r="A455" s="80">
        <v>450</v>
      </c>
      <c r="B455" s="57" t="str">
        <f>VLOOKUP(E455,studia!$F$1:$I$12,2,FALSE)</f>
        <v>Elektrotechnika</v>
      </c>
      <c r="C455" s="57" t="str">
        <f>VLOOKUP(E455,studia!$F$1:$I$12,3,FALSE)</f>
        <v>mgr</v>
      </c>
      <c r="D455" s="57" t="str">
        <f>VLOOKUP(E455,studia!$F$1:$I$12,4,FALSE)</f>
        <v>EEN</v>
      </c>
      <c r="E455" s="42" t="s">
        <v>559</v>
      </c>
      <c r="F455" s="92"/>
      <c r="G455" s="42" t="s">
        <v>1346</v>
      </c>
      <c r="H455" s="67" t="s">
        <v>1347</v>
      </c>
      <c r="I455" s="42" t="s">
        <v>1348</v>
      </c>
      <c r="J455" s="42" t="s">
        <v>724</v>
      </c>
      <c r="K455" s="55" t="str">
        <f>VLOOKUP(J455,Prowadzacy!$F$2:$J$105,2,FALSE)</f>
        <v>Kazimierz</v>
      </c>
      <c r="L455" s="55" t="str">
        <f>VLOOKUP(J455,Prowadzacy!$F$2:$K$105,3,FALSE)</f>
        <v>Teodor</v>
      </c>
      <c r="M455" s="55" t="str">
        <f>VLOOKUP(J455,Prowadzacy!$F$2:$K$105,4,FALSE)</f>
        <v>Wilkosz</v>
      </c>
      <c r="N455" s="57" t="str">
        <f>VLOOKUP(J455,Prowadzacy!$F$2:$M$105,8,FALSE)</f>
        <v xml:space="preserve">Kazimierz | Wilkosz | Prof. dr hab. inż. |  ( 05255 ) </v>
      </c>
      <c r="O455" s="57" t="str">
        <f>VLOOKUP(J455,Prowadzacy!$F$2:$K$105,5,FALSE)</f>
        <v>W05/K2</v>
      </c>
      <c r="P455" s="57" t="str">
        <f>VLOOKUP(J455,Prowadzacy!$F$2:$K$105,6,FALSE)</f>
        <v>ZSS</v>
      </c>
      <c r="Q455" s="42" t="s">
        <v>957</v>
      </c>
      <c r="R455" s="57" t="str">
        <f>VLOOKUP(Q455,Prowadzacy!$F$2:$K$105,2,FALSE)</f>
        <v>Tomasz</v>
      </c>
      <c r="S455" s="57" t="str">
        <f>VLOOKUP(Q455,Prowadzacy!$F$2:$K$105,3,FALSE)</f>
        <v>Kazimierz</v>
      </c>
      <c r="T455" s="57" t="str">
        <f>VLOOKUP(Q455,Prowadzacy!$F$2:$K$105,4,FALSE)</f>
        <v>Okoń</v>
      </c>
      <c r="U455" s="57" t="str">
        <f>VLOOKUP(Q455,Prowadzacy!$F$2:$M$105,8,FALSE)</f>
        <v xml:space="preserve">Tomasz | Okoń | Dr inż. |  ( 05401 ) </v>
      </c>
      <c r="V455" s="42"/>
      <c r="W455" s="42" t="s">
        <v>226</v>
      </c>
      <c r="X455" s="42"/>
      <c r="Y455" s="42"/>
      <c r="Z455" s="58"/>
      <c r="AA455" s="57"/>
      <c r="AB455" s="57"/>
      <c r="AC455" s="57"/>
      <c r="AD455" s="57"/>
      <c r="AE455" s="57"/>
      <c r="AF455" s="57"/>
      <c r="AG455" s="57"/>
      <c r="AH455" s="57"/>
      <c r="AI455" s="57"/>
      <c r="AJ455" s="57"/>
      <c r="AK455" s="57"/>
      <c r="AL455" s="65"/>
    </row>
    <row r="456" spans="1:38" ht="117">
      <c r="A456" s="80">
        <v>451</v>
      </c>
      <c r="B456" s="57" t="str">
        <f>VLOOKUP(E456,studia!$F$1:$I$12,2,FALSE)</f>
        <v>Elektrotechnika</v>
      </c>
      <c r="C456" s="57" t="str">
        <f>VLOOKUP(E456,studia!$F$1:$I$12,3,FALSE)</f>
        <v>mgr</v>
      </c>
      <c r="D456" s="57" t="str">
        <f>VLOOKUP(E456,studia!$F$1:$I$12,4,FALSE)</f>
        <v>EEN</v>
      </c>
      <c r="E456" s="42" t="s">
        <v>559</v>
      </c>
      <c r="F456" s="92"/>
      <c r="G456" s="42" t="s">
        <v>1349</v>
      </c>
      <c r="H456" s="67" t="s">
        <v>1350</v>
      </c>
      <c r="I456" s="42" t="s">
        <v>1351</v>
      </c>
      <c r="J456" s="42" t="s">
        <v>724</v>
      </c>
      <c r="K456" s="55" t="str">
        <f>VLOOKUP(J456,Prowadzacy!$F$2:$J$105,2,FALSE)</f>
        <v>Kazimierz</v>
      </c>
      <c r="L456" s="55" t="str">
        <f>VLOOKUP(J456,Prowadzacy!$F$2:$K$105,3,FALSE)</f>
        <v>Teodor</v>
      </c>
      <c r="M456" s="55" t="str">
        <f>VLOOKUP(J456,Prowadzacy!$F$2:$K$105,4,FALSE)</f>
        <v>Wilkosz</v>
      </c>
      <c r="N456" s="57" t="str">
        <f>VLOOKUP(J456,Prowadzacy!$F$2:$M$105,8,FALSE)</f>
        <v xml:space="preserve">Kazimierz | Wilkosz | Prof. dr hab. inż. |  ( 05255 ) </v>
      </c>
      <c r="O456" s="57" t="str">
        <f>VLOOKUP(J456,Prowadzacy!$F$2:$K$105,5,FALSE)</f>
        <v>W05/K2</v>
      </c>
      <c r="P456" s="57" t="str">
        <f>VLOOKUP(J456,Prowadzacy!$F$2:$K$105,6,FALSE)</f>
        <v>ZSS</v>
      </c>
      <c r="Q456" s="42" t="s">
        <v>669</v>
      </c>
      <c r="R456" s="57" t="str">
        <f>VLOOKUP(Q456,Prowadzacy!$F$2:$K$105,2,FALSE)</f>
        <v>Robert</v>
      </c>
      <c r="S456" s="57" t="str">
        <f>VLOOKUP(Q456,Prowadzacy!$F$2:$K$105,3,FALSE)</f>
        <v>Stanisław</v>
      </c>
      <c r="T456" s="57" t="str">
        <f>VLOOKUP(Q456,Prowadzacy!$F$2:$K$105,4,FALSE)</f>
        <v>Łukomski</v>
      </c>
      <c r="U456" s="57" t="str">
        <f>VLOOKUP(Q456,Prowadzacy!$F$2:$M$105,8,FALSE)</f>
        <v xml:space="preserve">Robert | Łukomski | Dr inż. |  ( 05216 ) </v>
      </c>
      <c r="V456" s="42"/>
      <c r="W456" s="42" t="s">
        <v>226</v>
      </c>
      <c r="X456" s="42"/>
      <c r="Y456" s="42"/>
      <c r="Z456" s="58"/>
      <c r="AA456" s="57"/>
      <c r="AB456" s="57"/>
      <c r="AC456" s="57"/>
      <c r="AD456" s="57"/>
      <c r="AE456" s="57"/>
      <c r="AF456" s="57"/>
      <c r="AG456" s="57"/>
      <c r="AH456" s="57"/>
      <c r="AI456" s="57"/>
      <c r="AJ456" s="57"/>
      <c r="AK456" s="57"/>
      <c r="AL456" s="65"/>
    </row>
    <row r="457" spans="1:38" ht="117">
      <c r="A457" s="80">
        <v>452</v>
      </c>
      <c r="B457" s="57" t="str">
        <f>VLOOKUP(E457,studia!$F$1:$I$12,2,FALSE)</f>
        <v>Elektrotechnika</v>
      </c>
      <c r="C457" s="57" t="str">
        <f>VLOOKUP(E457,studia!$F$1:$I$12,3,FALSE)</f>
        <v>mgr</v>
      </c>
      <c r="D457" s="57" t="str">
        <f>VLOOKUP(E457,studia!$F$1:$I$12,4,FALSE)</f>
        <v>EEN</v>
      </c>
      <c r="E457" s="42" t="s">
        <v>559</v>
      </c>
      <c r="F457" s="92"/>
      <c r="G457" s="42" t="s">
        <v>1352</v>
      </c>
      <c r="H457" s="67" t="s">
        <v>1353</v>
      </c>
      <c r="I457" s="42" t="s">
        <v>1354</v>
      </c>
      <c r="J457" s="42" t="s">
        <v>724</v>
      </c>
      <c r="K457" s="55" t="str">
        <f>VLOOKUP(J457,Prowadzacy!$F$2:$J$105,2,FALSE)</f>
        <v>Kazimierz</v>
      </c>
      <c r="L457" s="55" t="str">
        <f>VLOOKUP(J457,Prowadzacy!$F$2:$K$105,3,FALSE)</f>
        <v>Teodor</v>
      </c>
      <c r="M457" s="55" t="str">
        <f>VLOOKUP(J457,Prowadzacy!$F$2:$K$105,4,FALSE)</f>
        <v>Wilkosz</v>
      </c>
      <c r="N457" s="57" t="str">
        <f>VLOOKUP(J457,Prowadzacy!$F$2:$M$105,8,FALSE)</f>
        <v xml:space="preserve">Kazimierz | Wilkosz | Prof. dr hab. inż. |  ( 05255 ) </v>
      </c>
      <c r="O457" s="57" t="str">
        <f>VLOOKUP(J457,Prowadzacy!$F$2:$K$105,5,FALSE)</f>
        <v>W05/K2</v>
      </c>
      <c r="P457" s="57" t="str">
        <f>VLOOKUP(J457,Prowadzacy!$F$2:$K$105,6,FALSE)</f>
        <v>ZSS</v>
      </c>
      <c r="Q457" s="42" t="s">
        <v>669</v>
      </c>
      <c r="R457" s="57" t="str">
        <f>VLOOKUP(Q457,Prowadzacy!$F$2:$K$105,2,FALSE)</f>
        <v>Robert</v>
      </c>
      <c r="S457" s="57" t="str">
        <f>VLOOKUP(Q457,Prowadzacy!$F$2:$K$105,3,FALSE)</f>
        <v>Stanisław</v>
      </c>
      <c r="T457" s="57" t="str">
        <f>VLOOKUP(Q457,Prowadzacy!$F$2:$K$105,4,FALSE)</f>
        <v>Łukomski</v>
      </c>
      <c r="U457" s="57" t="str">
        <f>VLOOKUP(Q457,Prowadzacy!$F$2:$M$105,8,FALSE)</f>
        <v xml:space="preserve">Robert | Łukomski | Dr inż. |  ( 05216 ) </v>
      </c>
      <c r="V457" s="42"/>
      <c r="W457" s="42" t="s">
        <v>226</v>
      </c>
      <c r="X457" s="42"/>
      <c r="Y457" s="42"/>
      <c r="Z457" s="58"/>
      <c r="AA457" s="57"/>
      <c r="AB457" s="57"/>
      <c r="AC457" s="57"/>
      <c r="AD457" s="57"/>
      <c r="AE457" s="57"/>
      <c r="AF457" s="57"/>
      <c r="AG457" s="57"/>
      <c r="AH457" s="57"/>
      <c r="AI457" s="57"/>
      <c r="AJ457" s="57"/>
      <c r="AK457" s="57"/>
      <c r="AL457" s="65"/>
    </row>
    <row r="458" spans="1:38" ht="117">
      <c r="A458" s="80">
        <v>453</v>
      </c>
      <c r="B458" s="57" t="str">
        <f>VLOOKUP(E458,studia!$F$1:$I$12,2,FALSE)</f>
        <v>Elektrotechnika</v>
      </c>
      <c r="C458" s="57" t="str">
        <f>VLOOKUP(E458,studia!$F$1:$I$12,3,FALSE)</f>
        <v>mgr</v>
      </c>
      <c r="D458" s="57" t="str">
        <f>VLOOKUP(E458,studia!$F$1:$I$12,4,FALSE)</f>
        <v>EEN</v>
      </c>
      <c r="E458" s="42" t="s">
        <v>559</v>
      </c>
      <c r="F458" s="92"/>
      <c r="G458" s="42" t="s">
        <v>1355</v>
      </c>
      <c r="H458" s="67" t="s">
        <v>1356</v>
      </c>
      <c r="I458" s="42" t="s">
        <v>1357</v>
      </c>
      <c r="J458" s="42" t="s">
        <v>724</v>
      </c>
      <c r="K458" s="55" t="str">
        <f>VLOOKUP(J458,Prowadzacy!$F$2:$J$105,2,FALSE)</f>
        <v>Kazimierz</v>
      </c>
      <c r="L458" s="55" t="str">
        <f>VLOOKUP(J458,Prowadzacy!$F$2:$K$105,3,FALSE)</f>
        <v>Teodor</v>
      </c>
      <c r="M458" s="55" t="str">
        <f>VLOOKUP(J458,Prowadzacy!$F$2:$K$105,4,FALSE)</f>
        <v>Wilkosz</v>
      </c>
      <c r="N458" s="57" t="str">
        <f>VLOOKUP(J458,Prowadzacy!$F$2:$M$105,8,FALSE)</f>
        <v xml:space="preserve">Kazimierz | Wilkosz | Prof. dr hab. inż. |  ( 05255 ) </v>
      </c>
      <c r="O458" s="57" t="str">
        <f>VLOOKUP(J458,Prowadzacy!$F$2:$K$105,5,FALSE)</f>
        <v>W05/K2</v>
      </c>
      <c r="P458" s="57" t="str">
        <f>VLOOKUP(J458,Prowadzacy!$F$2:$K$105,6,FALSE)</f>
        <v>ZSS</v>
      </c>
      <c r="Q458" s="42" t="s">
        <v>957</v>
      </c>
      <c r="R458" s="57" t="str">
        <f>VLOOKUP(Q458,Prowadzacy!$F$2:$K$105,2,FALSE)</f>
        <v>Tomasz</v>
      </c>
      <c r="S458" s="57" t="str">
        <f>VLOOKUP(Q458,Prowadzacy!$F$2:$K$105,3,FALSE)</f>
        <v>Kazimierz</v>
      </c>
      <c r="T458" s="57" t="str">
        <f>VLOOKUP(Q458,Prowadzacy!$F$2:$K$105,4,FALSE)</f>
        <v>Okoń</v>
      </c>
      <c r="U458" s="57" t="str">
        <f>VLOOKUP(Q458,Prowadzacy!$F$2:$M$105,8,FALSE)</f>
        <v xml:space="preserve">Tomasz | Okoń | Dr inż. |  ( 05401 ) </v>
      </c>
      <c r="V458" s="42"/>
      <c r="W458" s="42" t="s">
        <v>226</v>
      </c>
      <c r="X458" s="42"/>
      <c r="Y458" s="42"/>
      <c r="Z458" s="58"/>
      <c r="AA458" s="57"/>
      <c r="AB458" s="57"/>
      <c r="AC458" s="57"/>
      <c r="AD458" s="57"/>
      <c r="AE458" s="57"/>
      <c r="AF458" s="57"/>
      <c r="AG458" s="57"/>
      <c r="AH458" s="57"/>
      <c r="AI458" s="57"/>
      <c r="AJ458" s="57"/>
      <c r="AK458" s="57"/>
      <c r="AL458" s="65"/>
    </row>
    <row r="459" spans="1:38" ht="104.25">
      <c r="A459" s="80">
        <v>454</v>
      </c>
      <c r="B459" s="57" t="str">
        <f>VLOOKUP(E459,studia!$F$1:$I$12,2,FALSE)</f>
        <v>Elektrotechnika</v>
      </c>
      <c r="C459" s="57" t="str">
        <f>VLOOKUP(E459,studia!$F$1:$I$12,3,FALSE)</f>
        <v>mgr</v>
      </c>
      <c r="D459" s="57" t="str">
        <f>VLOOKUP(E459,studia!$F$1:$I$12,4,FALSE)</f>
        <v>EEN</v>
      </c>
      <c r="E459" s="67" t="s">
        <v>559</v>
      </c>
      <c r="F459" s="91"/>
      <c r="G459" s="67" t="s">
        <v>1134</v>
      </c>
      <c r="H459" s="67" t="s">
        <v>1135</v>
      </c>
      <c r="I459" s="67" t="s">
        <v>1136</v>
      </c>
      <c r="J459" s="67" t="s">
        <v>772</v>
      </c>
      <c r="K459" s="55" t="str">
        <f>VLOOKUP(J459,Prowadzacy!$F$2:$J$105,2,FALSE)</f>
        <v>Marta</v>
      </c>
      <c r="L459" s="55" t="str">
        <f>VLOOKUP(J459,Prowadzacy!$F$2:$K$105,3,FALSE)</f>
        <v>Monika</v>
      </c>
      <c r="M459" s="55" t="str">
        <f>VLOOKUP(J459,Prowadzacy!$F$2:$K$105,4,FALSE)</f>
        <v>Bątkiewicz-Pantuła</v>
      </c>
      <c r="N459" s="57" t="str">
        <f>VLOOKUP(J459,Prowadzacy!$F$2:$M$105,8,FALSE)</f>
        <v xml:space="preserve">Marta | Bątkiewicz-Pantuła | Dr inż. |  ( 05298 ) </v>
      </c>
      <c r="O459" s="57" t="str">
        <f>VLOOKUP(J459,Prowadzacy!$F$2:$K$105,5,FALSE)</f>
        <v>W05/K2</v>
      </c>
      <c r="P459" s="57" t="str">
        <f>VLOOKUP(J459,Prowadzacy!$F$2:$K$105,6,FALSE)</f>
        <v>ZUE</v>
      </c>
      <c r="Q459" s="67" t="s">
        <v>831</v>
      </c>
      <c r="R459" s="57" t="str">
        <f>VLOOKUP(Q459,Prowadzacy!$F$2:$K$105,2,FALSE)</f>
        <v>Kazimierz</v>
      </c>
      <c r="S459" s="57">
        <f>VLOOKUP(Q459,Prowadzacy!$F$2:$K$105,3,FALSE)</f>
        <v>0</v>
      </c>
      <c r="T459" s="57" t="str">
        <f>VLOOKUP(Q459,Prowadzacy!$F$2:$K$105,4,FALSE)</f>
        <v>Herlender</v>
      </c>
      <c r="U459" s="57" t="str">
        <f>VLOOKUP(Q459,Prowadzacy!$F$2:$M$105,8,FALSE)</f>
        <v xml:space="preserve">Kazimierz | Herlender | Dr inż. |  ( 05211 ) </v>
      </c>
      <c r="V459" s="67"/>
      <c r="W459" s="67" t="s">
        <v>226</v>
      </c>
      <c r="X459" s="67"/>
      <c r="Y459" s="67"/>
      <c r="Z459" s="58"/>
      <c r="AA459" s="57"/>
      <c r="AB459" s="57"/>
      <c r="AC459" s="57"/>
      <c r="AD459" s="57"/>
      <c r="AE459" s="57"/>
      <c r="AF459" s="57"/>
      <c r="AG459" s="57"/>
      <c r="AH459" s="57"/>
      <c r="AI459" s="57"/>
      <c r="AJ459" s="57"/>
      <c r="AK459" s="57"/>
      <c r="AL459" s="65"/>
    </row>
    <row r="460" spans="1:38" ht="91.5">
      <c r="A460" s="80">
        <v>455</v>
      </c>
      <c r="B460" s="57" t="str">
        <f>VLOOKUP(E460,studia!$F$1:$I$12,2,FALSE)</f>
        <v>Elektrotechnika</v>
      </c>
      <c r="C460" s="57" t="str">
        <f>VLOOKUP(E460,studia!$F$1:$I$12,3,FALSE)</f>
        <v>mgr</v>
      </c>
      <c r="D460" s="57" t="str">
        <f>VLOOKUP(E460,studia!$F$1:$I$12,4,FALSE)</f>
        <v>EEN</v>
      </c>
      <c r="E460" s="67" t="s">
        <v>559</v>
      </c>
      <c r="F460" s="91"/>
      <c r="G460" s="67" t="s">
        <v>1137</v>
      </c>
      <c r="H460" s="67" t="s">
        <v>1138</v>
      </c>
      <c r="I460" s="67" t="s">
        <v>1139</v>
      </c>
      <c r="J460" s="67" t="s">
        <v>772</v>
      </c>
      <c r="K460" s="55" t="str">
        <f>VLOOKUP(J460,Prowadzacy!$F$2:$J$105,2,FALSE)</f>
        <v>Marta</v>
      </c>
      <c r="L460" s="55" t="str">
        <f>VLOOKUP(J460,Prowadzacy!$F$2:$K$105,3,FALSE)</f>
        <v>Monika</v>
      </c>
      <c r="M460" s="55" t="str">
        <f>VLOOKUP(J460,Prowadzacy!$F$2:$K$105,4,FALSE)</f>
        <v>Bątkiewicz-Pantuła</v>
      </c>
      <c r="N460" s="57" t="str">
        <f>VLOOKUP(J460,Prowadzacy!$F$2:$M$105,8,FALSE)</f>
        <v xml:space="preserve">Marta | Bątkiewicz-Pantuła | Dr inż. |  ( 05298 ) </v>
      </c>
      <c r="O460" s="57" t="str">
        <f>VLOOKUP(J460,Prowadzacy!$F$2:$K$105,5,FALSE)</f>
        <v>W05/K2</v>
      </c>
      <c r="P460" s="57" t="str">
        <f>VLOOKUP(J460,Prowadzacy!$F$2:$K$105,6,FALSE)</f>
        <v>ZUE</v>
      </c>
      <c r="Q460" s="67" t="s">
        <v>831</v>
      </c>
      <c r="R460" s="57" t="str">
        <f>VLOOKUP(Q460,Prowadzacy!$F$2:$K$105,2,FALSE)</f>
        <v>Kazimierz</v>
      </c>
      <c r="S460" s="57">
        <f>VLOOKUP(Q460,Prowadzacy!$F$2:$K$105,3,FALSE)</f>
        <v>0</v>
      </c>
      <c r="T460" s="57" t="str">
        <f>VLOOKUP(Q460,Prowadzacy!$F$2:$K$105,4,FALSE)</f>
        <v>Herlender</v>
      </c>
      <c r="U460" s="57" t="str">
        <f>VLOOKUP(Q460,Prowadzacy!$F$2:$M$105,8,FALSE)</f>
        <v xml:space="preserve">Kazimierz | Herlender | Dr inż. |  ( 05211 ) </v>
      </c>
      <c r="V460" s="67"/>
      <c r="W460" s="67" t="s">
        <v>226</v>
      </c>
      <c r="X460" s="67"/>
      <c r="Y460" s="67"/>
      <c r="Z460" s="58"/>
      <c r="AA460" s="57"/>
      <c r="AB460" s="57"/>
      <c r="AC460" s="57"/>
      <c r="AD460" s="57"/>
      <c r="AE460" s="57"/>
      <c r="AF460" s="57"/>
      <c r="AG460" s="57"/>
      <c r="AH460" s="57"/>
      <c r="AI460" s="57"/>
      <c r="AJ460" s="57"/>
      <c r="AK460" s="57"/>
      <c r="AL460" s="65"/>
    </row>
    <row r="461" spans="1:38" ht="117">
      <c r="A461" s="80">
        <v>456</v>
      </c>
      <c r="B461" s="57" t="str">
        <f>VLOOKUP(E461,studia!$F$1:$I$12,2,FALSE)</f>
        <v>Elektrotechnika</v>
      </c>
      <c r="C461" s="57" t="str">
        <f>VLOOKUP(E461,studia!$F$1:$I$12,3,FALSE)</f>
        <v>mgr</v>
      </c>
      <c r="D461" s="57" t="str">
        <f>VLOOKUP(E461,studia!$F$1:$I$12,4,FALSE)</f>
        <v>EEN</v>
      </c>
      <c r="E461" s="67" t="s">
        <v>559</v>
      </c>
      <c r="F461" s="91"/>
      <c r="G461" s="67" t="s">
        <v>1140</v>
      </c>
      <c r="H461" s="67" t="s">
        <v>1141</v>
      </c>
      <c r="I461" s="67" t="s">
        <v>1142</v>
      </c>
      <c r="J461" s="67" t="s">
        <v>772</v>
      </c>
      <c r="K461" s="55" t="str">
        <f>VLOOKUP(J461,Prowadzacy!$F$2:$J$105,2,FALSE)</f>
        <v>Marta</v>
      </c>
      <c r="L461" s="55" t="str">
        <f>VLOOKUP(J461,Prowadzacy!$F$2:$K$105,3,FALSE)</f>
        <v>Monika</v>
      </c>
      <c r="M461" s="55" t="str">
        <f>VLOOKUP(J461,Prowadzacy!$F$2:$K$105,4,FALSE)</f>
        <v>Bątkiewicz-Pantuła</v>
      </c>
      <c r="N461" s="57" t="str">
        <f>VLOOKUP(J461,Prowadzacy!$F$2:$M$105,8,FALSE)</f>
        <v xml:space="preserve">Marta | Bątkiewicz-Pantuła | Dr inż. |  ( 05298 ) </v>
      </c>
      <c r="O461" s="57" t="str">
        <f>VLOOKUP(J461,Prowadzacy!$F$2:$K$105,5,FALSE)</f>
        <v>W05/K2</v>
      </c>
      <c r="P461" s="57" t="str">
        <f>VLOOKUP(J461,Prowadzacy!$F$2:$K$105,6,FALSE)</f>
        <v>ZUE</v>
      </c>
      <c r="Q461" s="67" t="s">
        <v>831</v>
      </c>
      <c r="R461" s="57" t="str">
        <f>VLOOKUP(Q461,Prowadzacy!$F$2:$K$105,2,FALSE)</f>
        <v>Kazimierz</v>
      </c>
      <c r="S461" s="57">
        <f>VLOOKUP(Q461,Prowadzacy!$F$2:$K$105,3,FALSE)</f>
        <v>0</v>
      </c>
      <c r="T461" s="57" t="str">
        <f>VLOOKUP(Q461,Prowadzacy!$F$2:$K$105,4,FALSE)</f>
        <v>Herlender</v>
      </c>
      <c r="U461" s="57" t="str">
        <f>VLOOKUP(Q461,Prowadzacy!$F$2:$M$105,8,FALSE)</f>
        <v xml:space="preserve">Kazimierz | Herlender | Dr inż. |  ( 05211 ) </v>
      </c>
      <c r="V461" s="67"/>
      <c r="W461" s="67" t="s">
        <v>226</v>
      </c>
      <c r="X461" s="67"/>
      <c r="Y461" s="67"/>
      <c r="Z461" s="58"/>
      <c r="AA461" s="57"/>
      <c r="AB461" s="57"/>
      <c r="AC461" s="57"/>
      <c r="AD461" s="57"/>
      <c r="AE461" s="57"/>
      <c r="AF461" s="57"/>
      <c r="AG461" s="57"/>
      <c r="AH461" s="57"/>
      <c r="AI461" s="57"/>
      <c r="AJ461" s="57"/>
      <c r="AK461" s="57"/>
      <c r="AL461" s="65"/>
    </row>
    <row r="462" spans="1:38" ht="91.5">
      <c r="A462" s="80">
        <v>457</v>
      </c>
      <c r="B462" s="57" t="str">
        <f>VLOOKUP(E462,studia!$F$1:$I$12,2,FALSE)</f>
        <v>Elektrotechnika</v>
      </c>
      <c r="C462" s="57" t="str">
        <f>VLOOKUP(E462,studia!$F$1:$I$12,3,FALSE)</f>
        <v>mgr</v>
      </c>
      <c r="D462" s="57" t="str">
        <f>VLOOKUP(E462,studia!$F$1:$I$12,4,FALSE)</f>
        <v>EEN</v>
      </c>
      <c r="E462" s="67" t="s">
        <v>559</v>
      </c>
      <c r="F462" s="91"/>
      <c r="G462" s="67" t="s">
        <v>1143</v>
      </c>
      <c r="H462" s="67" t="s">
        <v>1144</v>
      </c>
      <c r="I462" s="67" t="s">
        <v>1145</v>
      </c>
      <c r="J462" s="67" t="s">
        <v>772</v>
      </c>
      <c r="K462" s="55" t="str">
        <f>VLOOKUP(J462,Prowadzacy!$F$2:$J$105,2,FALSE)</f>
        <v>Marta</v>
      </c>
      <c r="L462" s="55" t="str">
        <f>VLOOKUP(J462,Prowadzacy!$F$2:$K$105,3,FALSE)</f>
        <v>Monika</v>
      </c>
      <c r="M462" s="55" t="str">
        <f>VLOOKUP(J462,Prowadzacy!$F$2:$K$105,4,FALSE)</f>
        <v>Bątkiewicz-Pantuła</v>
      </c>
      <c r="N462" s="57" t="str">
        <f>VLOOKUP(J462,Prowadzacy!$F$2:$M$105,8,FALSE)</f>
        <v xml:space="preserve">Marta | Bątkiewicz-Pantuła | Dr inż. |  ( 05298 ) </v>
      </c>
      <c r="O462" s="57" t="str">
        <f>VLOOKUP(J462,Prowadzacy!$F$2:$K$105,5,FALSE)</f>
        <v>W05/K2</v>
      </c>
      <c r="P462" s="57" t="str">
        <f>VLOOKUP(J462,Prowadzacy!$F$2:$K$105,6,FALSE)</f>
        <v>ZUE</v>
      </c>
      <c r="Q462" s="67" t="s">
        <v>831</v>
      </c>
      <c r="R462" s="57" t="str">
        <f>VLOOKUP(Q462,Prowadzacy!$F$2:$K$105,2,FALSE)</f>
        <v>Kazimierz</v>
      </c>
      <c r="S462" s="57">
        <f>VLOOKUP(Q462,Prowadzacy!$F$2:$K$105,3,FALSE)</f>
        <v>0</v>
      </c>
      <c r="T462" s="57" t="str">
        <f>VLOOKUP(Q462,Prowadzacy!$F$2:$K$105,4,FALSE)</f>
        <v>Herlender</v>
      </c>
      <c r="U462" s="57" t="str">
        <f>VLOOKUP(Q462,Prowadzacy!$F$2:$M$105,8,FALSE)</f>
        <v xml:space="preserve">Kazimierz | Herlender | Dr inż. |  ( 05211 ) </v>
      </c>
      <c r="V462" s="67"/>
      <c r="W462" s="67" t="s">
        <v>226</v>
      </c>
      <c r="X462" s="67"/>
      <c r="Y462" s="67"/>
      <c r="Z462" s="58"/>
      <c r="AA462" s="57"/>
      <c r="AB462" s="57"/>
      <c r="AC462" s="57"/>
      <c r="AD462" s="57"/>
      <c r="AE462" s="57"/>
      <c r="AF462" s="57"/>
      <c r="AG462" s="57"/>
      <c r="AH462" s="57"/>
      <c r="AI462" s="57"/>
      <c r="AJ462" s="57"/>
      <c r="AK462" s="57"/>
      <c r="AL462" s="65"/>
    </row>
    <row r="463" spans="1:38" ht="78.75">
      <c r="A463" s="80">
        <v>458</v>
      </c>
      <c r="B463" s="57" t="str">
        <f>VLOOKUP(E463,studia!$F$1:$I$12,2,FALSE)</f>
        <v>Elektrotechnika</v>
      </c>
      <c r="C463" s="57" t="str">
        <f>VLOOKUP(E463,studia!$F$1:$I$12,3,FALSE)</f>
        <v>mgr</v>
      </c>
      <c r="D463" s="57" t="str">
        <f>VLOOKUP(E463,studia!$F$1:$I$12,4,FALSE)</f>
        <v>EEN</v>
      </c>
      <c r="E463" s="67" t="s">
        <v>559</v>
      </c>
      <c r="F463" s="91"/>
      <c r="G463" s="67" t="s">
        <v>1146</v>
      </c>
      <c r="H463" s="67" t="s">
        <v>1147</v>
      </c>
      <c r="I463" s="67" t="s">
        <v>1148</v>
      </c>
      <c r="J463" s="67" t="s">
        <v>772</v>
      </c>
      <c r="K463" s="55" t="str">
        <f>VLOOKUP(J463,Prowadzacy!$F$2:$J$105,2,FALSE)</f>
        <v>Marta</v>
      </c>
      <c r="L463" s="55" t="str">
        <f>VLOOKUP(J463,Prowadzacy!$F$2:$K$105,3,FALSE)</f>
        <v>Monika</v>
      </c>
      <c r="M463" s="55" t="str">
        <f>VLOOKUP(J463,Prowadzacy!$F$2:$K$105,4,FALSE)</f>
        <v>Bątkiewicz-Pantuła</v>
      </c>
      <c r="N463" s="57" t="str">
        <f>VLOOKUP(J463,Prowadzacy!$F$2:$M$105,8,FALSE)</f>
        <v xml:space="preserve">Marta | Bątkiewicz-Pantuła | Dr inż. |  ( 05298 ) </v>
      </c>
      <c r="O463" s="57" t="str">
        <f>VLOOKUP(J463,Prowadzacy!$F$2:$K$105,5,FALSE)</f>
        <v>W05/K2</v>
      </c>
      <c r="P463" s="57" t="str">
        <f>VLOOKUP(J463,Prowadzacy!$F$2:$K$105,6,FALSE)</f>
        <v>ZUE</v>
      </c>
      <c r="Q463" s="67" t="s">
        <v>779</v>
      </c>
      <c r="R463" s="57" t="str">
        <f>VLOOKUP(Q463,Prowadzacy!$F$2:$K$105,2,FALSE)</f>
        <v>Małgorzata</v>
      </c>
      <c r="S463" s="57" t="str">
        <f>VLOOKUP(Q463,Prowadzacy!$F$2:$K$105,3,FALSE)</f>
        <v>Anna</v>
      </c>
      <c r="T463" s="57" t="str">
        <f>VLOOKUP(Q463,Prowadzacy!$F$2:$K$105,4,FALSE)</f>
        <v>Bielówka</v>
      </c>
      <c r="U463" s="57" t="str">
        <f>VLOOKUP(Q463,Prowadzacy!$F$2:$M$105,8,FALSE)</f>
        <v xml:space="preserve">Małgorzata | Bielówka | Dr inż. |  ( 05286 ) </v>
      </c>
      <c r="V463" s="67"/>
      <c r="W463" s="67" t="s">
        <v>226</v>
      </c>
      <c r="X463" s="67"/>
      <c r="Y463" s="67"/>
      <c r="Z463" s="58"/>
      <c r="AA463" s="57"/>
      <c r="AB463" s="57"/>
      <c r="AC463" s="57"/>
      <c r="AD463" s="57"/>
      <c r="AE463" s="57"/>
      <c r="AF463" s="57"/>
      <c r="AG463" s="57"/>
      <c r="AH463" s="57"/>
      <c r="AI463" s="57"/>
      <c r="AJ463" s="57"/>
      <c r="AK463" s="57"/>
      <c r="AL463" s="65"/>
    </row>
    <row r="464" spans="1:38" ht="91.5">
      <c r="A464" s="80">
        <v>459</v>
      </c>
      <c r="B464" s="57" t="str">
        <f>VLOOKUP(E464,studia!$F$1:$I$12,2,FALSE)</f>
        <v>Elektrotechnika</v>
      </c>
      <c r="C464" s="57" t="str">
        <f>VLOOKUP(E464,studia!$F$1:$I$12,3,FALSE)</f>
        <v>mgr</v>
      </c>
      <c r="D464" s="57" t="str">
        <f>VLOOKUP(E464,studia!$F$1:$I$12,4,FALSE)</f>
        <v>EEN</v>
      </c>
      <c r="E464" s="67" t="s">
        <v>559</v>
      </c>
      <c r="F464" s="91"/>
      <c r="G464" s="67" t="s">
        <v>1149</v>
      </c>
      <c r="H464" s="67" t="s">
        <v>1150</v>
      </c>
      <c r="I464" s="67" t="s">
        <v>1151</v>
      </c>
      <c r="J464" s="67" t="s">
        <v>772</v>
      </c>
      <c r="K464" s="55" t="str">
        <f>VLOOKUP(J464,Prowadzacy!$F$2:$J$105,2,FALSE)</f>
        <v>Marta</v>
      </c>
      <c r="L464" s="55" t="str">
        <f>VLOOKUP(J464,Prowadzacy!$F$2:$K$105,3,FALSE)</f>
        <v>Monika</v>
      </c>
      <c r="M464" s="55" t="str">
        <f>VLOOKUP(J464,Prowadzacy!$F$2:$K$105,4,FALSE)</f>
        <v>Bątkiewicz-Pantuła</v>
      </c>
      <c r="N464" s="57" t="str">
        <f>VLOOKUP(J464,Prowadzacy!$F$2:$M$105,8,FALSE)</f>
        <v xml:space="preserve">Marta | Bątkiewicz-Pantuła | Dr inż. |  ( 05298 ) </v>
      </c>
      <c r="O464" s="57" t="str">
        <f>VLOOKUP(J464,Prowadzacy!$F$2:$K$105,5,FALSE)</f>
        <v>W05/K2</v>
      </c>
      <c r="P464" s="57" t="str">
        <f>VLOOKUP(J464,Prowadzacy!$F$2:$K$105,6,FALSE)</f>
        <v>ZUE</v>
      </c>
      <c r="Q464" s="67" t="s">
        <v>779</v>
      </c>
      <c r="R464" s="57" t="str">
        <f>VLOOKUP(Q464,Prowadzacy!$F$2:$K$105,2,FALSE)</f>
        <v>Małgorzata</v>
      </c>
      <c r="S464" s="57" t="str">
        <f>VLOOKUP(Q464,Prowadzacy!$F$2:$K$105,3,FALSE)</f>
        <v>Anna</v>
      </c>
      <c r="T464" s="57" t="str">
        <f>VLOOKUP(Q464,Prowadzacy!$F$2:$K$105,4,FALSE)</f>
        <v>Bielówka</v>
      </c>
      <c r="U464" s="57" t="str">
        <f>VLOOKUP(Q464,Prowadzacy!$F$2:$M$105,8,FALSE)</f>
        <v xml:space="preserve">Małgorzata | Bielówka | Dr inż. |  ( 05286 ) </v>
      </c>
      <c r="V464" s="67"/>
      <c r="W464" s="67" t="s">
        <v>226</v>
      </c>
      <c r="X464" s="67"/>
      <c r="Y464" s="67"/>
      <c r="Z464" s="58"/>
      <c r="AA464" s="57"/>
      <c r="AB464" s="57"/>
      <c r="AC464" s="57"/>
      <c r="AD464" s="57"/>
      <c r="AE464" s="57"/>
      <c r="AF464" s="57"/>
      <c r="AG464" s="57"/>
      <c r="AH464" s="57"/>
      <c r="AI464" s="57"/>
      <c r="AJ464" s="57"/>
      <c r="AK464" s="57"/>
      <c r="AL464" s="65"/>
    </row>
    <row r="465" spans="1:38" ht="129.75">
      <c r="A465" s="80">
        <v>460</v>
      </c>
      <c r="B465" s="57" t="str">
        <f>VLOOKUP(E465,studia!$F$1:$I$12,2,FALSE)</f>
        <v>Elektrotechnika</v>
      </c>
      <c r="C465" s="57" t="str">
        <f>VLOOKUP(E465,studia!$F$1:$I$12,3,FALSE)</f>
        <v>mgr</v>
      </c>
      <c r="D465" s="57" t="str">
        <f>VLOOKUP(E465,studia!$F$1:$I$12,4,FALSE)</f>
        <v>EEN</v>
      </c>
      <c r="E465" s="67" t="s">
        <v>559</v>
      </c>
      <c r="F465" s="91"/>
      <c r="G465" s="67" t="s">
        <v>1152</v>
      </c>
      <c r="H465" s="67" t="s">
        <v>1153</v>
      </c>
      <c r="I465" s="67" t="s">
        <v>1154</v>
      </c>
      <c r="J465" s="67" t="s">
        <v>772</v>
      </c>
      <c r="K465" s="55" t="str">
        <f>VLOOKUP(J465,Prowadzacy!$F$2:$J$105,2,FALSE)</f>
        <v>Marta</v>
      </c>
      <c r="L465" s="55" t="str">
        <f>VLOOKUP(J465,Prowadzacy!$F$2:$K$105,3,FALSE)</f>
        <v>Monika</v>
      </c>
      <c r="M465" s="55" t="str">
        <f>VLOOKUP(J465,Prowadzacy!$F$2:$K$105,4,FALSE)</f>
        <v>Bątkiewicz-Pantuła</v>
      </c>
      <c r="N465" s="57" t="str">
        <f>VLOOKUP(J465,Prowadzacy!$F$2:$M$105,8,FALSE)</f>
        <v xml:space="preserve">Marta | Bątkiewicz-Pantuła | Dr inż. |  ( 05298 ) </v>
      </c>
      <c r="O465" s="57" t="str">
        <f>VLOOKUP(J465,Prowadzacy!$F$2:$K$105,5,FALSE)</f>
        <v>W05/K2</v>
      </c>
      <c r="P465" s="57" t="str">
        <f>VLOOKUP(J465,Prowadzacy!$F$2:$K$105,6,FALSE)</f>
        <v>ZUE</v>
      </c>
      <c r="Q465" s="67" t="s">
        <v>831</v>
      </c>
      <c r="R465" s="57" t="str">
        <f>VLOOKUP(Q465,Prowadzacy!$F$2:$K$105,2,FALSE)</f>
        <v>Kazimierz</v>
      </c>
      <c r="S465" s="57">
        <f>VLOOKUP(Q465,Prowadzacy!$F$2:$K$105,3,FALSE)</f>
        <v>0</v>
      </c>
      <c r="T465" s="57" t="str">
        <f>VLOOKUP(Q465,Prowadzacy!$F$2:$K$105,4,FALSE)</f>
        <v>Herlender</v>
      </c>
      <c r="U465" s="57" t="str">
        <f>VLOOKUP(Q465,Prowadzacy!$F$2:$M$105,8,FALSE)</f>
        <v xml:space="preserve">Kazimierz | Herlender | Dr inż. |  ( 05211 ) </v>
      </c>
      <c r="V465" s="67"/>
      <c r="W465" s="67" t="s">
        <v>226</v>
      </c>
      <c r="X465" s="67"/>
      <c r="Y465" s="67"/>
      <c r="Z465" s="58"/>
      <c r="AA465" s="57"/>
      <c r="AB465" s="57"/>
      <c r="AC465" s="57"/>
      <c r="AD465" s="57"/>
      <c r="AE465" s="57"/>
      <c r="AF465" s="57"/>
      <c r="AG465" s="57"/>
      <c r="AH465" s="57"/>
      <c r="AI465" s="57"/>
      <c r="AJ465" s="57"/>
      <c r="AK465" s="57"/>
      <c r="AL465" s="65"/>
    </row>
    <row r="466" spans="1:38" ht="206.25">
      <c r="A466" s="80">
        <v>461</v>
      </c>
      <c r="B466" s="57" t="str">
        <f>VLOOKUP(E466,studia!$F$1:$I$12,2,FALSE)</f>
        <v>Elektrotechnika</v>
      </c>
      <c r="C466" s="57" t="str">
        <f>VLOOKUP(E466,studia!$F$1:$I$12,3,FALSE)</f>
        <v>mgr</v>
      </c>
      <c r="D466" s="57" t="str">
        <f>VLOOKUP(E466,studia!$F$1:$I$12,4,FALSE)</f>
        <v>EEN</v>
      </c>
      <c r="E466" s="67" t="s">
        <v>559</v>
      </c>
      <c r="F466" s="91"/>
      <c r="G466" s="67" t="s">
        <v>1158</v>
      </c>
      <c r="H466" s="67" t="s">
        <v>1159</v>
      </c>
      <c r="I466" s="67" t="s">
        <v>1160</v>
      </c>
      <c r="J466" s="67" t="s">
        <v>779</v>
      </c>
      <c r="K466" s="55" t="str">
        <f>VLOOKUP(J466,Prowadzacy!$F$2:$J$105,2,FALSE)</f>
        <v>Małgorzata</v>
      </c>
      <c r="L466" s="55" t="str">
        <f>VLOOKUP(J466,Prowadzacy!$F$2:$K$105,3,FALSE)</f>
        <v>Anna</v>
      </c>
      <c r="M466" s="55" t="str">
        <f>VLOOKUP(J466,Prowadzacy!$F$2:$K$105,4,FALSE)</f>
        <v>Bielówka</v>
      </c>
      <c r="N466" s="57" t="str">
        <f>VLOOKUP(J466,Prowadzacy!$F$2:$M$105,8,FALSE)</f>
        <v xml:space="preserve">Małgorzata | Bielówka | Dr inż. |  ( 05286 ) </v>
      </c>
      <c r="O466" s="57" t="str">
        <f>VLOOKUP(J466,Prowadzacy!$F$2:$K$105,5,FALSE)</f>
        <v>W05/K2</v>
      </c>
      <c r="P466" s="57" t="str">
        <f>VLOOKUP(J466,Prowadzacy!$F$2:$K$105,6,FALSE)</f>
        <v>ZUE</v>
      </c>
      <c r="Q466" s="67" t="s">
        <v>831</v>
      </c>
      <c r="R466" s="57" t="str">
        <f>VLOOKUP(Q466,Prowadzacy!$F$2:$K$105,2,FALSE)</f>
        <v>Kazimierz</v>
      </c>
      <c r="S466" s="57">
        <f>VLOOKUP(Q466,Prowadzacy!$F$2:$K$105,3,FALSE)</f>
        <v>0</v>
      </c>
      <c r="T466" s="57" t="str">
        <f>VLOOKUP(Q466,Prowadzacy!$F$2:$K$105,4,FALSE)</f>
        <v>Herlender</v>
      </c>
      <c r="U466" s="57" t="str">
        <f>VLOOKUP(Q466,Prowadzacy!$F$2:$M$105,8,FALSE)</f>
        <v xml:space="preserve">Kazimierz | Herlender | Dr inż. |  ( 05211 ) </v>
      </c>
      <c r="V466" s="67"/>
      <c r="W466" s="67" t="s">
        <v>226</v>
      </c>
      <c r="X466" s="67"/>
      <c r="Y466" s="67"/>
      <c r="Z466" s="58"/>
      <c r="AA466" s="57"/>
      <c r="AB466" s="57"/>
      <c r="AC466" s="57"/>
      <c r="AD466" s="57"/>
      <c r="AE466" s="57"/>
      <c r="AF466" s="57"/>
      <c r="AG466" s="57"/>
      <c r="AH466" s="57"/>
      <c r="AI466" s="57"/>
      <c r="AJ466" s="57"/>
      <c r="AK466" s="57"/>
      <c r="AL466" s="65"/>
    </row>
    <row r="467" spans="1:38" ht="142.5">
      <c r="A467" s="80">
        <v>462</v>
      </c>
      <c r="B467" s="57" t="str">
        <f>VLOOKUP(E467,studia!$F$1:$I$12,2,FALSE)</f>
        <v>Elektrotechnika</v>
      </c>
      <c r="C467" s="57" t="str">
        <f>VLOOKUP(E467,studia!$F$1:$I$12,3,FALSE)</f>
        <v>mgr</v>
      </c>
      <c r="D467" s="57" t="str">
        <f>VLOOKUP(E467,studia!$F$1:$I$12,4,FALSE)</f>
        <v>EEN</v>
      </c>
      <c r="E467" s="67" t="s">
        <v>559</v>
      </c>
      <c r="F467" s="91"/>
      <c r="G467" s="67" t="s">
        <v>1161</v>
      </c>
      <c r="H467" s="67" t="s">
        <v>1162</v>
      </c>
      <c r="I467" s="67" t="s">
        <v>1163</v>
      </c>
      <c r="J467" s="67" t="s">
        <v>779</v>
      </c>
      <c r="K467" s="55" t="str">
        <f>VLOOKUP(J467,Prowadzacy!$F$2:$J$105,2,FALSE)</f>
        <v>Małgorzata</v>
      </c>
      <c r="L467" s="55" t="str">
        <f>VLOOKUP(J467,Prowadzacy!$F$2:$K$105,3,FALSE)</f>
        <v>Anna</v>
      </c>
      <c r="M467" s="55" t="str">
        <f>VLOOKUP(J467,Prowadzacy!$F$2:$K$105,4,FALSE)</f>
        <v>Bielówka</v>
      </c>
      <c r="N467" s="57" t="str">
        <f>VLOOKUP(J467,Prowadzacy!$F$2:$M$105,8,FALSE)</f>
        <v xml:space="preserve">Małgorzata | Bielówka | Dr inż. |  ( 05286 ) </v>
      </c>
      <c r="O467" s="57" t="str">
        <f>VLOOKUP(J467,Prowadzacy!$F$2:$K$105,5,FALSE)</f>
        <v>W05/K2</v>
      </c>
      <c r="P467" s="57" t="str">
        <f>VLOOKUP(J467,Prowadzacy!$F$2:$K$105,6,FALSE)</f>
        <v>ZUE</v>
      </c>
      <c r="Q467" s="67" t="s">
        <v>863</v>
      </c>
      <c r="R467" s="57" t="str">
        <f>VLOOKUP(Q467,Prowadzacy!$F$2:$K$105,2,FALSE)</f>
        <v>Mirosław</v>
      </c>
      <c r="S467" s="57" t="str">
        <f>VLOOKUP(Q467,Prowadzacy!$F$2:$K$105,3,FALSE)</f>
        <v>Marian</v>
      </c>
      <c r="T467" s="57" t="str">
        <f>VLOOKUP(Q467,Prowadzacy!$F$2:$K$105,4,FALSE)</f>
        <v>Kobusiński</v>
      </c>
      <c r="U467" s="57" t="str">
        <f>VLOOKUP(Q467,Prowadzacy!$F$2:$M$105,8,FALSE)</f>
        <v xml:space="preserve">Mirosław | Kobusiński | Mgr inż. |  ( 05218 ) </v>
      </c>
      <c r="V467" s="67"/>
      <c r="W467" s="67" t="s">
        <v>226</v>
      </c>
      <c r="X467" s="67"/>
      <c r="Y467" s="67"/>
      <c r="Z467" s="58"/>
      <c r="AA467" s="57"/>
      <c r="AB467" s="57"/>
      <c r="AC467" s="57"/>
      <c r="AD467" s="57"/>
      <c r="AE467" s="57"/>
      <c r="AF467" s="57"/>
      <c r="AG467" s="57"/>
      <c r="AH467" s="57"/>
      <c r="AI467" s="57"/>
      <c r="AJ467" s="57"/>
      <c r="AK467" s="57"/>
      <c r="AL467" s="65"/>
    </row>
    <row r="468" spans="1:38" ht="168">
      <c r="A468" s="80">
        <v>463</v>
      </c>
      <c r="B468" s="57" t="str">
        <f>VLOOKUP(E468,studia!$F$1:$I$12,2,FALSE)</f>
        <v>Elektrotechnika</v>
      </c>
      <c r="C468" s="57" t="str">
        <f>VLOOKUP(E468,studia!$F$1:$I$12,3,FALSE)</f>
        <v>mgr</v>
      </c>
      <c r="D468" s="57" t="str">
        <f>VLOOKUP(E468,studia!$F$1:$I$12,4,FALSE)</f>
        <v>EEN</v>
      </c>
      <c r="E468" s="67" t="s">
        <v>559</v>
      </c>
      <c r="F468" s="91"/>
      <c r="G468" s="67" t="s">
        <v>1164</v>
      </c>
      <c r="H468" s="67" t="s">
        <v>1165</v>
      </c>
      <c r="I468" s="67" t="s">
        <v>1166</v>
      </c>
      <c r="J468" s="67" t="s">
        <v>779</v>
      </c>
      <c r="K468" s="55" t="str">
        <f>VLOOKUP(J468,Prowadzacy!$F$2:$J$105,2,FALSE)</f>
        <v>Małgorzata</v>
      </c>
      <c r="L468" s="55" t="str">
        <f>VLOOKUP(J468,Prowadzacy!$F$2:$K$105,3,FALSE)</f>
        <v>Anna</v>
      </c>
      <c r="M468" s="55" t="str">
        <f>VLOOKUP(J468,Prowadzacy!$F$2:$K$105,4,FALSE)</f>
        <v>Bielówka</v>
      </c>
      <c r="N468" s="57" t="str">
        <f>VLOOKUP(J468,Prowadzacy!$F$2:$M$105,8,FALSE)</f>
        <v xml:space="preserve">Małgorzata | Bielówka | Dr inż. |  ( 05286 ) </v>
      </c>
      <c r="O468" s="57" t="str">
        <f>VLOOKUP(J468,Prowadzacy!$F$2:$K$105,5,FALSE)</f>
        <v>W05/K2</v>
      </c>
      <c r="P468" s="57" t="str">
        <f>VLOOKUP(J468,Prowadzacy!$F$2:$K$105,6,FALSE)</f>
        <v>ZUE</v>
      </c>
      <c r="Q468" s="67" t="s">
        <v>831</v>
      </c>
      <c r="R468" s="57" t="str">
        <f>VLOOKUP(Q468,Prowadzacy!$F$2:$K$105,2,FALSE)</f>
        <v>Kazimierz</v>
      </c>
      <c r="S468" s="57">
        <f>VLOOKUP(Q468,Prowadzacy!$F$2:$K$105,3,FALSE)</f>
        <v>0</v>
      </c>
      <c r="T468" s="57" t="str">
        <f>VLOOKUP(Q468,Prowadzacy!$F$2:$K$105,4,FALSE)</f>
        <v>Herlender</v>
      </c>
      <c r="U468" s="57" t="str">
        <f>VLOOKUP(Q468,Prowadzacy!$F$2:$M$105,8,FALSE)</f>
        <v xml:space="preserve">Kazimierz | Herlender | Dr inż. |  ( 05211 ) </v>
      </c>
      <c r="V468" s="67"/>
      <c r="W468" s="67" t="s">
        <v>226</v>
      </c>
      <c r="X468" s="67"/>
      <c r="Y468" s="67"/>
      <c r="Z468" s="58"/>
      <c r="AA468" s="57"/>
      <c r="AB468" s="57"/>
      <c r="AC468" s="57"/>
      <c r="AD468" s="57"/>
      <c r="AE468" s="57"/>
      <c r="AF468" s="57"/>
      <c r="AG468" s="57"/>
      <c r="AH468" s="57"/>
      <c r="AI468" s="57"/>
      <c r="AJ468" s="57"/>
      <c r="AK468" s="57"/>
      <c r="AL468" s="65"/>
    </row>
    <row r="469" spans="1:38" ht="193.5">
      <c r="A469" s="80">
        <v>464</v>
      </c>
      <c r="B469" s="57" t="str">
        <f>VLOOKUP(E469,studia!$F$1:$I$12,2,FALSE)</f>
        <v>Elektrotechnika</v>
      </c>
      <c r="C469" s="57" t="str">
        <f>VLOOKUP(E469,studia!$F$1:$I$12,3,FALSE)</f>
        <v>mgr</v>
      </c>
      <c r="D469" s="57" t="str">
        <f>VLOOKUP(E469,studia!$F$1:$I$12,4,FALSE)</f>
        <v>EEN</v>
      </c>
      <c r="E469" s="67" t="s">
        <v>559</v>
      </c>
      <c r="F469" s="91"/>
      <c r="G469" s="67" t="s">
        <v>1167</v>
      </c>
      <c r="H469" s="67" t="s">
        <v>1168</v>
      </c>
      <c r="I469" s="67" t="s">
        <v>1169</v>
      </c>
      <c r="J469" s="67" t="s">
        <v>779</v>
      </c>
      <c r="K469" s="55" t="str">
        <f>VLOOKUP(J469,Prowadzacy!$F$2:$J$105,2,FALSE)</f>
        <v>Małgorzata</v>
      </c>
      <c r="L469" s="55" t="str">
        <f>VLOOKUP(J469,Prowadzacy!$F$2:$K$105,3,FALSE)</f>
        <v>Anna</v>
      </c>
      <c r="M469" s="55" t="str">
        <f>VLOOKUP(J469,Prowadzacy!$F$2:$K$105,4,FALSE)</f>
        <v>Bielówka</v>
      </c>
      <c r="N469" s="57" t="str">
        <f>VLOOKUP(J469,Prowadzacy!$F$2:$M$105,8,FALSE)</f>
        <v xml:space="preserve">Małgorzata | Bielówka | Dr inż. |  ( 05286 ) </v>
      </c>
      <c r="O469" s="57" t="str">
        <f>VLOOKUP(J469,Prowadzacy!$F$2:$K$105,5,FALSE)</f>
        <v>W05/K2</v>
      </c>
      <c r="P469" s="57" t="str">
        <f>VLOOKUP(J469,Prowadzacy!$F$2:$K$105,6,FALSE)</f>
        <v>ZUE</v>
      </c>
      <c r="Q469" s="67" t="s">
        <v>772</v>
      </c>
      <c r="R469" s="57" t="str">
        <f>VLOOKUP(Q469,Prowadzacy!$F$2:$K$105,2,FALSE)</f>
        <v>Marta</v>
      </c>
      <c r="S469" s="57" t="str">
        <f>VLOOKUP(Q469,Prowadzacy!$F$2:$K$105,3,FALSE)</f>
        <v>Monika</v>
      </c>
      <c r="T469" s="57" t="str">
        <f>VLOOKUP(Q469,Prowadzacy!$F$2:$K$105,4,FALSE)</f>
        <v>Bątkiewicz-Pantuła</v>
      </c>
      <c r="U469" s="57" t="str">
        <f>VLOOKUP(Q469,Prowadzacy!$F$2:$M$105,8,FALSE)</f>
        <v xml:space="preserve">Marta | Bątkiewicz-Pantuła | Dr inż. |  ( 05298 ) </v>
      </c>
      <c r="V469" s="67"/>
      <c r="W469" s="67" t="s">
        <v>226</v>
      </c>
      <c r="X469" s="67"/>
      <c r="Y469" s="67"/>
      <c r="Z469" s="58"/>
      <c r="AA469" s="57"/>
      <c r="AB469" s="57"/>
      <c r="AC469" s="57"/>
      <c r="AD469" s="57"/>
      <c r="AE469" s="57"/>
      <c r="AF469" s="57"/>
      <c r="AG469" s="57"/>
      <c r="AH469" s="57"/>
      <c r="AI469" s="57"/>
      <c r="AJ469" s="57"/>
      <c r="AK469" s="57"/>
      <c r="AL469" s="65"/>
    </row>
    <row r="470" spans="1:38" ht="117">
      <c r="A470" s="80">
        <v>465</v>
      </c>
      <c r="B470" s="57" t="str">
        <f>VLOOKUP(E470,studia!$F$1:$I$12,2,FALSE)</f>
        <v>Elektrotechnika</v>
      </c>
      <c r="C470" s="57" t="str">
        <f>VLOOKUP(E470,studia!$F$1:$I$12,3,FALSE)</f>
        <v>mgr</v>
      </c>
      <c r="D470" s="57" t="str">
        <f>VLOOKUP(E470,studia!$F$1:$I$12,4,FALSE)</f>
        <v>EEN</v>
      </c>
      <c r="E470" s="67" t="s">
        <v>559</v>
      </c>
      <c r="F470" s="91"/>
      <c r="G470" s="67" t="s">
        <v>1170</v>
      </c>
      <c r="H470" s="67" t="s">
        <v>1171</v>
      </c>
      <c r="I470" s="67" t="s">
        <v>1172</v>
      </c>
      <c r="J470" s="67" t="s">
        <v>779</v>
      </c>
      <c r="K470" s="55" t="str">
        <f>VLOOKUP(J470,Prowadzacy!$F$2:$J$105,2,FALSE)</f>
        <v>Małgorzata</v>
      </c>
      <c r="L470" s="55" t="str">
        <f>VLOOKUP(J470,Prowadzacy!$F$2:$K$105,3,FALSE)</f>
        <v>Anna</v>
      </c>
      <c r="M470" s="55" t="str">
        <f>VLOOKUP(J470,Prowadzacy!$F$2:$K$105,4,FALSE)</f>
        <v>Bielówka</v>
      </c>
      <c r="N470" s="57" t="str">
        <f>VLOOKUP(J470,Prowadzacy!$F$2:$M$105,8,FALSE)</f>
        <v xml:space="preserve">Małgorzata | Bielówka | Dr inż. |  ( 05286 ) </v>
      </c>
      <c r="O470" s="57" t="str">
        <f>VLOOKUP(J470,Prowadzacy!$F$2:$K$105,5,FALSE)</f>
        <v>W05/K2</v>
      </c>
      <c r="P470" s="57" t="str">
        <f>VLOOKUP(J470,Prowadzacy!$F$2:$K$105,6,FALSE)</f>
        <v>ZUE</v>
      </c>
      <c r="Q470" s="67" t="s">
        <v>831</v>
      </c>
      <c r="R470" s="57" t="str">
        <f>VLOOKUP(Q470,Prowadzacy!$F$2:$K$105,2,FALSE)</f>
        <v>Kazimierz</v>
      </c>
      <c r="S470" s="57">
        <f>VLOOKUP(Q470,Prowadzacy!$F$2:$K$105,3,FALSE)</f>
        <v>0</v>
      </c>
      <c r="T470" s="57" t="str">
        <f>VLOOKUP(Q470,Prowadzacy!$F$2:$K$105,4,FALSE)</f>
        <v>Herlender</v>
      </c>
      <c r="U470" s="57" t="str">
        <f>VLOOKUP(Q470,Prowadzacy!$F$2:$M$105,8,FALSE)</f>
        <v xml:space="preserve">Kazimierz | Herlender | Dr inż. |  ( 05211 ) </v>
      </c>
      <c r="V470" s="67"/>
      <c r="W470" s="67" t="s">
        <v>226</v>
      </c>
      <c r="X470" s="67"/>
      <c r="Y470" s="67"/>
      <c r="Z470" s="58"/>
      <c r="AA470" s="57"/>
      <c r="AB470" s="57"/>
      <c r="AC470" s="57"/>
      <c r="AD470" s="57"/>
      <c r="AE470" s="57"/>
      <c r="AF470" s="57"/>
      <c r="AG470" s="57"/>
      <c r="AH470" s="57"/>
      <c r="AI470" s="57"/>
      <c r="AJ470" s="57"/>
      <c r="AK470" s="57"/>
      <c r="AL470" s="65"/>
    </row>
    <row r="471" spans="1:38" ht="193.5">
      <c r="A471" s="80">
        <v>466</v>
      </c>
      <c r="B471" s="57" t="str">
        <f>VLOOKUP(E471,studia!$F$1:$I$12,2,FALSE)</f>
        <v>Elektrotechnika</v>
      </c>
      <c r="C471" s="57" t="str">
        <f>VLOOKUP(E471,studia!$F$1:$I$12,3,FALSE)</f>
        <v>mgr</v>
      </c>
      <c r="D471" s="57" t="str">
        <f>VLOOKUP(E471,studia!$F$1:$I$12,4,FALSE)</f>
        <v>EEN</v>
      </c>
      <c r="E471" s="67" t="s">
        <v>559</v>
      </c>
      <c r="F471" s="91"/>
      <c r="G471" s="67" t="s">
        <v>1173</v>
      </c>
      <c r="H471" s="67" t="s">
        <v>1174</v>
      </c>
      <c r="I471" s="67" t="s">
        <v>1175</v>
      </c>
      <c r="J471" s="67" t="s">
        <v>779</v>
      </c>
      <c r="K471" s="55" t="str">
        <f>VLOOKUP(J471,Prowadzacy!$F$2:$J$105,2,FALSE)</f>
        <v>Małgorzata</v>
      </c>
      <c r="L471" s="55" t="str">
        <f>VLOOKUP(J471,Prowadzacy!$F$2:$K$105,3,FALSE)</f>
        <v>Anna</v>
      </c>
      <c r="M471" s="55" t="str">
        <f>VLOOKUP(J471,Prowadzacy!$F$2:$K$105,4,FALSE)</f>
        <v>Bielówka</v>
      </c>
      <c r="N471" s="57" t="str">
        <f>VLOOKUP(J471,Prowadzacy!$F$2:$M$105,8,FALSE)</f>
        <v xml:space="preserve">Małgorzata | Bielówka | Dr inż. |  ( 05286 ) </v>
      </c>
      <c r="O471" s="57" t="str">
        <f>VLOOKUP(J471,Prowadzacy!$F$2:$K$105,5,FALSE)</f>
        <v>W05/K2</v>
      </c>
      <c r="P471" s="57" t="str">
        <f>VLOOKUP(J471,Prowadzacy!$F$2:$K$105,6,FALSE)</f>
        <v>ZUE</v>
      </c>
      <c r="Q471" s="67" t="s">
        <v>772</v>
      </c>
      <c r="R471" s="57" t="str">
        <f>VLOOKUP(Q471,Prowadzacy!$F$2:$K$105,2,FALSE)</f>
        <v>Marta</v>
      </c>
      <c r="S471" s="57" t="str">
        <f>VLOOKUP(Q471,Prowadzacy!$F$2:$K$105,3,FALSE)</f>
        <v>Monika</v>
      </c>
      <c r="T471" s="57" t="str">
        <f>VLOOKUP(Q471,Prowadzacy!$F$2:$K$105,4,FALSE)</f>
        <v>Bątkiewicz-Pantuła</v>
      </c>
      <c r="U471" s="57" t="str">
        <f>VLOOKUP(Q471,Prowadzacy!$F$2:$M$105,8,FALSE)</f>
        <v xml:space="preserve">Marta | Bątkiewicz-Pantuła | Dr inż. |  ( 05298 ) </v>
      </c>
      <c r="V471" s="67"/>
      <c r="W471" s="67" t="s">
        <v>226</v>
      </c>
      <c r="X471" s="67"/>
      <c r="Y471" s="67"/>
      <c r="Z471" s="58"/>
      <c r="AA471" s="57"/>
      <c r="AB471" s="57"/>
      <c r="AC471" s="57"/>
      <c r="AD471" s="57"/>
      <c r="AE471" s="57"/>
      <c r="AF471" s="57"/>
      <c r="AG471" s="57"/>
      <c r="AH471" s="57"/>
      <c r="AI471" s="57"/>
      <c r="AJ471" s="57"/>
      <c r="AK471" s="57"/>
      <c r="AL471" s="65"/>
    </row>
    <row r="472" spans="1:38" ht="142.5">
      <c r="A472" s="80">
        <v>467</v>
      </c>
      <c r="B472" s="57" t="str">
        <f>VLOOKUP(E472,studia!$F$1:$I$12,2,FALSE)</f>
        <v>Elektrotechnika</v>
      </c>
      <c r="C472" s="57" t="str">
        <f>VLOOKUP(E472,studia!$F$1:$I$12,3,FALSE)</f>
        <v>mgr</v>
      </c>
      <c r="D472" s="57" t="str">
        <f>VLOOKUP(E472,studia!$F$1:$I$12,4,FALSE)</f>
        <v>EEN</v>
      </c>
      <c r="E472" s="67" t="s">
        <v>559</v>
      </c>
      <c r="F472" s="91"/>
      <c r="G472" s="67" t="s">
        <v>1185</v>
      </c>
      <c r="H472" s="67" t="s">
        <v>1186</v>
      </c>
      <c r="I472" s="67" t="s">
        <v>1187</v>
      </c>
      <c r="J472" s="67" t="s">
        <v>815</v>
      </c>
      <c r="K472" s="55" t="str">
        <f>VLOOKUP(J472,Prowadzacy!$F$2:$J$105,2,FALSE)</f>
        <v>Waldemar</v>
      </c>
      <c r="L472" s="55" t="str">
        <f>VLOOKUP(J472,Prowadzacy!$F$2:$K$105,3,FALSE)</f>
        <v>Paweł</v>
      </c>
      <c r="M472" s="55" t="str">
        <f>VLOOKUP(J472,Prowadzacy!$F$2:$K$105,4,FALSE)</f>
        <v>Dołęga</v>
      </c>
      <c r="N472" s="57" t="str">
        <f>VLOOKUP(J472,Prowadzacy!$F$2:$M$105,8,FALSE)</f>
        <v xml:space="preserve">Waldemar | Dołęga | Dr hab. inż. |  ( 05265 ) </v>
      </c>
      <c r="O472" s="57" t="str">
        <f>VLOOKUP(J472,Prowadzacy!$F$2:$K$105,5,FALSE)</f>
        <v>W05/K2</v>
      </c>
      <c r="P472" s="57" t="str">
        <f>VLOOKUP(J472,Prowadzacy!$F$2:$K$105,6,FALSE)</f>
        <v>ZUE</v>
      </c>
      <c r="Q472" s="67" t="s">
        <v>831</v>
      </c>
      <c r="R472" s="57" t="str">
        <f>VLOOKUP(Q472,Prowadzacy!$F$2:$K$105,2,FALSE)</f>
        <v>Kazimierz</v>
      </c>
      <c r="S472" s="57">
        <f>VLOOKUP(Q472,Prowadzacy!$F$2:$K$105,3,FALSE)</f>
        <v>0</v>
      </c>
      <c r="T472" s="57" t="str">
        <f>VLOOKUP(Q472,Prowadzacy!$F$2:$K$105,4,FALSE)</f>
        <v>Herlender</v>
      </c>
      <c r="U472" s="57" t="str">
        <f>VLOOKUP(Q472,Prowadzacy!$F$2:$M$105,8,FALSE)</f>
        <v xml:space="preserve">Kazimierz | Herlender | Dr inż. |  ( 05211 ) </v>
      </c>
      <c r="V472" s="67"/>
      <c r="W472" s="67" t="s">
        <v>226</v>
      </c>
      <c r="X472" s="67"/>
      <c r="Y472" s="67"/>
      <c r="Z472" s="58"/>
      <c r="AA472" s="57"/>
      <c r="AB472" s="57"/>
      <c r="AC472" s="57"/>
      <c r="AD472" s="57"/>
      <c r="AE472" s="57"/>
      <c r="AF472" s="57"/>
      <c r="AG472" s="57"/>
      <c r="AH472" s="57"/>
      <c r="AI472" s="57"/>
      <c r="AJ472" s="57"/>
      <c r="AK472" s="57"/>
      <c r="AL472" s="65"/>
    </row>
    <row r="473" spans="1:38" ht="129.75">
      <c r="A473" s="80">
        <v>468</v>
      </c>
      <c r="B473" s="57" t="str">
        <f>VLOOKUP(E473,studia!$F$1:$I$12,2,FALSE)</f>
        <v>Elektrotechnika</v>
      </c>
      <c r="C473" s="57" t="str">
        <f>VLOOKUP(E473,studia!$F$1:$I$12,3,FALSE)</f>
        <v>mgr</v>
      </c>
      <c r="D473" s="57" t="str">
        <f>VLOOKUP(E473,studia!$F$1:$I$12,4,FALSE)</f>
        <v>EEN</v>
      </c>
      <c r="E473" s="67" t="s">
        <v>559</v>
      </c>
      <c r="F473" s="91"/>
      <c r="G473" s="67" t="s">
        <v>1188</v>
      </c>
      <c r="H473" s="67" t="s">
        <v>1189</v>
      </c>
      <c r="I473" s="67" t="s">
        <v>1190</v>
      </c>
      <c r="J473" s="67" t="s">
        <v>815</v>
      </c>
      <c r="K473" s="55" t="str">
        <f>VLOOKUP(J473,Prowadzacy!$F$2:$J$105,2,FALSE)</f>
        <v>Waldemar</v>
      </c>
      <c r="L473" s="55" t="str">
        <f>VLOOKUP(J473,Prowadzacy!$F$2:$K$105,3,FALSE)</f>
        <v>Paweł</v>
      </c>
      <c r="M473" s="55" t="str">
        <f>VLOOKUP(J473,Prowadzacy!$F$2:$K$105,4,FALSE)</f>
        <v>Dołęga</v>
      </c>
      <c r="N473" s="57" t="str">
        <f>VLOOKUP(J473,Prowadzacy!$F$2:$M$105,8,FALSE)</f>
        <v xml:space="preserve">Waldemar | Dołęga | Dr hab. inż. |  ( 05265 ) </v>
      </c>
      <c r="O473" s="57" t="str">
        <f>VLOOKUP(J473,Prowadzacy!$F$2:$K$105,5,FALSE)</f>
        <v>W05/K2</v>
      </c>
      <c r="P473" s="57" t="str">
        <f>VLOOKUP(J473,Prowadzacy!$F$2:$K$105,6,FALSE)</f>
        <v>ZUE</v>
      </c>
      <c r="Q473" s="67" t="s">
        <v>831</v>
      </c>
      <c r="R473" s="57" t="str">
        <f>VLOOKUP(Q473,Prowadzacy!$F$2:$K$105,2,FALSE)</f>
        <v>Kazimierz</v>
      </c>
      <c r="S473" s="57">
        <f>VLOOKUP(Q473,Prowadzacy!$F$2:$K$105,3,FALSE)</f>
        <v>0</v>
      </c>
      <c r="T473" s="57" t="str">
        <f>VLOOKUP(Q473,Prowadzacy!$F$2:$K$105,4,FALSE)</f>
        <v>Herlender</v>
      </c>
      <c r="U473" s="57" t="str">
        <f>VLOOKUP(Q473,Prowadzacy!$F$2:$M$105,8,FALSE)</f>
        <v xml:space="preserve">Kazimierz | Herlender | Dr inż. |  ( 05211 ) </v>
      </c>
      <c r="V473" s="67"/>
      <c r="W473" s="67" t="s">
        <v>226</v>
      </c>
      <c r="X473" s="67"/>
      <c r="Y473" s="67"/>
      <c r="Z473" s="58"/>
      <c r="AA473" s="57"/>
      <c r="AB473" s="57"/>
      <c r="AC473" s="57"/>
      <c r="AD473" s="57"/>
      <c r="AE473" s="57"/>
      <c r="AF473" s="57"/>
      <c r="AG473" s="57"/>
      <c r="AH473" s="57"/>
      <c r="AI473" s="57"/>
      <c r="AJ473" s="57"/>
      <c r="AK473" s="57"/>
      <c r="AL473" s="65"/>
    </row>
    <row r="474" spans="1:38" ht="180.75">
      <c r="A474" s="80">
        <v>469</v>
      </c>
      <c r="B474" s="57" t="str">
        <f>VLOOKUP(E474,studia!$F$1:$I$12,2,FALSE)</f>
        <v>Elektrotechnika</v>
      </c>
      <c r="C474" s="57" t="str">
        <f>VLOOKUP(E474,studia!$F$1:$I$12,3,FALSE)</f>
        <v>mgr</v>
      </c>
      <c r="D474" s="57" t="str">
        <f>VLOOKUP(E474,studia!$F$1:$I$12,4,FALSE)</f>
        <v>EEN</v>
      </c>
      <c r="E474" s="67" t="s">
        <v>559</v>
      </c>
      <c r="F474" s="91"/>
      <c r="G474" s="67" t="s">
        <v>1191</v>
      </c>
      <c r="H474" s="67" t="s">
        <v>1192</v>
      </c>
      <c r="I474" s="67" t="s">
        <v>1193</v>
      </c>
      <c r="J474" s="67" t="s">
        <v>815</v>
      </c>
      <c r="K474" s="55" t="str">
        <f>VLOOKUP(J474,Prowadzacy!$F$2:$J$105,2,FALSE)</f>
        <v>Waldemar</v>
      </c>
      <c r="L474" s="55" t="str">
        <f>VLOOKUP(J474,Prowadzacy!$F$2:$K$105,3,FALSE)</f>
        <v>Paweł</v>
      </c>
      <c r="M474" s="55" t="str">
        <f>VLOOKUP(J474,Prowadzacy!$F$2:$K$105,4,FALSE)</f>
        <v>Dołęga</v>
      </c>
      <c r="N474" s="57" t="str">
        <f>VLOOKUP(J474,Prowadzacy!$F$2:$M$105,8,FALSE)</f>
        <v xml:space="preserve">Waldemar | Dołęga | Dr hab. inż. |  ( 05265 ) </v>
      </c>
      <c r="O474" s="57" t="str">
        <f>VLOOKUP(J474,Prowadzacy!$F$2:$K$105,5,FALSE)</f>
        <v>W05/K2</v>
      </c>
      <c r="P474" s="57" t="str">
        <f>VLOOKUP(J474,Prowadzacy!$F$2:$K$105,6,FALSE)</f>
        <v>ZUE</v>
      </c>
      <c r="Q474" s="67" t="s">
        <v>831</v>
      </c>
      <c r="R474" s="57" t="str">
        <f>VLOOKUP(Q474,Prowadzacy!$F$2:$K$105,2,FALSE)</f>
        <v>Kazimierz</v>
      </c>
      <c r="S474" s="57">
        <f>VLOOKUP(Q474,Prowadzacy!$F$2:$K$105,3,FALSE)</f>
        <v>0</v>
      </c>
      <c r="T474" s="57" t="str">
        <f>VLOOKUP(Q474,Prowadzacy!$F$2:$K$105,4,FALSE)</f>
        <v>Herlender</v>
      </c>
      <c r="U474" s="57" t="str">
        <f>VLOOKUP(Q474,Prowadzacy!$F$2:$M$105,8,FALSE)</f>
        <v xml:space="preserve">Kazimierz | Herlender | Dr inż. |  ( 05211 ) </v>
      </c>
      <c r="V474" s="67"/>
      <c r="W474" s="67" t="s">
        <v>226</v>
      </c>
      <c r="X474" s="67"/>
      <c r="Y474" s="67"/>
      <c r="Z474" s="58"/>
      <c r="AA474" s="57"/>
      <c r="AB474" s="57"/>
      <c r="AC474" s="57"/>
      <c r="AD474" s="57"/>
      <c r="AE474" s="57"/>
      <c r="AF474" s="57"/>
      <c r="AG474" s="57"/>
      <c r="AH474" s="57"/>
      <c r="AI474" s="57"/>
      <c r="AJ474" s="57"/>
      <c r="AK474" s="57"/>
      <c r="AL474" s="65"/>
    </row>
    <row r="475" spans="1:38" ht="142.5">
      <c r="A475" s="80">
        <v>470</v>
      </c>
      <c r="B475" s="57" t="str">
        <f>VLOOKUP(E475,studia!$F$1:$I$12,2,FALSE)</f>
        <v>Elektrotechnika</v>
      </c>
      <c r="C475" s="57" t="str">
        <f>VLOOKUP(E475,studia!$F$1:$I$12,3,FALSE)</f>
        <v>mgr</v>
      </c>
      <c r="D475" s="57" t="str">
        <f>VLOOKUP(E475,studia!$F$1:$I$12,4,FALSE)</f>
        <v>EEN</v>
      </c>
      <c r="E475" s="67" t="s">
        <v>559</v>
      </c>
      <c r="F475" s="91"/>
      <c r="G475" s="67" t="s">
        <v>1194</v>
      </c>
      <c r="H475" s="67" t="s">
        <v>1195</v>
      </c>
      <c r="I475" s="67" t="s">
        <v>1196</v>
      </c>
      <c r="J475" s="67" t="s">
        <v>815</v>
      </c>
      <c r="K475" s="55" t="str">
        <f>VLOOKUP(J475,Prowadzacy!$F$2:$J$105,2,FALSE)</f>
        <v>Waldemar</v>
      </c>
      <c r="L475" s="55" t="str">
        <f>VLOOKUP(J475,Prowadzacy!$F$2:$K$105,3,FALSE)</f>
        <v>Paweł</v>
      </c>
      <c r="M475" s="55" t="str">
        <f>VLOOKUP(J475,Prowadzacy!$F$2:$K$105,4,FALSE)</f>
        <v>Dołęga</v>
      </c>
      <c r="N475" s="57" t="str">
        <f>VLOOKUP(J475,Prowadzacy!$F$2:$M$105,8,FALSE)</f>
        <v xml:space="preserve">Waldemar | Dołęga | Dr hab. inż. |  ( 05265 ) </v>
      </c>
      <c r="O475" s="57" t="str">
        <f>VLOOKUP(J475,Prowadzacy!$F$2:$K$105,5,FALSE)</f>
        <v>W05/K2</v>
      </c>
      <c r="P475" s="57" t="str">
        <f>VLOOKUP(J475,Prowadzacy!$F$2:$K$105,6,FALSE)</f>
        <v>ZUE</v>
      </c>
      <c r="Q475" s="67" t="s">
        <v>831</v>
      </c>
      <c r="R475" s="57" t="str">
        <f>VLOOKUP(Q475,Prowadzacy!$F$2:$K$105,2,FALSE)</f>
        <v>Kazimierz</v>
      </c>
      <c r="S475" s="57">
        <f>VLOOKUP(Q475,Prowadzacy!$F$2:$K$105,3,FALSE)</f>
        <v>0</v>
      </c>
      <c r="T475" s="57" t="str">
        <f>VLOOKUP(Q475,Prowadzacy!$F$2:$K$105,4,FALSE)</f>
        <v>Herlender</v>
      </c>
      <c r="U475" s="57" t="str">
        <f>VLOOKUP(Q475,Prowadzacy!$F$2:$M$105,8,FALSE)</f>
        <v xml:space="preserve">Kazimierz | Herlender | Dr inż. |  ( 05211 ) </v>
      </c>
      <c r="V475" s="67"/>
      <c r="W475" s="67" t="s">
        <v>226</v>
      </c>
      <c r="X475" s="67"/>
      <c r="Y475" s="67"/>
      <c r="Z475" s="58"/>
      <c r="AA475" s="57"/>
      <c r="AB475" s="57"/>
      <c r="AC475" s="57"/>
      <c r="AD475" s="57"/>
      <c r="AE475" s="57"/>
      <c r="AF475" s="57"/>
      <c r="AG475" s="57"/>
      <c r="AH475" s="57"/>
      <c r="AI475" s="57"/>
      <c r="AJ475" s="57"/>
      <c r="AK475" s="57"/>
      <c r="AL475" s="65"/>
    </row>
    <row r="476" spans="1:38" ht="193.5">
      <c r="A476" s="80">
        <v>471</v>
      </c>
      <c r="B476" s="57" t="str">
        <f>VLOOKUP(E476,studia!$F$1:$I$12,2,FALSE)</f>
        <v>Elektrotechnika</v>
      </c>
      <c r="C476" s="57" t="str">
        <f>VLOOKUP(E476,studia!$F$1:$I$12,3,FALSE)</f>
        <v>mgr</v>
      </c>
      <c r="D476" s="57" t="str">
        <f>VLOOKUP(E476,studia!$F$1:$I$12,4,FALSE)</f>
        <v>EEN</v>
      </c>
      <c r="E476" s="67" t="s">
        <v>559</v>
      </c>
      <c r="F476" s="91"/>
      <c r="G476" s="67" t="s">
        <v>1197</v>
      </c>
      <c r="H476" s="67" t="s">
        <v>1198</v>
      </c>
      <c r="I476" s="67" t="s">
        <v>1199</v>
      </c>
      <c r="J476" s="67" t="s">
        <v>815</v>
      </c>
      <c r="K476" s="55" t="str">
        <f>VLOOKUP(J476,Prowadzacy!$F$2:$J$105,2,FALSE)</f>
        <v>Waldemar</v>
      </c>
      <c r="L476" s="55" t="str">
        <f>VLOOKUP(J476,Prowadzacy!$F$2:$K$105,3,FALSE)</f>
        <v>Paweł</v>
      </c>
      <c r="M476" s="55" t="str">
        <f>VLOOKUP(J476,Prowadzacy!$F$2:$K$105,4,FALSE)</f>
        <v>Dołęga</v>
      </c>
      <c r="N476" s="57" t="str">
        <f>VLOOKUP(J476,Prowadzacy!$F$2:$M$105,8,FALSE)</f>
        <v xml:space="preserve">Waldemar | Dołęga | Dr hab. inż. |  ( 05265 ) </v>
      </c>
      <c r="O476" s="57" t="str">
        <f>VLOOKUP(J476,Prowadzacy!$F$2:$K$105,5,FALSE)</f>
        <v>W05/K2</v>
      </c>
      <c r="P476" s="57" t="str">
        <f>VLOOKUP(J476,Prowadzacy!$F$2:$K$105,6,FALSE)</f>
        <v>ZUE</v>
      </c>
      <c r="Q476" s="67" t="s">
        <v>831</v>
      </c>
      <c r="R476" s="57" t="str">
        <f>VLOOKUP(Q476,Prowadzacy!$F$2:$K$105,2,FALSE)</f>
        <v>Kazimierz</v>
      </c>
      <c r="S476" s="57">
        <f>VLOOKUP(Q476,Prowadzacy!$F$2:$K$105,3,FALSE)</f>
        <v>0</v>
      </c>
      <c r="T476" s="57" t="str">
        <f>VLOOKUP(Q476,Prowadzacy!$F$2:$K$105,4,FALSE)</f>
        <v>Herlender</v>
      </c>
      <c r="U476" s="57" t="str">
        <f>VLOOKUP(Q476,Prowadzacy!$F$2:$M$105,8,FALSE)</f>
        <v xml:space="preserve">Kazimierz | Herlender | Dr inż. |  ( 05211 ) </v>
      </c>
      <c r="V476" s="67"/>
      <c r="W476" s="67" t="s">
        <v>226</v>
      </c>
      <c r="X476" s="67"/>
      <c r="Y476" s="67"/>
      <c r="Z476" s="58"/>
      <c r="AA476" s="57"/>
      <c r="AB476" s="57"/>
      <c r="AC476" s="57"/>
      <c r="AD476" s="57"/>
      <c r="AE476" s="57"/>
      <c r="AF476" s="57"/>
      <c r="AG476" s="57"/>
      <c r="AH476" s="57"/>
      <c r="AI476" s="57"/>
      <c r="AJ476" s="57"/>
      <c r="AK476" s="57"/>
      <c r="AL476" s="65"/>
    </row>
    <row r="477" spans="1:38" ht="206.25">
      <c r="A477" s="80">
        <v>472</v>
      </c>
      <c r="B477" s="57" t="str">
        <f>VLOOKUP(E477,studia!$F$1:$I$12,2,FALSE)</f>
        <v>Elektrotechnika</v>
      </c>
      <c r="C477" s="57" t="str">
        <f>VLOOKUP(E477,studia!$F$1:$I$12,3,FALSE)</f>
        <v>mgr</v>
      </c>
      <c r="D477" s="57" t="str">
        <f>VLOOKUP(E477,studia!$F$1:$I$12,4,FALSE)</f>
        <v>EEN</v>
      </c>
      <c r="E477" s="67" t="s">
        <v>559</v>
      </c>
      <c r="F477" s="91"/>
      <c r="G477" s="67" t="s">
        <v>1200</v>
      </c>
      <c r="H477" s="67" t="s">
        <v>1201</v>
      </c>
      <c r="I477" s="67" t="s">
        <v>1202</v>
      </c>
      <c r="J477" s="67" t="s">
        <v>815</v>
      </c>
      <c r="K477" s="55" t="str">
        <f>VLOOKUP(J477,Prowadzacy!$F$2:$J$105,2,FALSE)</f>
        <v>Waldemar</v>
      </c>
      <c r="L477" s="55" t="str">
        <f>VLOOKUP(J477,Prowadzacy!$F$2:$K$105,3,FALSE)</f>
        <v>Paweł</v>
      </c>
      <c r="M477" s="55" t="str">
        <f>VLOOKUP(J477,Prowadzacy!$F$2:$K$105,4,FALSE)</f>
        <v>Dołęga</v>
      </c>
      <c r="N477" s="57" t="str">
        <f>VLOOKUP(J477,Prowadzacy!$F$2:$M$105,8,FALSE)</f>
        <v xml:space="preserve">Waldemar | Dołęga | Dr hab. inż. |  ( 05265 ) </v>
      </c>
      <c r="O477" s="57" t="str">
        <f>VLOOKUP(J477,Prowadzacy!$F$2:$K$105,5,FALSE)</f>
        <v>W05/K2</v>
      </c>
      <c r="P477" s="57" t="str">
        <f>VLOOKUP(J477,Prowadzacy!$F$2:$K$105,6,FALSE)</f>
        <v>ZUE</v>
      </c>
      <c r="Q477" s="67" t="s">
        <v>831</v>
      </c>
      <c r="R477" s="57" t="str">
        <f>VLOOKUP(Q477,Prowadzacy!$F$2:$K$105,2,FALSE)</f>
        <v>Kazimierz</v>
      </c>
      <c r="S477" s="57">
        <f>VLOOKUP(Q477,Prowadzacy!$F$2:$K$105,3,FALSE)</f>
        <v>0</v>
      </c>
      <c r="T477" s="57" t="str">
        <f>VLOOKUP(Q477,Prowadzacy!$F$2:$K$105,4,FALSE)</f>
        <v>Herlender</v>
      </c>
      <c r="U477" s="57" t="str">
        <f>VLOOKUP(Q477,Prowadzacy!$F$2:$M$105,8,FALSE)</f>
        <v xml:space="preserve">Kazimierz | Herlender | Dr inż. |  ( 05211 ) </v>
      </c>
      <c r="V477" s="67"/>
      <c r="W477" s="67" t="s">
        <v>226</v>
      </c>
      <c r="X477" s="67"/>
      <c r="Y477" s="67"/>
      <c r="Z477" s="58"/>
      <c r="AA477" s="57"/>
      <c r="AB477" s="57"/>
      <c r="AC477" s="57"/>
      <c r="AD477" s="57"/>
      <c r="AE477" s="57"/>
      <c r="AF477" s="57"/>
      <c r="AG477" s="57"/>
      <c r="AH477" s="57"/>
      <c r="AI477" s="57"/>
      <c r="AJ477" s="57"/>
      <c r="AK477" s="57"/>
      <c r="AL477" s="65"/>
    </row>
    <row r="478" spans="1:38" ht="206.25">
      <c r="A478" s="80">
        <v>473</v>
      </c>
      <c r="B478" s="57" t="str">
        <f>VLOOKUP(E478,studia!$F$1:$I$12,2,FALSE)</f>
        <v>Elektrotechnika</v>
      </c>
      <c r="C478" s="57" t="str">
        <f>VLOOKUP(E478,studia!$F$1:$I$12,3,FALSE)</f>
        <v>mgr</v>
      </c>
      <c r="D478" s="57" t="str">
        <f>VLOOKUP(E478,studia!$F$1:$I$12,4,FALSE)</f>
        <v>EEN</v>
      </c>
      <c r="E478" s="67" t="s">
        <v>559</v>
      </c>
      <c r="F478" s="91"/>
      <c r="G478" s="67" t="s">
        <v>1203</v>
      </c>
      <c r="H478" s="67" t="s">
        <v>1204</v>
      </c>
      <c r="I478" s="67" t="s">
        <v>1205</v>
      </c>
      <c r="J478" s="67" t="s">
        <v>815</v>
      </c>
      <c r="K478" s="55" t="str">
        <f>VLOOKUP(J478,Prowadzacy!$F$2:$J$105,2,FALSE)</f>
        <v>Waldemar</v>
      </c>
      <c r="L478" s="55" t="str">
        <f>VLOOKUP(J478,Prowadzacy!$F$2:$K$105,3,FALSE)</f>
        <v>Paweł</v>
      </c>
      <c r="M478" s="55" t="str">
        <f>VLOOKUP(J478,Prowadzacy!$F$2:$K$105,4,FALSE)</f>
        <v>Dołęga</v>
      </c>
      <c r="N478" s="57" t="str">
        <f>VLOOKUP(J478,Prowadzacy!$F$2:$M$105,8,FALSE)</f>
        <v xml:space="preserve">Waldemar | Dołęga | Dr hab. inż. |  ( 05265 ) </v>
      </c>
      <c r="O478" s="57" t="str">
        <f>VLOOKUP(J478,Prowadzacy!$F$2:$K$105,5,FALSE)</f>
        <v>W05/K2</v>
      </c>
      <c r="P478" s="57" t="str">
        <f>VLOOKUP(J478,Prowadzacy!$F$2:$K$105,6,FALSE)</f>
        <v>ZUE</v>
      </c>
      <c r="Q478" s="67" t="s">
        <v>831</v>
      </c>
      <c r="R478" s="57" t="str">
        <f>VLOOKUP(Q478,Prowadzacy!$F$2:$K$105,2,FALSE)</f>
        <v>Kazimierz</v>
      </c>
      <c r="S478" s="57">
        <f>VLOOKUP(Q478,Prowadzacy!$F$2:$K$105,3,FALSE)</f>
        <v>0</v>
      </c>
      <c r="T478" s="57" t="str">
        <f>VLOOKUP(Q478,Prowadzacy!$F$2:$K$105,4,FALSE)</f>
        <v>Herlender</v>
      </c>
      <c r="U478" s="57" t="str">
        <f>VLOOKUP(Q478,Prowadzacy!$F$2:$M$105,8,FALSE)</f>
        <v xml:space="preserve">Kazimierz | Herlender | Dr inż. |  ( 05211 ) </v>
      </c>
      <c r="V478" s="67"/>
      <c r="W478" s="67" t="s">
        <v>226</v>
      </c>
      <c r="X478" s="67"/>
      <c r="Y478" s="67"/>
      <c r="Z478" s="58"/>
      <c r="AA478" s="57"/>
      <c r="AB478" s="57"/>
      <c r="AC478" s="57"/>
      <c r="AD478" s="57"/>
      <c r="AE478" s="57"/>
      <c r="AF478" s="57"/>
      <c r="AG478" s="57"/>
      <c r="AH478" s="57"/>
      <c r="AI478" s="57"/>
      <c r="AJ478" s="57"/>
      <c r="AK478" s="57"/>
      <c r="AL478" s="65"/>
    </row>
    <row r="479" spans="1:38" ht="168">
      <c r="A479" s="80">
        <v>474</v>
      </c>
      <c r="B479" s="57" t="str">
        <f>VLOOKUP(E479,studia!$F$1:$I$12,2,FALSE)</f>
        <v>Elektrotechnika</v>
      </c>
      <c r="C479" s="57" t="str">
        <f>VLOOKUP(E479,studia!$F$1:$I$12,3,FALSE)</f>
        <v>mgr</v>
      </c>
      <c r="D479" s="57" t="str">
        <f>VLOOKUP(E479,studia!$F$1:$I$12,4,FALSE)</f>
        <v>EEN</v>
      </c>
      <c r="E479" s="53" t="s">
        <v>559</v>
      </c>
      <c r="F479" s="89"/>
      <c r="G479" s="56" t="s">
        <v>2008</v>
      </c>
      <c r="H479" s="56" t="s">
        <v>2009</v>
      </c>
      <c r="I479" s="56" t="s">
        <v>2010</v>
      </c>
      <c r="J479" s="56" t="s">
        <v>815</v>
      </c>
      <c r="K479" s="55" t="str">
        <f>VLOOKUP(J479,Prowadzacy!$F$2:$J$105,2,FALSE)</f>
        <v>Waldemar</v>
      </c>
      <c r="L479" s="55" t="str">
        <f>VLOOKUP(J479,Prowadzacy!$F$2:$K$105,3,FALSE)</f>
        <v>Paweł</v>
      </c>
      <c r="M479" s="55" t="str">
        <f>VLOOKUP(J479,Prowadzacy!$F$2:$K$105,4,FALSE)</f>
        <v>Dołęga</v>
      </c>
      <c r="N479" s="57" t="str">
        <f>VLOOKUP(J479,Prowadzacy!$F$2:$M$105,8,FALSE)</f>
        <v xml:space="preserve">Waldemar | Dołęga | Dr hab. inż. |  ( 05265 ) </v>
      </c>
      <c r="O479" s="57" t="str">
        <f>VLOOKUP(J479,Prowadzacy!$F$2:$K$105,5,FALSE)</f>
        <v>W05/K2</v>
      </c>
      <c r="P479" s="57" t="str">
        <f>VLOOKUP(J479,Prowadzacy!$F$2:$K$105,6,FALSE)</f>
        <v>ZUE</v>
      </c>
      <c r="Q479" s="53" t="s">
        <v>831</v>
      </c>
      <c r="R479" s="57" t="str">
        <f>VLOOKUP(Q479,Prowadzacy!$F$2:$K$105,2,FALSE)</f>
        <v>Kazimierz</v>
      </c>
      <c r="S479" s="57">
        <f>VLOOKUP(Q479,Prowadzacy!$F$2:$K$105,3,FALSE)</f>
        <v>0</v>
      </c>
      <c r="T479" s="57" t="str">
        <f>VLOOKUP(Q479,Prowadzacy!$F$2:$K$105,4,FALSE)</f>
        <v>Herlender</v>
      </c>
      <c r="U479" s="57" t="str">
        <f>VLOOKUP(Q479,Prowadzacy!$F$2:$M$105,8,FALSE)</f>
        <v xml:space="preserve">Kazimierz | Herlender | Dr inż. |  ( 05211 ) </v>
      </c>
      <c r="V479" s="56"/>
      <c r="W479" s="53" t="s">
        <v>226</v>
      </c>
      <c r="X479" s="56"/>
      <c r="Y479" s="53"/>
      <c r="Z479" s="58"/>
      <c r="AA479" s="57"/>
      <c r="AB479" s="57"/>
      <c r="AC479" s="57"/>
      <c r="AD479" s="57"/>
      <c r="AE479" s="57"/>
      <c r="AF479" s="57"/>
      <c r="AG479" s="57"/>
      <c r="AH479" s="57"/>
      <c r="AI479" s="57"/>
      <c r="AJ479" s="57"/>
      <c r="AK479" s="57"/>
      <c r="AL479" s="65"/>
    </row>
    <row r="480" spans="1:38" ht="91.5">
      <c r="A480" s="80">
        <v>475</v>
      </c>
      <c r="B480" s="57" t="str">
        <f>VLOOKUP(E480,studia!$F$1:$I$12,2,FALSE)</f>
        <v>Elektrotechnika</v>
      </c>
      <c r="C480" s="57" t="str">
        <f>VLOOKUP(E480,studia!$F$1:$I$12,3,FALSE)</f>
        <v>mgr</v>
      </c>
      <c r="D480" s="57" t="str">
        <f>VLOOKUP(E480,studia!$F$1:$I$12,4,FALSE)</f>
        <v>EEN</v>
      </c>
      <c r="E480" s="53" t="s">
        <v>559</v>
      </c>
      <c r="F480" s="89"/>
      <c r="G480" s="56" t="s">
        <v>1494</v>
      </c>
      <c r="H480" s="56" t="s">
        <v>1495</v>
      </c>
      <c r="I480" s="56" t="s">
        <v>1496</v>
      </c>
      <c r="J480" s="56" t="s">
        <v>1497</v>
      </c>
      <c r="K480" s="55" t="str">
        <f>VLOOKUP(J480,Prowadzacy!$F$2:$J$105,2,FALSE)</f>
        <v>Maciej</v>
      </c>
      <c r="L480" s="55">
        <f>VLOOKUP(J480,Prowadzacy!$F$2:$K$105,3,FALSE)</f>
        <v>0</v>
      </c>
      <c r="M480" s="55" t="str">
        <f>VLOOKUP(J480,Prowadzacy!$F$2:$K$105,4,FALSE)</f>
        <v>Antal</v>
      </c>
      <c r="N480" s="57" t="str">
        <f>VLOOKUP(J480,Prowadzacy!$F$2:$M$105,8,FALSE)</f>
        <v xml:space="preserve">Maciej | Antal | Dr inż. |  ( 05357 ) </v>
      </c>
      <c r="O480" s="57" t="str">
        <f>VLOOKUP(J480,Prowadzacy!$F$2:$K$105,5,FALSE)</f>
        <v>W05/K3</v>
      </c>
      <c r="P480" s="57" t="str">
        <f>VLOOKUP(J480,Prowadzacy!$F$2:$K$105,6,FALSE)</f>
        <v>ZMPE</v>
      </c>
      <c r="Q480" s="53" t="s">
        <v>1647</v>
      </c>
      <c r="R480" s="57" t="str">
        <f>VLOOKUP(Q480,Prowadzacy!$F$2:$K$105,2,FALSE)</f>
        <v>Adam</v>
      </c>
      <c r="S480" s="57">
        <f>VLOOKUP(Q480,Prowadzacy!$F$2:$K$105,3,FALSE)</f>
        <v>0</v>
      </c>
      <c r="T480" s="57" t="str">
        <f>VLOOKUP(Q480,Prowadzacy!$F$2:$K$105,4,FALSE)</f>
        <v>Gozdowiak</v>
      </c>
      <c r="U480" s="57" t="str">
        <f>VLOOKUP(Q480,Prowadzacy!$F$2:$M$105,8,FALSE)</f>
        <v xml:space="preserve">Adam | Gozdowiak | Dr inż. |  ( 053111 ) </v>
      </c>
      <c r="V480" s="53"/>
      <c r="W480" s="53" t="s">
        <v>226</v>
      </c>
      <c r="X480" s="56"/>
      <c r="Y480" s="53"/>
      <c r="Z480" s="58"/>
      <c r="AA480" s="57"/>
      <c r="AB480" s="57"/>
      <c r="AC480" s="57"/>
      <c r="AD480" s="57"/>
      <c r="AE480" s="57"/>
      <c r="AF480" s="57"/>
      <c r="AG480" s="57"/>
      <c r="AH480" s="57"/>
      <c r="AI480" s="57"/>
      <c r="AJ480" s="57"/>
      <c r="AK480" s="57"/>
      <c r="AL480" s="65"/>
    </row>
    <row r="481" spans="1:38" ht="117">
      <c r="A481" s="80">
        <v>476</v>
      </c>
      <c r="B481" s="57" t="str">
        <f>VLOOKUP(E481,studia!$F$1:$I$12,2,FALSE)</f>
        <v>Elektrotechnika</v>
      </c>
      <c r="C481" s="57" t="str">
        <f>VLOOKUP(E481,studia!$F$1:$I$12,3,FALSE)</f>
        <v>mgr</v>
      </c>
      <c r="D481" s="57" t="str">
        <f>VLOOKUP(E481,studia!$F$1:$I$12,4,FALSE)</f>
        <v>EEN</v>
      </c>
      <c r="E481" s="53" t="s">
        <v>559</v>
      </c>
      <c r="F481" s="89"/>
      <c r="G481" s="56" t="s">
        <v>1498</v>
      </c>
      <c r="H481" s="56" t="s">
        <v>1499</v>
      </c>
      <c r="I481" s="56" t="s">
        <v>1500</v>
      </c>
      <c r="J481" s="56" t="s">
        <v>1497</v>
      </c>
      <c r="K481" s="55" t="str">
        <f>VLOOKUP(J481,Prowadzacy!$F$2:$J$105,2,FALSE)</f>
        <v>Maciej</v>
      </c>
      <c r="L481" s="55">
        <f>VLOOKUP(J481,Prowadzacy!$F$2:$K$105,3,FALSE)</f>
        <v>0</v>
      </c>
      <c r="M481" s="55" t="str">
        <f>VLOOKUP(J481,Prowadzacy!$F$2:$K$105,4,FALSE)</f>
        <v>Antal</v>
      </c>
      <c r="N481" s="57" t="str">
        <f>VLOOKUP(J481,Prowadzacy!$F$2:$M$105,8,FALSE)</f>
        <v xml:space="preserve">Maciej | Antal | Dr inż. |  ( 05357 ) </v>
      </c>
      <c r="O481" s="57" t="str">
        <f>VLOOKUP(J481,Prowadzacy!$F$2:$K$105,5,FALSE)</f>
        <v>W05/K3</v>
      </c>
      <c r="P481" s="57" t="str">
        <f>VLOOKUP(J481,Prowadzacy!$F$2:$K$105,6,FALSE)</f>
        <v>ZMPE</v>
      </c>
      <c r="Q481" s="53" t="s">
        <v>1647</v>
      </c>
      <c r="R481" s="57" t="str">
        <f>VLOOKUP(Q481,Prowadzacy!$F$2:$K$105,2,FALSE)</f>
        <v>Adam</v>
      </c>
      <c r="S481" s="57">
        <f>VLOOKUP(Q481,Prowadzacy!$F$2:$K$105,3,FALSE)</f>
        <v>0</v>
      </c>
      <c r="T481" s="57" t="str">
        <f>VLOOKUP(Q481,Prowadzacy!$F$2:$K$105,4,FALSE)</f>
        <v>Gozdowiak</v>
      </c>
      <c r="U481" s="57" t="str">
        <f>VLOOKUP(Q481,Prowadzacy!$F$2:$M$105,8,FALSE)</f>
        <v xml:space="preserve">Adam | Gozdowiak | Dr inż. |  ( 053111 ) </v>
      </c>
      <c r="V481" s="53"/>
      <c r="W481" s="53" t="s">
        <v>226</v>
      </c>
      <c r="X481" s="56"/>
      <c r="Y481" s="53"/>
      <c r="Z481" s="58"/>
      <c r="AA481" s="57"/>
      <c r="AB481" s="57"/>
      <c r="AC481" s="57"/>
      <c r="AD481" s="57"/>
      <c r="AE481" s="57"/>
      <c r="AF481" s="57"/>
      <c r="AG481" s="57"/>
      <c r="AH481" s="57"/>
      <c r="AI481" s="57"/>
      <c r="AJ481" s="57"/>
      <c r="AK481" s="57"/>
      <c r="AL481" s="65"/>
    </row>
    <row r="482" spans="1:38" ht="153" customHeight="1">
      <c r="A482" s="80">
        <v>477</v>
      </c>
      <c r="B482" s="57" t="str">
        <f>VLOOKUP(E482,studia!$F$1:$I$12,2,FALSE)</f>
        <v>Elektrotechnika</v>
      </c>
      <c r="C482" s="57" t="str">
        <f>VLOOKUP(E482,studia!$F$1:$I$12,3,FALSE)</f>
        <v>mgr</v>
      </c>
      <c r="D482" s="57" t="str">
        <f>VLOOKUP(E482,studia!$F$1:$I$12,4,FALSE)</f>
        <v>EEN</v>
      </c>
      <c r="E482" s="53" t="s">
        <v>559</v>
      </c>
      <c r="F482" s="89"/>
      <c r="G482" s="56" t="s">
        <v>1501</v>
      </c>
      <c r="H482" s="56" t="s">
        <v>1502</v>
      </c>
      <c r="I482" s="56" t="s">
        <v>1503</v>
      </c>
      <c r="J482" s="56" t="s">
        <v>1497</v>
      </c>
      <c r="K482" s="55" t="str">
        <f>VLOOKUP(J482,Prowadzacy!$F$2:$J$105,2,FALSE)</f>
        <v>Maciej</v>
      </c>
      <c r="L482" s="55">
        <f>VLOOKUP(J482,Prowadzacy!$F$2:$K$105,3,FALSE)</f>
        <v>0</v>
      </c>
      <c r="M482" s="55" t="str">
        <f>VLOOKUP(J482,Prowadzacy!$F$2:$K$105,4,FALSE)</f>
        <v>Antal</v>
      </c>
      <c r="N482" s="57" t="str">
        <f>VLOOKUP(J482,Prowadzacy!$F$2:$M$105,8,FALSE)</f>
        <v xml:space="preserve">Maciej | Antal | Dr inż. |  ( 05357 ) </v>
      </c>
      <c r="O482" s="57" t="str">
        <f>VLOOKUP(J482,Prowadzacy!$F$2:$K$105,5,FALSE)</f>
        <v>W05/K3</v>
      </c>
      <c r="P482" s="57" t="str">
        <f>VLOOKUP(J482,Prowadzacy!$F$2:$K$105,6,FALSE)</f>
        <v>ZMPE</v>
      </c>
      <c r="Q482" s="53" t="s">
        <v>1647</v>
      </c>
      <c r="R482" s="57" t="str">
        <f>VLOOKUP(Q482,Prowadzacy!$F$2:$K$105,2,FALSE)</f>
        <v>Adam</v>
      </c>
      <c r="S482" s="57">
        <f>VLOOKUP(Q482,Prowadzacy!$F$2:$K$105,3,FALSE)</f>
        <v>0</v>
      </c>
      <c r="T482" s="57" t="str">
        <f>VLOOKUP(Q482,Prowadzacy!$F$2:$K$105,4,FALSE)</f>
        <v>Gozdowiak</v>
      </c>
      <c r="U482" s="57" t="str">
        <f>VLOOKUP(Q482,Prowadzacy!$F$2:$M$105,8,FALSE)</f>
        <v xml:space="preserve">Adam | Gozdowiak | Dr inż. |  ( 053111 ) </v>
      </c>
      <c r="V482" s="53"/>
      <c r="W482" s="53" t="s">
        <v>226</v>
      </c>
      <c r="X482" s="56"/>
      <c r="Y482" s="53"/>
      <c r="Z482" s="58"/>
      <c r="AA482" s="57"/>
      <c r="AB482" s="57"/>
      <c r="AC482" s="57"/>
      <c r="AD482" s="57"/>
      <c r="AE482" s="57"/>
      <c r="AF482" s="57"/>
      <c r="AG482" s="57"/>
      <c r="AH482" s="57"/>
      <c r="AI482" s="57"/>
      <c r="AJ482" s="57"/>
      <c r="AK482" s="57"/>
      <c r="AL482" s="65"/>
    </row>
    <row r="483" spans="1:38" ht="91.5">
      <c r="A483" s="80">
        <v>478</v>
      </c>
      <c r="B483" s="57" t="str">
        <f>VLOOKUP(E483,studia!$F$1:$I$12,2,FALSE)</f>
        <v>Elektrotechnika</v>
      </c>
      <c r="C483" s="57" t="str">
        <f>VLOOKUP(E483,studia!$F$1:$I$12,3,FALSE)</f>
        <v>mgr</v>
      </c>
      <c r="D483" s="57" t="str">
        <f>VLOOKUP(E483,studia!$F$1:$I$12,4,FALSE)</f>
        <v>EEN</v>
      </c>
      <c r="E483" s="53" t="s">
        <v>559</v>
      </c>
      <c r="F483" s="89"/>
      <c r="G483" s="56" t="s">
        <v>1504</v>
      </c>
      <c r="H483" s="56" t="s">
        <v>1505</v>
      </c>
      <c r="I483" s="56" t="s">
        <v>1506</v>
      </c>
      <c r="J483" s="56" t="s">
        <v>1497</v>
      </c>
      <c r="K483" s="55" t="str">
        <f>VLOOKUP(J483,Prowadzacy!$F$2:$J$105,2,FALSE)</f>
        <v>Maciej</v>
      </c>
      <c r="L483" s="55">
        <f>VLOOKUP(J483,Prowadzacy!$F$2:$K$105,3,FALSE)</f>
        <v>0</v>
      </c>
      <c r="M483" s="55" t="str">
        <f>VLOOKUP(J483,Prowadzacy!$F$2:$K$105,4,FALSE)</f>
        <v>Antal</v>
      </c>
      <c r="N483" s="57" t="str">
        <f>VLOOKUP(J483,Prowadzacy!$F$2:$M$105,8,FALSE)</f>
        <v xml:space="preserve">Maciej | Antal | Dr inż. |  ( 05357 ) </v>
      </c>
      <c r="O483" s="57" t="str">
        <f>VLOOKUP(J483,Prowadzacy!$F$2:$K$105,5,FALSE)</f>
        <v>W05/K3</v>
      </c>
      <c r="P483" s="57" t="str">
        <f>VLOOKUP(J483,Prowadzacy!$F$2:$K$105,6,FALSE)</f>
        <v>ZMPE</v>
      </c>
      <c r="Q483" s="53" t="s">
        <v>1647</v>
      </c>
      <c r="R483" s="57" t="str">
        <f>VLOOKUP(Q483,Prowadzacy!$F$2:$K$105,2,FALSE)</f>
        <v>Adam</v>
      </c>
      <c r="S483" s="57">
        <f>VLOOKUP(Q483,Prowadzacy!$F$2:$K$105,3,FALSE)</f>
        <v>0</v>
      </c>
      <c r="T483" s="57" t="str">
        <f>VLOOKUP(Q483,Prowadzacy!$F$2:$K$105,4,FALSE)</f>
        <v>Gozdowiak</v>
      </c>
      <c r="U483" s="57" t="str">
        <f>VLOOKUP(Q483,Prowadzacy!$F$2:$M$105,8,FALSE)</f>
        <v xml:space="preserve">Adam | Gozdowiak | Dr inż. |  ( 053111 ) </v>
      </c>
      <c r="V483" s="53"/>
      <c r="W483" s="53" t="s">
        <v>226</v>
      </c>
      <c r="X483" s="56"/>
      <c r="Y483" s="53"/>
      <c r="Z483" s="58"/>
      <c r="AA483" s="57"/>
      <c r="AB483" s="57"/>
      <c r="AC483" s="57"/>
      <c r="AD483" s="57"/>
      <c r="AE483" s="57"/>
      <c r="AF483" s="57"/>
      <c r="AG483" s="57"/>
      <c r="AH483" s="57"/>
      <c r="AI483" s="57"/>
      <c r="AJ483" s="57"/>
      <c r="AK483" s="57"/>
      <c r="AL483" s="65"/>
    </row>
    <row r="484" spans="1:38" ht="117">
      <c r="A484" s="80">
        <v>479</v>
      </c>
      <c r="B484" s="57" t="str">
        <f>VLOOKUP(E484,studia!$F$1:$I$12,2,FALSE)</f>
        <v>Elektrotechnika</v>
      </c>
      <c r="C484" s="57" t="str">
        <f>VLOOKUP(E484,studia!$F$1:$I$12,3,FALSE)</f>
        <v>mgr</v>
      </c>
      <c r="D484" s="57" t="str">
        <f>VLOOKUP(E484,studia!$F$1:$I$12,4,FALSE)</f>
        <v>EEN</v>
      </c>
      <c r="E484" s="53" t="s">
        <v>559</v>
      </c>
      <c r="F484" s="89"/>
      <c r="G484" s="56" t="s">
        <v>1507</v>
      </c>
      <c r="H484" s="56" t="s">
        <v>1508</v>
      </c>
      <c r="I484" s="56" t="s">
        <v>1509</v>
      </c>
      <c r="J484" s="56" t="s">
        <v>1497</v>
      </c>
      <c r="K484" s="55" t="str">
        <f>VLOOKUP(J484,Prowadzacy!$F$2:$J$105,2,FALSE)</f>
        <v>Maciej</v>
      </c>
      <c r="L484" s="55">
        <f>VLOOKUP(J484,Prowadzacy!$F$2:$K$105,3,FALSE)</f>
        <v>0</v>
      </c>
      <c r="M484" s="55" t="str">
        <f>VLOOKUP(J484,Prowadzacy!$F$2:$K$105,4,FALSE)</f>
        <v>Antal</v>
      </c>
      <c r="N484" s="57" t="str">
        <f>VLOOKUP(J484,Prowadzacy!$F$2:$M$105,8,FALSE)</f>
        <v xml:space="preserve">Maciej | Antal | Dr inż. |  ( 05357 ) </v>
      </c>
      <c r="O484" s="57" t="str">
        <f>VLOOKUP(J484,Prowadzacy!$F$2:$K$105,5,FALSE)</f>
        <v>W05/K3</v>
      </c>
      <c r="P484" s="57" t="str">
        <f>VLOOKUP(J484,Prowadzacy!$F$2:$K$105,6,FALSE)</f>
        <v>ZMPE</v>
      </c>
      <c r="Q484" s="53" t="s">
        <v>1647</v>
      </c>
      <c r="R484" s="57" t="str">
        <f>VLOOKUP(Q484,Prowadzacy!$F$2:$K$105,2,FALSE)</f>
        <v>Adam</v>
      </c>
      <c r="S484" s="57">
        <f>VLOOKUP(Q484,Prowadzacy!$F$2:$K$105,3,FALSE)</f>
        <v>0</v>
      </c>
      <c r="T484" s="57" t="str">
        <f>VLOOKUP(Q484,Prowadzacy!$F$2:$K$105,4,FALSE)</f>
        <v>Gozdowiak</v>
      </c>
      <c r="U484" s="57" t="str">
        <f>VLOOKUP(Q484,Prowadzacy!$F$2:$M$105,8,FALSE)</f>
        <v xml:space="preserve">Adam | Gozdowiak | Dr inż. |  ( 053111 ) </v>
      </c>
      <c r="V484" s="53"/>
      <c r="W484" s="53" t="s">
        <v>226</v>
      </c>
      <c r="X484" s="56"/>
      <c r="Y484" s="53"/>
      <c r="Z484" s="58"/>
      <c r="AA484" s="57"/>
      <c r="AB484" s="57"/>
      <c r="AC484" s="57"/>
      <c r="AD484" s="57"/>
      <c r="AE484" s="57"/>
      <c r="AF484" s="57"/>
      <c r="AG484" s="57"/>
      <c r="AH484" s="57"/>
      <c r="AI484" s="57"/>
      <c r="AJ484" s="57"/>
      <c r="AK484" s="57"/>
      <c r="AL484" s="65"/>
    </row>
    <row r="485" spans="1:38" ht="78.75">
      <c r="A485" s="80">
        <v>480</v>
      </c>
      <c r="B485" s="57" t="str">
        <f>VLOOKUP(E485,studia!$F$1:$I$12,2,FALSE)</f>
        <v>Elektrotechnika</v>
      </c>
      <c r="C485" s="57" t="str">
        <f>VLOOKUP(E485,studia!$F$1:$I$12,3,FALSE)</f>
        <v>mgr</v>
      </c>
      <c r="D485" s="57" t="str">
        <f>VLOOKUP(E485,studia!$F$1:$I$12,4,FALSE)</f>
        <v>EEN</v>
      </c>
      <c r="E485" s="53" t="s">
        <v>559</v>
      </c>
      <c r="F485" s="89"/>
      <c r="G485" s="56" t="s">
        <v>1656</v>
      </c>
      <c r="H485" s="56" t="s">
        <v>1657</v>
      </c>
      <c r="I485" s="56" t="s">
        <v>1658</v>
      </c>
      <c r="J485" s="56" t="s">
        <v>1647</v>
      </c>
      <c r="K485" s="55" t="str">
        <f>VLOOKUP(J485,Prowadzacy!$F$2:$J$105,2,FALSE)</f>
        <v>Adam</v>
      </c>
      <c r="L485" s="55">
        <f>VLOOKUP(J485,Prowadzacy!$F$2:$K$105,3,FALSE)</f>
        <v>0</v>
      </c>
      <c r="M485" s="55" t="str">
        <f>VLOOKUP(J485,Prowadzacy!$F$2:$K$105,4,FALSE)</f>
        <v>Gozdowiak</v>
      </c>
      <c r="N485" s="57" t="str">
        <f>VLOOKUP(J485,Prowadzacy!$F$2:$M$105,8,FALSE)</f>
        <v xml:space="preserve">Adam | Gozdowiak | Dr inż. |  ( 053111 ) </v>
      </c>
      <c r="O485" s="57" t="str">
        <f>VLOOKUP(J485,Prowadzacy!$F$2:$K$105,5,FALSE)</f>
        <v>W05/K3</v>
      </c>
      <c r="P485" s="57" t="str">
        <f>VLOOKUP(J485,Prowadzacy!$F$2:$K$105,6,FALSE)</f>
        <v>ZMPE</v>
      </c>
      <c r="Q485" s="53" t="s">
        <v>1497</v>
      </c>
      <c r="R485" s="57" t="str">
        <f>VLOOKUP(Q485,Prowadzacy!$F$2:$K$105,2,FALSE)</f>
        <v>Maciej</v>
      </c>
      <c r="S485" s="57">
        <f>VLOOKUP(Q485,Prowadzacy!$F$2:$K$105,3,FALSE)</f>
        <v>0</v>
      </c>
      <c r="T485" s="57" t="str">
        <f>VLOOKUP(Q485,Prowadzacy!$F$2:$K$105,4,FALSE)</f>
        <v>Antal</v>
      </c>
      <c r="U485" s="57" t="str">
        <f>VLOOKUP(Q485,Prowadzacy!$F$2:$M$105,8,FALSE)</f>
        <v xml:space="preserve">Maciej | Antal | Dr inż. |  ( 05357 ) </v>
      </c>
      <c r="V485" s="53"/>
      <c r="W485" s="53" t="s">
        <v>226</v>
      </c>
      <c r="X485" s="56"/>
      <c r="Y485" s="53"/>
      <c r="Z485" s="58"/>
      <c r="AA485" s="57"/>
      <c r="AB485" s="57"/>
      <c r="AC485" s="57"/>
      <c r="AD485" s="57"/>
      <c r="AE485" s="57"/>
      <c r="AF485" s="57"/>
      <c r="AG485" s="57"/>
      <c r="AH485" s="57"/>
      <c r="AI485" s="57"/>
      <c r="AJ485" s="57"/>
      <c r="AK485" s="57"/>
      <c r="AL485" s="65"/>
    </row>
    <row r="486" spans="1:38" ht="78.75">
      <c r="A486" s="80">
        <v>481</v>
      </c>
      <c r="B486" s="57" t="str">
        <f>VLOOKUP(E486,studia!$F$1:$I$12,2,FALSE)</f>
        <v>Elektrotechnika</v>
      </c>
      <c r="C486" s="57" t="str">
        <f>VLOOKUP(E486,studia!$F$1:$I$12,3,FALSE)</f>
        <v>mgr</v>
      </c>
      <c r="D486" s="57" t="str">
        <f>VLOOKUP(E486,studia!$F$1:$I$12,4,FALSE)</f>
        <v>EEN</v>
      </c>
      <c r="E486" s="53" t="s">
        <v>559</v>
      </c>
      <c r="F486" s="89"/>
      <c r="G486" s="56" t="s">
        <v>1669</v>
      </c>
      <c r="H486" s="56" t="s">
        <v>1670</v>
      </c>
      <c r="I486" s="56" t="s">
        <v>1671</v>
      </c>
      <c r="J486" s="56" t="s">
        <v>1662</v>
      </c>
      <c r="K486" s="55" t="str">
        <f>VLOOKUP(J486,Prowadzacy!$F$2:$J$105,2,FALSE)</f>
        <v>Maciej</v>
      </c>
      <c r="L486" s="55" t="str">
        <f>VLOOKUP(J486,Prowadzacy!$F$2:$K$105,3,FALSE)</f>
        <v>Jakub</v>
      </c>
      <c r="M486" s="55" t="str">
        <f>VLOOKUP(J486,Prowadzacy!$F$2:$K$105,4,FALSE)</f>
        <v>Gwoździewicz</v>
      </c>
      <c r="N486" s="57" t="str">
        <f>VLOOKUP(J486,Prowadzacy!$F$2:$M$105,8,FALSE)</f>
        <v xml:space="preserve">Maciej | Gwoździewicz | Dr inż. |  ( 05389 ) </v>
      </c>
      <c r="O486" s="57" t="str">
        <f>VLOOKUP(J486,Prowadzacy!$F$2:$K$105,5,FALSE)</f>
        <v>W05/K3</v>
      </c>
      <c r="P486" s="57" t="str">
        <f>VLOOKUP(J486,Prowadzacy!$F$2:$K$105,6,FALSE)</f>
        <v>ZMPE</v>
      </c>
      <c r="Q486" s="53" t="s">
        <v>1512</v>
      </c>
      <c r="R486" s="57" t="str">
        <f>VLOOKUP(Q486,Prowadzacy!$F$2:$K$105,2,FALSE)</f>
        <v>Marek</v>
      </c>
      <c r="S486" s="57" t="str">
        <f>VLOOKUP(Q486,Prowadzacy!$F$2:$K$105,3,FALSE)</f>
        <v>Paweł</v>
      </c>
      <c r="T486" s="57" t="str">
        <f>VLOOKUP(Q486,Prowadzacy!$F$2:$K$105,4,FALSE)</f>
        <v>Ciurys</v>
      </c>
      <c r="U486" s="57" t="str">
        <f>VLOOKUP(Q486,Prowadzacy!$F$2:$M$105,8,FALSE)</f>
        <v xml:space="preserve">Marek | Ciurys | Dr inż. |  ( 05369 ) </v>
      </c>
      <c r="V486" s="53" t="s">
        <v>1933</v>
      </c>
      <c r="W486" s="53" t="s">
        <v>225</v>
      </c>
      <c r="X486" s="56" t="s">
        <v>1934</v>
      </c>
      <c r="Y486" s="53" t="s">
        <v>225</v>
      </c>
      <c r="Z486" s="58"/>
      <c r="AA486" s="57"/>
      <c r="AB486" s="57"/>
      <c r="AC486" s="57"/>
      <c r="AD486" s="57"/>
      <c r="AE486" s="57"/>
      <c r="AF486" s="57"/>
      <c r="AG486" s="57"/>
      <c r="AH486" s="57"/>
      <c r="AI486" s="57"/>
      <c r="AJ486" s="57"/>
      <c r="AK486" s="57"/>
      <c r="AL486" s="65"/>
    </row>
    <row r="487" spans="1:38" ht="168">
      <c r="A487" s="80">
        <v>482</v>
      </c>
      <c r="B487" s="57" t="str">
        <f>VLOOKUP(E487,studia!$F$1:$I$12,2,FALSE)</f>
        <v>Elektrotechnika</v>
      </c>
      <c r="C487" s="57" t="str">
        <f>VLOOKUP(E487,studia!$F$1:$I$12,3,FALSE)</f>
        <v>mgr</v>
      </c>
      <c r="D487" s="57" t="str">
        <f>VLOOKUP(E487,studia!$F$1:$I$12,4,FALSE)</f>
        <v>EEN</v>
      </c>
      <c r="E487" s="53" t="s">
        <v>559</v>
      </c>
      <c r="F487" s="89"/>
      <c r="G487" s="56" t="s">
        <v>2074</v>
      </c>
      <c r="H487" s="56" t="s">
        <v>2075</v>
      </c>
      <c r="I487" s="56" t="s">
        <v>2076</v>
      </c>
      <c r="J487" s="56" t="s">
        <v>1930</v>
      </c>
      <c r="K487" s="55" t="str">
        <f>VLOOKUP(J487,Prowadzacy!$F$2:$J$105,2,FALSE)</f>
        <v>Krzysztof</v>
      </c>
      <c r="L487" s="55">
        <f>VLOOKUP(J487,Prowadzacy!$F$2:$K$105,3,FALSE)</f>
        <v>0</v>
      </c>
      <c r="M487" s="55" t="str">
        <f>VLOOKUP(J487,Prowadzacy!$F$2:$K$105,4,FALSE)</f>
        <v>Makowski</v>
      </c>
      <c r="N487" s="57" t="str">
        <f>VLOOKUP(J487,Prowadzacy!$F$2:$M$105,8,FALSE)</f>
        <v xml:space="preserve">Krzysztof | Makowski | Dr hab. inż. |  ( 05329 ) </v>
      </c>
      <c r="O487" s="57" t="str">
        <f>VLOOKUP(J487,Prowadzacy!$F$2:$K$105,5,FALSE)</f>
        <v>W05/K3</v>
      </c>
      <c r="P487" s="57" t="str">
        <f>VLOOKUP(J487,Prowadzacy!$F$2:$K$105,6,FALSE)</f>
        <v>ZMPE</v>
      </c>
      <c r="Q487" s="53"/>
      <c r="R487" s="57" t="e">
        <f>VLOOKUP(Q487,Prowadzacy!$F$2:$K$105,2,FALSE)</f>
        <v>#N/A</v>
      </c>
      <c r="S487" s="57" t="e">
        <f>VLOOKUP(Q487,Prowadzacy!$F$2:$K$105,3,FALSE)</f>
        <v>#N/A</v>
      </c>
      <c r="T487" s="57" t="e">
        <f>VLOOKUP(Q487,Prowadzacy!$F$2:$K$105,4,FALSE)</f>
        <v>#N/A</v>
      </c>
      <c r="U487" s="57" t="e">
        <f>VLOOKUP(Q487,Prowadzacy!$F$2:$M$105,8,FALSE)</f>
        <v>#N/A</v>
      </c>
      <c r="V487" s="56"/>
      <c r="W487" s="53" t="s">
        <v>226</v>
      </c>
      <c r="X487" s="56"/>
      <c r="Y487" s="53"/>
      <c r="Z487" s="58"/>
      <c r="AA487" s="57"/>
      <c r="AB487" s="57"/>
      <c r="AC487" s="57"/>
      <c r="AD487" s="57"/>
      <c r="AE487" s="57"/>
      <c r="AF487" s="57"/>
      <c r="AG487" s="57"/>
      <c r="AH487" s="57"/>
      <c r="AI487" s="57"/>
      <c r="AJ487" s="57"/>
      <c r="AK487" s="57"/>
      <c r="AL487" s="65"/>
    </row>
    <row r="488" spans="1:38" ht="44.25" customHeight="1">
      <c r="A488" s="80">
        <v>483</v>
      </c>
      <c r="B488" s="57" t="str">
        <f>VLOOKUP(E488,studia!$F$1:$I$12,2,FALSE)</f>
        <v>Elektrotechnika</v>
      </c>
      <c r="C488" s="57" t="str">
        <f>VLOOKUP(E488,studia!$F$1:$I$12,3,FALSE)</f>
        <v>mgr</v>
      </c>
      <c r="D488" s="57" t="str">
        <f>VLOOKUP(E488,studia!$F$1:$I$12,4,FALSE)</f>
        <v>EEN</v>
      </c>
      <c r="E488" s="53" t="s">
        <v>559</v>
      </c>
      <c r="F488" s="89"/>
      <c r="G488" s="56" t="s">
        <v>1912</v>
      </c>
      <c r="H488" s="56" t="s">
        <v>1913</v>
      </c>
      <c r="I488" s="56" t="s">
        <v>1914</v>
      </c>
      <c r="J488" s="56" t="s">
        <v>1915</v>
      </c>
      <c r="K488" s="55" t="str">
        <f>VLOOKUP(J488,Prowadzacy!$F$2:$J$105,2,FALSE)</f>
        <v>Tomasz</v>
      </c>
      <c r="L488" s="55" t="str">
        <f>VLOOKUP(J488,Prowadzacy!$F$2:$K$105,3,FALSE)</f>
        <v>Jacek</v>
      </c>
      <c r="M488" s="55" t="str">
        <f>VLOOKUP(J488,Prowadzacy!$F$2:$K$105,4,FALSE)</f>
        <v>Zawilak</v>
      </c>
      <c r="N488" s="57" t="str">
        <f>VLOOKUP(J488,Prowadzacy!$F$2:$M$105,8,FALSE)</f>
        <v xml:space="preserve">Tomasz | Zawilak | Dr inż. |  ( 05362 ) </v>
      </c>
      <c r="O488" s="57" t="str">
        <f>VLOOKUP(J488,Prowadzacy!$F$2:$K$105,5,FALSE)</f>
        <v>W05/K3</v>
      </c>
      <c r="P488" s="57" t="str">
        <f>VLOOKUP(J488,Prowadzacy!$F$2:$K$105,6,FALSE)</f>
        <v>ZMPE</v>
      </c>
      <c r="Q488" s="53" t="s">
        <v>1647</v>
      </c>
      <c r="R488" s="57" t="str">
        <f>VLOOKUP(Q488,Prowadzacy!$F$2:$K$105,2,FALSE)</f>
        <v>Adam</v>
      </c>
      <c r="S488" s="57">
        <f>VLOOKUP(Q488,Prowadzacy!$F$2:$K$105,3,FALSE)</f>
        <v>0</v>
      </c>
      <c r="T488" s="57" t="str">
        <f>VLOOKUP(Q488,Prowadzacy!$F$2:$K$105,4,FALSE)</f>
        <v>Gozdowiak</v>
      </c>
      <c r="U488" s="57" t="str">
        <f>VLOOKUP(Q488,Prowadzacy!$F$2:$M$105,8,FALSE)</f>
        <v xml:space="preserve">Adam | Gozdowiak | Dr inż. |  ( 053111 ) </v>
      </c>
      <c r="V488" s="53"/>
      <c r="W488" s="53" t="s">
        <v>226</v>
      </c>
      <c r="X488" s="56"/>
      <c r="Y488" s="53"/>
      <c r="Z488" s="58"/>
      <c r="AA488" s="57"/>
      <c r="AB488" s="57"/>
      <c r="AC488" s="57"/>
      <c r="AD488" s="57"/>
      <c r="AE488" s="57"/>
      <c r="AF488" s="57"/>
      <c r="AG488" s="57"/>
      <c r="AH488" s="57"/>
      <c r="AI488" s="57"/>
      <c r="AJ488" s="57"/>
      <c r="AK488" s="57"/>
      <c r="AL488" s="65"/>
    </row>
    <row r="489" spans="1:38" ht="78.75">
      <c r="A489" s="80">
        <v>484</v>
      </c>
      <c r="B489" s="57" t="str">
        <f>VLOOKUP(E489,studia!$F$1:$I$12,2,FALSE)</f>
        <v>Elektrotechnika</v>
      </c>
      <c r="C489" s="57" t="str">
        <f>VLOOKUP(E489,studia!$F$1:$I$12,3,FALSE)</f>
        <v>mgr</v>
      </c>
      <c r="D489" s="57" t="str">
        <f>VLOOKUP(E489,studia!$F$1:$I$12,4,FALSE)</f>
        <v>EEN</v>
      </c>
      <c r="E489" s="53" t="s">
        <v>559</v>
      </c>
      <c r="F489" s="89"/>
      <c r="G489" s="56" t="s">
        <v>1916</v>
      </c>
      <c r="H489" s="56" t="s">
        <v>1917</v>
      </c>
      <c r="I489" s="56" t="s">
        <v>1918</v>
      </c>
      <c r="J489" s="56" t="s">
        <v>1915</v>
      </c>
      <c r="K489" s="55" t="str">
        <f>VLOOKUP(J489,Prowadzacy!$F$2:$J$105,2,FALSE)</f>
        <v>Tomasz</v>
      </c>
      <c r="L489" s="55" t="str">
        <f>VLOOKUP(J489,Prowadzacy!$F$2:$K$105,3,FALSE)</f>
        <v>Jacek</v>
      </c>
      <c r="M489" s="55" t="str">
        <f>VLOOKUP(J489,Prowadzacy!$F$2:$K$105,4,FALSE)</f>
        <v>Zawilak</v>
      </c>
      <c r="N489" s="57" t="str">
        <f>VLOOKUP(J489,Prowadzacy!$F$2:$M$105,8,FALSE)</f>
        <v xml:space="preserve">Tomasz | Zawilak | Dr inż. |  ( 05362 ) </v>
      </c>
      <c r="O489" s="57" t="str">
        <f>VLOOKUP(J489,Prowadzacy!$F$2:$K$105,5,FALSE)</f>
        <v>W05/K3</v>
      </c>
      <c r="P489" s="57" t="str">
        <f>VLOOKUP(J489,Prowadzacy!$F$2:$K$105,6,FALSE)</f>
        <v>ZMPE</v>
      </c>
      <c r="Q489" s="53" t="s">
        <v>1647</v>
      </c>
      <c r="R489" s="57" t="str">
        <f>VLOOKUP(Q489,Prowadzacy!$F$2:$K$105,2,FALSE)</f>
        <v>Adam</v>
      </c>
      <c r="S489" s="57">
        <f>VLOOKUP(Q489,Prowadzacy!$F$2:$K$105,3,FALSE)</f>
        <v>0</v>
      </c>
      <c r="T489" s="57" t="str">
        <f>VLOOKUP(Q489,Prowadzacy!$F$2:$K$105,4,FALSE)</f>
        <v>Gozdowiak</v>
      </c>
      <c r="U489" s="57" t="str">
        <f>VLOOKUP(Q489,Prowadzacy!$F$2:$M$105,8,FALSE)</f>
        <v xml:space="preserve">Adam | Gozdowiak | Dr inż. |  ( 053111 ) </v>
      </c>
      <c r="V489" s="53"/>
      <c r="W489" s="53" t="s">
        <v>226</v>
      </c>
      <c r="X489" s="56"/>
      <c r="Y489" s="53"/>
      <c r="Z489" s="58"/>
      <c r="AA489" s="57"/>
      <c r="AB489" s="57"/>
      <c r="AC489" s="57"/>
      <c r="AD489" s="57"/>
      <c r="AE489" s="57"/>
      <c r="AF489" s="57"/>
      <c r="AG489" s="57"/>
      <c r="AH489" s="57"/>
      <c r="AI489" s="57"/>
      <c r="AJ489" s="57"/>
      <c r="AK489" s="57"/>
      <c r="AL489" s="65"/>
    </row>
    <row r="490" spans="1:38" ht="78.75">
      <c r="A490" s="80">
        <v>485</v>
      </c>
      <c r="B490" s="57" t="str">
        <f>VLOOKUP(E490,studia!$F$1:$I$12,2,FALSE)</f>
        <v>Elektrotechnika</v>
      </c>
      <c r="C490" s="57" t="str">
        <f>VLOOKUP(E490,studia!$F$1:$I$12,3,FALSE)</f>
        <v>mgr</v>
      </c>
      <c r="D490" s="57" t="str">
        <f>VLOOKUP(E490,studia!$F$1:$I$12,4,FALSE)</f>
        <v>EEN</v>
      </c>
      <c r="E490" s="53" t="s">
        <v>559</v>
      </c>
      <c r="F490" s="89"/>
      <c r="G490" s="56" t="s">
        <v>1919</v>
      </c>
      <c r="H490" s="56" t="s">
        <v>1920</v>
      </c>
      <c r="I490" s="56" t="s">
        <v>1921</v>
      </c>
      <c r="J490" s="56" t="s">
        <v>1915</v>
      </c>
      <c r="K490" s="55" t="str">
        <f>VLOOKUP(J490,Prowadzacy!$F$2:$J$105,2,FALSE)</f>
        <v>Tomasz</v>
      </c>
      <c r="L490" s="55" t="str">
        <f>VLOOKUP(J490,Prowadzacy!$F$2:$K$105,3,FALSE)</f>
        <v>Jacek</v>
      </c>
      <c r="M490" s="55" t="str">
        <f>VLOOKUP(J490,Prowadzacy!$F$2:$K$105,4,FALSE)</f>
        <v>Zawilak</v>
      </c>
      <c r="N490" s="57" t="str">
        <f>VLOOKUP(J490,Prowadzacy!$F$2:$M$105,8,FALSE)</f>
        <v xml:space="preserve">Tomasz | Zawilak | Dr inż. |  ( 05362 ) </v>
      </c>
      <c r="O490" s="57" t="str">
        <f>VLOOKUP(J490,Prowadzacy!$F$2:$K$105,5,FALSE)</f>
        <v>W05/K3</v>
      </c>
      <c r="P490" s="57" t="str">
        <f>VLOOKUP(J490,Prowadzacy!$F$2:$K$105,6,FALSE)</f>
        <v>ZMPE</v>
      </c>
      <c r="Q490" s="53" t="s">
        <v>1647</v>
      </c>
      <c r="R490" s="57" t="str">
        <f>VLOOKUP(Q490,Prowadzacy!$F$2:$K$105,2,FALSE)</f>
        <v>Adam</v>
      </c>
      <c r="S490" s="57">
        <f>VLOOKUP(Q490,Prowadzacy!$F$2:$K$105,3,FALSE)</f>
        <v>0</v>
      </c>
      <c r="T490" s="57" t="str">
        <f>VLOOKUP(Q490,Prowadzacy!$F$2:$K$105,4,FALSE)</f>
        <v>Gozdowiak</v>
      </c>
      <c r="U490" s="57" t="str">
        <f>VLOOKUP(Q490,Prowadzacy!$F$2:$M$105,8,FALSE)</f>
        <v xml:space="preserve">Adam | Gozdowiak | Dr inż. |  ( 053111 ) </v>
      </c>
      <c r="V490" s="53"/>
      <c r="W490" s="53" t="s">
        <v>226</v>
      </c>
      <c r="X490" s="56"/>
      <c r="Y490" s="53"/>
      <c r="Z490" s="58"/>
      <c r="AA490" s="57"/>
      <c r="AB490" s="57"/>
      <c r="AC490" s="57"/>
      <c r="AD490" s="57"/>
      <c r="AE490" s="57"/>
      <c r="AF490" s="57"/>
      <c r="AG490" s="57"/>
      <c r="AH490" s="57"/>
      <c r="AI490" s="57"/>
      <c r="AJ490" s="57"/>
      <c r="AK490" s="57"/>
      <c r="AL490" s="65"/>
    </row>
    <row r="491" spans="1:38" ht="193.5">
      <c r="A491" s="80">
        <v>486</v>
      </c>
      <c r="B491" s="57" t="str">
        <f>VLOOKUP(E491,studia!$F$1:$I$12,2,FALSE)</f>
        <v>Elektrotechnika</v>
      </c>
      <c r="C491" s="57" t="str">
        <f>VLOOKUP(E491,studia!$F$1:$I$12,3,FALSE)</f>
        <v>mgr</v>
      </c>
      <c r="D491" s="57" t="str">
        <f>VLOOKUP(E491,studia!$F$1:$I$12,4,FALSE)</f>
        <v>EEN</v>
      </c>
      <c r="E491" s="53" t="s">
        <v>559</v>
      </c>
      <c r="F491" s="89" t="s">
        <v>2088</v>
      </c>
      <c r="G491" s="56" t="s">
        <v>1743</v>
      </c>
      <c r="H491" s="56" t="s">
        <v>1744</v>
      </c>
      <c r="I491" s="56" t="s">
        <v>1745</v>
      </c>
      <c r="J491" s="56" t="s">
        <v>1746</v>
      </c>
      <c r="K491" s="55" t="str">
        <f>VLOOKUP(J491,Prowadzacy!$F$2:$J$105,2,FALSE)</f>
        <v>Marcin</v>
      </c>
      <c r="L491" s="55" t="str">
        <f>VLOOKUP(J491,Prowadzacy!$F$2:$K$105,3,FALSE)</f>
        <v>Stanisław</v>
      </c>
      <c r="M491" s="55" t="str">
        <f>VLOOKUP(J491,Prowadzacy!$F$2:$K$105,4,FALSE)</f>
        <v>Pawlak</v>
      </c>
      <c r="N491" s="57" t="str">
        <f>VLOOKUP(J491,Prowadzacy!$F$2:$M$105,8,FALSE)</f>
        <v xml:space="preserve">Marcin | Pawlak | Dr inż. |  ( 05337 ) </v>
      </c>
      <c r="O491" s="57" t="str">
        <f>VLOOKUP(J491,Prowadzacy!$F$2:$K$105,5,FALSE)</f>
        <v>W05/K3</v>
      </c>
      <c r="P491" s="57" t="str">
        <f>VLOOKUP(J491,Prowadzacy!$F$2:$K$105,6,FALSE)</f>
        <v>ZNEMAP</v>
      </c>
      <c r="Q491" s="53" t="s">
        <v>1589</v>
      </c>
      <c r="R491" s="57" t="str">
        <f>VLOOKUP(Q491,Prowadzacy!$F$2:$K$105,2,FALSE)</f>
        <v>Krzysztof</v>
      </c>
      <c r="S491" s="57" t="str">
        <f>VLOOKUP(Q491,Prowadzacy!$F$2:$K$105,3,FALSE)</f>
        <v>Paweł</v>
      </c>
      <c r="T491" s="57" t="str">
        <f>VLOOKUP(Q491,Prowadzacy!$F$2:$K$105,4,FALSE)</f>
        <v>Dyrcz</v>
      </c>
      <c r="U491" s="57" t="str">
        <f>VLOOKUP(Q491,Prowadzacy!$F$2:$M$105,8,FALSE)</f>
        <v xml:space="preserve">Krzysztof | Dyrcz | Dr inż. |  ( 05307 ) </v>
      </c>
      <c r="V491" s="53"/>
      <c r="W491" s="53" t="s">
        <v>226</v>
      </c>
      <c r="X491" s="56"/>
      <c r="Y491" s="53"/>
      <c r="Z491" s="58"/>
      <c r="AA491" s="57"/>
      <c r="AB491" s="57"/>
      <c r="AC491" s="57"/>
      <c r="AD491" s="57"/>
      <c r="AE491" s="57"/>
      <c r="AF491" s="57"/>
      <c r="AG491" s="57"/>
      <c r="AH491" s="57"/>
      <c r="AI491" s="57"/>
      <c r="AJ491" s="57"/>
      <c r="AK491" s="57"/>
      <c r="AL491" s="65"/>
    </row>
    <row r="492" spans="1:38" ht="168">
      <c r="A492" s="80">
        <v>487</v>
      </c>
      <c r="B492" s="57" t="str">
        <f>VLOOKUP(E492,studia!$F$1:$I$12,2,FALSE)</f>
        <v>Elektrotechnika</v>
      </c>
      <c r="C492" s="57" t="str">
        <f>VLOOKUP(E492,studia!$F$1:$I$12,3,FALSE)</f>
        <v>mgr</v>
      </c>
      <c r="D492" s="57" t="str">
        <f>VLOOKUP(E492,studia!$F$1:$I$12,4,FALSE)</f>
        <v>EEN</v>
      </c>
      <c r="E492" s="53" t="s">
        <v>559</v>
      </c>
      <c r="F492" s="89" t="s">
        <v>2088</v>
      </c>
      <c r="G492" s="56" t="s">
        <v>1747</v>
      </c>
      <c r="H492" s="56" t="s">
        <v>1748</v>
      </c>
      <c r="I492" s="56" t="s">
        <v>1749</v>
      </c>
      <c r="J492" s="56" t="s">
        <v>1746</v>
      </c>
      <c r="K492" s="55" t="str">
        <f>VLOOKUP(J492,Prowadzacy!$F$2:$J$105,2,FALSE)</f>
        <v>Marcin</v>
      </c>
      <c r="L492" s="55" t="str">
        <f>VLOOKUP(J492,Prowadzacy!$F$2:$K$105,3,FALSE)</f>
        <v>Stanisław</v>
      </c>
      <c r="M492" s="55" t="str">
        <f>VLOOKUP(J492,Prowadzacy!$F$2:$K$105,4,FALSE)</f>
        <v>Pawlak</v>
      </c>
      <c r="N492" s="57" t="str">
        <f>VLOOKUP(J492,Prowadzacy!$F$2:$M$105,8,FALSE)</f>
        <v xml:space="preserve">Marcin | Pawlak | Dr inż. |  ( 05337 ) </v>
      </c>
      <c r="O492" s="57" t="str">
        <f>VLOOKUP(J492,Prowadzacy!$F$2:$K$105,5,FALSE)</f>
        <v>W05/K3</v>
      </c>
      <c r="P492" s="57" t="str">
        <f>VLOOKUP(J492,Prowadzacy!$F$2:$K$105,6,FALSE)</f>
        <v>ZNEMAP</v>
      </c>
      <c r="Q492" s="53" t="s">
        <v>1589</v>
      </c>
      <c r="R492" s="57" t="str">
        <f>VLOOKUP(Q492,Prowadzacy!$F$2:$K$105,2,FALSE)</f>
        <v>Krzysztof</v>
      </c>
      <c r="S492" s="57" t="str">
        <f>VLOOKUP(Q492,Prowadzacy!$F$2:$K$105,3,FALSE)</f>
        <v>Paweł</v>
      </c>
      <c r="T492" s="57" t="str">
        <f>VLOOKUP(Q492,Prowadzacy!$F$2:$K$105,4,FALSE)</f>
        <v>Dyrcz</v>
      </c>
      <c r="U492" s="57" t="str">
        <f>VLOOKUP(Q492,Prowadzacy!$F$2:$M$105,8,FALSE)</f>
        <v xml:space="preserve">Krzysztof | Dyrcz | Dr inż. |  ( 05307 ) </v>
      </c>
      <c r="V492" s="53"/>
      <c r="W492" s="53" t="s">
        <v>226</v>
      </c>
      <c r="X492" s="56"/>
      <c r="Y492" s="53"/>
      <c r="Z492" s="58"/>
      <c r="AA492" s="57"/>
      <c r="AB492" s="57"/>
      <c r="AC492" s="57"/>
      <c r="AD492" s="57"/>
      <c r="AE492" s="57"/>
      <c r="AF492" s="57"/>
      <c r="AG492" s="57"/>
      <c r="AH492" s="57"/>
      <c r="AI492" s="57"/>
      <c r="AJ492" s="57"/>
      <c r="AK492" s="57"/>
      <c r="AL492" s="65"/>
    </row>
    <row r="493" spans="1:38" ht="80.25" customHeight="1">
      <c r="A493" s="80">
        <v>488</v>
      </c>
      <c r="B493" s="57" t="str">
        <f>VLOOKUP(E493,studia!$F$1:$I$12,2,FALSE)</f>
        <v>Elektrotechnika</v>
      </c>
      <c r="C493" s="57" t="str">
        <f>VLOOKUP(E493,studia!$F$1:$I$12,3,FALSE)</f>
        <v>mgr</v>
      </c>
      <c r="D493" s="57" t="str">
        <f>VLOOKUP(E493,studia!$F$1:$I$12,4,FALSE)</f>
        <v>EEN</v>
      </c>
      <c r="E493" s="53" t="s">
        <v>559</v>
      </c>
      <c r="F493" s="89"/>
      <c r="G493" s="56" t="s">
        <v>1847</v>
      </c>
      <c r="H493" s="56" t="s">
        <v>1848</v>
      </c>
      <c r="I493" s="56" t="s">
        <v>1849</v>
      </c>
      <c r="J493" s="56" t="s">
        <v>1850</v>
      </c>
      <c r="K493" s="55" t="str">
        <f>VLOOKUP(J493,Prowadzacy!$F$2:$J$105,2,FALSE)</f>
        <v>Grzegorz</v>
      </c>
      <c r="L493" s="55" t="str">
        <f>VLOOKUP(J493,Prowadzacy!$F$2:$K$105,3,FALSE)</f>
        <v>Jakub</v>
      </c>
      <c r="M493" s="55" t="str">
        <f>VLOOKUP(J493,Prowadzacy!$F$2:$K$105,4,FALSE)</f>
        <v>Tarchała</v>
      </c>
      <c r="N493" s="57" t="str">
        <f>VLOOKUP(J493,Prowadzacy!$F$2:$M$105,8,FALSE)</f>
        <v xml:space="preserve">Grzegorz | Tarchała | Dr inż. |  ( 05385 ) </v>
      </c>
      <c r="O493" s="57" t="str">
        <f>VLOOKUP(J493,Prowadzacy!$F$2:$K$105,5,FALSE)</f>
        <v>W05/K3</v>
      </c>
      <c r="P493" s="57" t="str">
        <f>VLOOKUP(J493,Prowadzacy!$F$2:$K$105,6,FALSE)</f>
        <v>ZNEMAP</v>
      </c>
      <c r="Q493" s="53" t="s">
        <v>1865</v>
      </c>
      <c r="R493" s="57" t="str">
        <f>VLOOKUP(Q493,Prowadzacy!$F$2:$K$105,2,FALSE)</f>
        <v>Marcin</v>
      </c>
      <c r="S493" s="57">
        <f>VLOOKUP(Q493,Prowadzacy!$F$2:$K$105,3,FALSE)</f>
        <v>0</v>
      </c>
      <c r="T493" s="57" t="str">
        <f>VLOOKUP(Q493,Prowadzacy!$F$2:$K$105,4,FALSE)</f>
        <v>Wolkiewicz</v>
      </c>
      <c r="U493" s="57" t="str">
        <f>VLOOKUP(Q493,Prowadzacy!$F$2:$M$105,8,FALSE)</f>
        <v xml:space="preserve">Marcin | Wolkiewicz | Dr inż. |  ( 05377 ) </v>
      </c>
      <c r="V493" s="53"/>
      <c r="W493" s="53" t="s">
        <v>226</v>
      </c>
      <c r="X493" s="56"/>
      <c r="Y493" s="53"/>
      <c r="Z493" s="58"/>
      <c r="AA493" s="57"/>
      <c r="AB493" s="57"/>
      <c r="AC493" s="57"/>
      <c r="AD493" s="57"/>
      <c r="AE493" s="57"/>
      <c r="AF493" s="57"/>
      <c r="AG493" s="57"/>
      <c r="AH493" s="57"/>
      <c r="AI493" s="57"/>
      <c r="AJ493" s="57"/>
      <c r="AK493" s="57"/>
      <c r="AL493" s="65"/>
    </row>
    <row r="494" spans="1:38" ht="104.25">
      <c r="A494" s="80">
        <v>489</v>
      </c>
      <c r="B494" s="57" t="str">
        <f>VLOOKUP(E494,studia!$F$1:$I$12,2,FALSE)</f>
        <v>Elektrotechnika</v>
      </c>
      <c r="C494" s="57" t="str">
        <f>VLOOKUP(E494,studia!$F$1:$I$12,3,FALSE)</f>
        <v>mgr</v>
      </c>
      <c r="D494" s="57" t="str">
        <f>VLOOKUP(E494,studia!$F$1:$I$12,4,FALSE)</f>
        <v>RES</v>
      </c>
      <c r="E494" s="53" t="s">
        <v>608</v>
      </c>
      <c r="F494" s="89"/>
      <c r="G494" s="56" t="s">
        <v>606</v>
      </c>
      <c r="H494" s="56" t="s">
        <v>607</v>
      </c>
      <c r="I494" s="56" t="s">
        <v>2048</v>
      </c>
      <c r="J494" s="56" t="s">
        <v>386</v>
      </c>
      <c r="K494" s="55" t="str">
        <f>VLOOKUP(J494,Prowadzacy!$F$2:$J$105,2,FALSE)</f>
        <v>Przemysław</v>
      </c>
      <c r="L494" s="55">
        <f>VLOOKUP(J494,Prowadzacy!$F$2:$K$105,3,FALSE)</f>
        <v>0</v>
      </c>
      <c r="M494" s="55" t="str">
        <f>VLOOKUP(J494,Prowadzacy!$F$2:$K$105,4,FALSE)</f>
        <v>Janik</v>
      </c>
      <c r="N494" s="57" t="str">
        <f>VLOOKUP(J494,Prowadzacy!$F$2:$M$105,8,FALSE)</f>
        <v xml:space="preserve">Przemysław | Janik | Dr hab. inż. |  ( 05115 ) </v>
      </c>
      <c r="O494" s="57" t="str">
        <f>VLOOKUP(J494,Prowadzacy!$F$2:$K$105,5,FALSE)</f>
        <v>W05/K1</v>
      </c>
      <c r="P494" s="57" t="str">
        <f>VLOOKUP(J494,Prowadzacy!$F$2:$K$105,6,FALSE)</f>
        <v>ZET</v>
      </c>
      <c r="Q494" s="53" t="s">
        <v>371</v>
      </c>
      <c r="R494" s="57" t="str">
        <f>VLOOKUP(Q494,Prowadzacy!$F$2:$K$105,2,FALSE)</f>
        <v>Jacek</v>
      </c>
      <c r="S494" s="57" t="str">
        <f>VLOOKUP(Q494,Prowadzacy!$F$2:$K$105,3,FALSE)</f>
        <v>Jerzy</v>
      </c>
      <c r="T494" s="57" t="str">
        <f>VLOOKUP(Q494,Prowadzacy!$F$2:$K$105,4,FALSE)</f>
        <v>Rezmer</v>
      </c>
      <c r="U494" s="57" t="str">
        <f>VLOOKUP(Q494,Prowadzacy!$F$2:$M$105,8,FALSE)</f>
        <v xml:space="preserve">Jacek | Rezmer | Dr hab. inż. |  ( 05120 ) </v>
      </c>
      <c r="V494" s="56"/>
      <c r="W494" s="53" t="s">
        <v>226</v>
      </c>
      <c r="X494" s="56"/>
      <c r="Y494" s="53"/>
      <c r="Z494" s="58"/>
      <c r="AA494" s="57"/>
      <c r="AB494" s="57"/>
      <c r="AC494" s="57"/>
      <c r="AD494" s="57"/>
      <c r="AE494" s="57"/>
      <c r="AF494" s="57"/>
      <c r="AG494" s="57"/>
      <c r="AH494" s="57"/>
      <c r="AI494" s="57"/>
      <c r="AJ494" s="57"/>
      <c r="AK494" s="57"/>
      <c r="AL494" s="65"/>
    </row>
    <row r="495" spans="1:38" ht="53.25">
      <c r="A495" s="80">
        <v>490</v>
      </c>
      <c r="B495" s="57" t="str">
        <f>VLOOKUP(E495,studia!$F$1:$I$12,2,FALSE)</f>
        <v>Elektrotechnika</v>
      </c>
      <c r="C495" s="57" t="str">
        <f>VLOOKUP(E495,studia!$F$1:$I$12,3,FALSE)</f>
        <v>mgr</v>
      </c>
      <c r="D495" s="57" t="str">
        <f>VLOOKUP(E495,studia!$F$1:$I$12,4,FALSE)</f>
        <v>RES</v>
      </c>
      <c r="E495" s="53" t="s">
        <v>608</v>
      </c>
      <c r="F495" s="89"/>
      <c r="G495" s="56" t="s">
        <v>609</v>
      </c>
      <c r="H495" s="56" t="s">
        <v>610</v>
      </c>
      <c r="I495" s="56" t="s">
        <v>2047</v>
      </c>
      <c r="J495" s="56" t="s">
        <v>428</v>
      </c>
      <c r="K495" s="55" t="str">
        <f>VLOOKUP(J495,Prowadzacy!$F$2:$J$105,2,FALSE)</f>
        <v>Zbigniew</v>
      </c>
      <c r="L495" s="55" t="str">
        <f>VLOOKUP(J495,Prowadzacy!$F$2:$K$105,3,FALSE)</f>
        <v>Maria</v>
      </c>
      <c r="M495" s="55" t="str">
        <f>VLOOKUP(J495,Prowadzacy!$F$2:$K$105,4,FALSE)</f>
        <v>Leonowicz</v>
      </c>
      <c r="N495" s="57" t="str">
        <f>VLOOKUP(J495,Prowadzacy!$F$2:$M$105,8,FALSE)</f>
        <v xml:space="preserve">Zbigniew | Leonowicz | Dr hab. inż. |  ( 05110 ) </v>
      </c>
      <c r="O495" s="57" t="str">
        <f>VLOOKUP(J495,Prowadzacy!$F$2:$K$105,5,FALSE)</f>
        <v>W05/K1</v>
      </c>
      <c r="P495" s="57" t="str">
        <f>VLOOKUP(J495,Prowadzacy!$F$2:$K$105,6,FALSE)</f>
        <v>ZET</v>
      </c>
      <c r="Q495" s="53" t="s">
        <v>371</v>
      </c>
      <c r="R495" s="57" t="str">
        <f>VLOOKUP(Q495,Prowadzacy!$F$2:$K$105,2,FALSE)</f>
        <v>Jacek</v>
      </c>
      <c r="S495" s="57" t="str">
        <f>VLOOKUP(Q495,Prowadzacy!$F$2:$K$105,3,FALSE)</f>
        <v>Jerzy</v>
      </c>
      <c r="T495" s="57" t="str">
        <f>VLOOKUP(Q495,Prowadzacy!$F$2:$K$105,4,FALSE)</f>
        <v>Rezmer</v>
      </c>
      <c r="U495" s="57" t="str">
        <f>VLOOKUP(Q495,Prowadzacy!$F$2:$M$105,8,FALSE)</f>
        <v xml:space="preserve">Jacek | Rezmer | Dr hab. inż. |  ( 05120 ) </v>
      </c>
      <c r="V495" s="56"/>
      <c r="W495" s="53" t="s">
        <v>226</v>
      </c>
      <c r="X495" s="56"/>
      <c r="Y495" s="53"/>
      <c r="Z495" s="58"/>
      <c r="AA495" s="57"/>
      <c r="AB495" s="57"/>
      <c r="AC495" s="57"/>
      <c r="AD495" s="57"/>
      <c r="AE495" s="57"/>
      <c r="AF495" s="57"/>
      <c r="AG495" s="57"/>
      <c r="AH495" s="57"/>
      <c r="AI495" s="57"/>
      <c r="AJ495" s="57"/>
      <c r="AK495" s="57"/>
      <c r="AL495" s="65"/>
    </row>
    <row r="496" spans="1:38" ht="129.75">
      <c r="A496" s="80">
        <v>491</v>
      </c>
      <c r="B496" s="57" t="str">
        <f>VLOOKUP(E496,studia!$F$1:$I$12,2,FALSE)</f>
        <v>Elektrotechnika</v>
      </c>
      <c r="C496" s="57" t="str">
        <f>VLOOKUP(E496,studia!$F$1:$I$12,3,FALSE)</f>
        <v>mgr</v>
      </c>
      <c r="D496" s="57" t="str">
        <f>VLOOKUP(E496,studia!$F$1:$I$12,4,FALSE)</f>
        <v>RES</v>
      </c>
      <c r="E496" s="42" t="s">
        <v>608</v>
      </c>
      <c r="F496" s="91" t="s">
        <v>2088</v>
      </c>
      <c r="G496" s="42" t="s">
        <v>1461</v>
      </c>
      <c r="H496" s="67" t="s">
        <v>1462</v>
      </c>
      <c r="I496" s="42" t="s">
        <v>1463</v>
      </c>
      <c r="J496" s="42" t="s">
        <v>1115</v>
      </c>
      <c r="K496" s="55" t="str">
        <f>VLOOKUP(J496,Prowadzacy!$F$2:$J$105,2,FALSE)</f>
        <v>Łukasz</v>
      </c>
      <c r="L496" s="55">
        <f>VLOOKUP(J496,Prowadzacy!$F$2:$K$105,3,FALSE)</f>
        <v>0</v>
      </c>
      <c r="M496" s="55" t="str">
        <f>VLOOKUP(J496,Prowadzacy!$F$2:$K$105,4,FALSE)</f>
        <v>Staszewski</v>
      </c>
      <c r="N496" s="57" t="str">
        <f>VLOOKUP(J496,Prowadzacy!$F$2:$M$105,8,FALSE)</f>
        <v xml:space="preserve">Łukasz | Staszewski | Dr inż. |  ( 05410 ) </v>
      </c>
      <c r="O496" s="57" t="str">
        <f>VLOOKUP(J496,Prowadzacy!$F$2:$K$105,5,FALSE)</f>
        <v>W05/K2</v>
      </c>
      <c r="P496" s="57" t="str">
        <f>VLOOKUP(J496,Prowadzacy!$F$2:$K$105,6,FALSE)</f>
        <v>ZAS</v>
      </c>
      <c r="Q496" s="42" t="s">
        <v>626</v>
      </c>
      <c r="R496" s="57" t="str">
        <f>VLOOKUP(Q496,Prowadzacy!$F$2:$K$105,2,FALSE)</f>
        <v>Daniel</v>
      </c>
      <c r="S496" s="57" t="str">
        <f>VLOOKUP(Q496,Prowadzacy!$F$2:$K$105,3,FALSE)</f>
        <v>Łukasz</v>
      </c>
      <c r="T496" s="57" t="str">
        <f>VLOOKUP(Q496,Prowadzacy!$F$2:$K$105,4,FALSE)</f>
        <v>Bejmert</v>
      </c>
      <c r="U496" s="57" t="str">
        <f>VLOOKUP(Q496,Prowadzacy!$F$2:$M$105,8,FALSE)</f>
        <v xml:space="preserve">Daniel | Bejmert | Dr inż. |  ( 05285 ) </v>
      </c>
      <c r="V496" s="42"/>
      <c r="W496" s="42" t="s">
        <v>226</v>
      </c>
      <c r="X496" s="42"/>
      <c r="Y496" s="42"/>
      <c r="Z496" s="58"/>
      <c r="AA496" s="57"/>
      <c r="AB496" s="57"/>
      <c r="AC496" s="57"/>
      <c r="AD496" s="57"/>
      <c r="AE496" s="57"/>
      <c r="AF496" s="57"/>
      <c r="AG496" s="57"/>
      <c r="AH496" s="57"/>
      <c r="AI496" s="57"/>
      <c r="AJ496" s="57"/>
      <c r="AK496" s="57"/>
      <c r="AL496" s="65"/>
    </row>
    <row r="497" spans="1:38" ht="117">
      <c r="A497" s="80">
        <v>492</v>
      </c>
      <c r="B497" s="57" t="str">
        <f>VLOOKUP(E497,studia!$F$1:$I$12,2,FALSE)</f>
        <v>Elektrotechnika</v>
      </c>
      <c r="C497" s="57" t="str">
        <f>VLOOKUP(E497,studia!$F$1:$I$12,3,FALSE)</f>
        <v>mgr</v>
      </c>
      <c r="D497" s="57" t="str">
        <f>VLOOKUP(E497,studia!$F$1:$I$12,4,FALSE)</f>
        <v>RES</v>
      </c>
      <c r="E497" s="53" t="s">
        <v>608</v>
      </c>
      <c r="F497" s="89"/>
      <c r="G497" s="56" t="s">
        <v>2068</v>
      </c>
      <c r="H497" s="56" t="s">
        <v>2069</v>
      </c>
      <c r="I497" s="56" t="s">
        <v>2070</v>
      </c>
      <c r="J497" s="56" t="s">
        <v>1930</v>
      </c>
      <c r="K497" s="55" t="str">
        <f>VLOOKUP(J497,Prowadzacy!$F$2:$J$105,2,FALSE)</f>
        <v>Krzysztof</v>
      </c>
      <c r="L497" s="55">
        <f>VLOOKUP(J497,Prowadzacy!$F$2:$K$105,3,FALSE)</f>
        <v>0</v>
      </c>
      <c r="M497" s="55" t="str">
        <f>VLOOKUP(J497,Prowadzacy!$F$2:$K$105,4,FALSE)</f>
        <v>Makowski</v>
      </c>
      <c r="N497" s="57" t="str">
        <f>VLOOKUP(J497,Prowadzacy!$F$2:$M$105,8,FALSE)</f>
        <v xml:space="preserve">Krzysztof | Makowski | Dr hab. inż. |  ( 05329 ) </v>
      </c>
      <c r="O497" s="57" t="str">
        <f>VLOOKUP(J497,Prowadzacy!$F$2:$K$105,5,FALSE)</f>
        <v>W05/K3</v>
      </c>
      <c r="P497" s="57" t="str">
        <f>VLOOKUP(J497,Prowadzacy!$F$2:$K$105,6,FALSE)</f>
        <v>ZMPE</v>
      </c>
      <c r="Q497" s="53" t="s">
        <v>1715</v>
      </c>
      <c r="R497" s="57" t="str">
        <f>VLOOKUP(Q497,Prowadzacy!$F$2:$K$105,2,FALSE)</f>
        <v>Aleksander</v>
      </c>
      <c r="S497" s="57">
        <f>VLOOKUP(Q497,Prowadzacy!$F$2:$K$105,3,FALSE)</f>
        <v>0</v>
      </c>
      <c r="T497" s="57" t="str">
        <f>VLOOKUP(Q497,Prowadzacy!$F$2:$K$105,4,FALSE)</f>
        <v>Leicht</v>
      </c>
      <c r="U497" s="57" t="str">
        <f>VLOOKUP(Q497,Prowadzacy!$F$2:$M$105,8,FALSE)</f>
        <v xml:space="preserve">Aleksander | Leicht | Dr inż. |  ( 5388 ) </v>
      </c>
      <c r="V497" s="56"/>
      <c r="W497" s="53" t="s">
        <v>226</v>
      </c>
      <c r="X497" s="56"/>
      <c r="Y497" s="53"/>
      <c r="Z497" s="58"/>
      <c r="AA497" s="57"/>
      <c r="AB497" s="57"/>
      <c r="AC497" s="57"/>
      <c r="AD497" s="57"/>
      <c r="AE497" s="57"/>
      <c r="AF497" s="57"/>
      <c r="AG497" s="57"/>
      <c r="AH497" s="57"/>
      <c r="AI497" s="57"/>
      <c r="AJ497" s="57"/>
      <c r="AK497" s="57"/>
      <c r="AL497" s="65"/>
    </row>
    <row r="498" spans="1:38" ht="117">
      <c r="A498" s="80">
        <v>493</v>
      </c>
      <c r="B498" s="57" t="str">
        <f>VLOOKUP(E498,studia!$F$1:$I$12,2,FALSE)</f>
        <v>Elektrotechnika</v>
      </c>
      <c r="C498" s="57" t="str">
        <f>VLOOKUP(E498,studia!$F$1:$I$12,3,FALSE)</f>
        <v>mgr</v>
      </c>
      <c r="D498" s="57" t="str">
        <f>VLOOKUP(E498,studia!$F$1:$I$12,4,FALSE)</f>
        <v>RES</v>
      </c>
      <c r="E498" s="53" t="s">
        <v>608</v>
      </c>
      <c r="F498" s="89"/>
      <c r="G498" s="56" t="s">
        <v>1789</v>
      </c>
      <c r="H498" s="56" t="s">
        <v>1790</v>
      </c>
      <c r="I498" s="56" t="s">
        <v>2077</v>
      </c>
      <c r="J498" s="56" t="s">
        <v>1791</v>
      </c>
      <c r="K498" s="55" t="str">
        <f>VLOOKUP(J498,Prowadzacy!$F$2:$J$105,2,FALSE)</f>
        <v>Krzysztof</v>
      </c>
      <c r="L498" s="55">
        <f>VLOOKUP(J498,Prowadzacy!$F$2:$K$105,3,FALSE)</f>
        <v>0</v>
      </c>
      <c r="M498" s="55" t="str">
        <f>VLOOKUP(J498,Prowadzacy!$F$2:$K$105,4,FALSE)</f>
        <v>Pieńkowski</v>
      </c>
      <c r="N498" s="57" t="str">
        <f>VLOOKUP(J498,Prowadzacy!$F$2:$M$105,8,FALSE)</f>
        <v xml:space="preserve">Krzysztof | Pieńkowski | Dr hab. inż. |  ( 05339 ) </v>
      </c>
      <c r="O498" s="57" t="str">
        <f>VLOOKUP(J498,Prowadzacy!$F$2:$K$105,5,FALSE)</f>
        <v>W05/K3</v>
      </c>
      <c r="P498" s="57" t="str">
        <f>VLOOKUP(J498,Prowadzacy!$F$2:$K$105,6,FALSE)</f>
        <v>ZNEMAP</v>
      </c>
      <c r="Q498" s="53" t="s">
        <v>1929</v>
      </c>
      <c r="R498" s="57" t="str">
        <f>VLOOKUP(Q498,Prowadzacy!$F$2:$K$105,2,FALSE)</f>
        <v>Leszek</v>
      </c>
      <c r="S498" s="57">
        <f>VLOOKUP(Q498,Prowadzacy!$F$2:$K$105,3,FALSE)</f>
        <v>0</v>
      </c>
      <c r="T498" s="57" t="str">
        <f>VLOOKUP(Q498,Prowadzacy!$F$2:$K$105,4,FALSE)</f>
        <v>Pawlaczyk</v>
      </c>
      <c r="U498" s="57" t="str">
        <f>VLOOKUP(Q498,Prowadzacy!$F$2:$M$105,8,FALSE)</f>
        <v xml:space="preserve">Leszek | Pawlaczyk | Dr hab. inż. |  ( 05336 ) </v>
      </c>
      <c r="V498" s="53" t="s">
        <v>1935</v>
      </c>
      <c r="W498" s="53" t="s">
        <v>226</v>
      </c>
      <c r="X498" s="56"/>
      <c r="Y498" s="53"/>
      <c r="Z498" s="58"/>
      <c r="AA498" s="57"/>
      <c r="AB498" s="57"/>
      <c r="AC498" s="57"/>
      <c r="AD498" s="57"/>
      <c r="AE498" s="57"/>
      <c r="AF498" s="57"/>
      <c r="AG498" s="57"/>
      <c r="AH498" s="57"/>
      <c r="AI498" s="57"/>
      <c r="AJ498" s="57"/>
      <c r="AK498" s="57"/>
      <c r="AL498" s="65"/>
    </row>
    <row r="499" spans="1:38" ht="155.25">
      <c r="A499" s="80">
        <v>494</v>
      </c>
      <c r="B499" s="57" t="str">
        <f>VLOOKUP(E499,studia!$F$1:$I$12,2,FALSE)</f>
        <v>Elektrotechnika</v>
      </c>
      <c r="C499" s="57" t="str">
        <f>VLOOKUP(E499,studia!$F$1:$I$12,3,FALSE)</f>
        <v>mgr</v>
      </c>
      <c r="D499" s="57" t="str">
        <f>VLOOKUP(E499,studia!$F$1:$I$12,4,FALSE)</f>
        <v>RES</v>
      </c>
      <c r="E499" s="53" t="s">
        <v>608</v>
      </c>
      <c r="F499" s="89"/>
      <c r="G499" s="56" t="s">
        <v>1798</v>
      </c>
      <c r="H499" s="56" t="s">
        <v>1799</v>
      </c>
      <c r="I499" s="56" t="s">
        <v>2078</v>
      </c>
      <c r="J499" s="56" t="s">
        <v>1791</v>
      </c>
      <c r="K499" s="55" t="str">
        <f>VLOOKUP(J499,Prowadzacy!$F$2:$J$105,2,FALSE)</f>
        <v>Krzysztof</v>
      </c>
      <c r="L499" s="55">
        <f>VLOOKUP(J499,Prowadzacy!$F$2:$K$105,3,FALSE)</f>
        <v>0</v>
      </c>
      <c r="M499" s="55" t="str">
        <f>VLOOKUP(J499,Prowadzacy!$F$2:$K$105,4,FALSE)</f>
        <v>Pieńkowski</v>
      </c>
      <c r="N499" s="57" t="str">
        <f>VLOOKUP(J499,Prowadzacy!$F$2:$M$105,8,FALSE)</f>
        <v xml:space="preserve">Krzysztof | Pieńkowski | Dr hab. inż. |  ( 05339 ) </v>
      </c>
      <c r="O499" s="57" t="str">
        <f>VLOOKUP(J499,Prowadzacy!$F$2:$K$105,5,FALSE)</f>
        <v>W05/K3</v>
      </c>
      <c r="P499" s="57" t="str">
        <f>VLOOKUP(J499,Prowadzacy!$F$2:$K$105,6,FALSE)</f>
        <v>ZNEMAP</v>
      </c>
      <c r="Q499" s="53" t="s">
        <v>1929</v>
      </c>
      <c r="R499" s="57" t="str">
        <f>VLOOKUP(Q499,Prowadzacy!$F$2:$K$105,2,FALSE)</f>
        <v>Leszek</v>
      </c>
      <c r="S499" s="57">
        <f>VLOOKUP(Q499,Prowadzacy!$F$2:$K$105,3,FALSE)</f>
        <v>0</v>
      </c>
      <c r="T499" s="57" t="str">
        <f>VLOOKUP(Q499,Prowadzacy!$F$2:$K$105,4,FALSE)</f>
        <v>Pawlaczyk</v>
      </c>
      <c r="U499" s="57" t="str">
        <f>VLOOKUP(Q499,Prowadzacy!$F$2:$M$105,8,FALSE)</f>
        <v xml:space="preserve">Leszek | Pawlaczyk | Dr hab. inż. |  ( 05336 ) </v>
      </c>
      <c r="V499" s="53" t="s">
        <v>1935</v>
      </c>
      <c r="W499" s="53" t="s">
        <v>226</v>
      </c>
      <c r="X499" s="56"/>
      <c r="Y499" s="53"/>
      <c r="Z499" s="58"/>
      <c r="AA499" s="57"/>
      <c r="AB499" s="57"/>
      <c r="AC499" s="57"/>
      <c r="AD499" s="57"/>
      <c r="AE499" s="57"/>
      <c r="AF499" s="57"/>
      <c r="AG499" s="57"/>
      <c r="AH499" s="57"/>
      <c r="AI499" s="57"/>
      <c r="AJ499" s="57"/>
      <c r="AK499" s="57"/>
      <c r="AL499" s="65"/>
    </row>
    <row r="500" spans="1:38" ht="104.25">
      <c r="A500" s="80">
        <v>495</v>
      </c>
      <c r="B500" s="57" t="str">
        <f>VLOOKUP(E500,studia!$F$1:$I$12,2,FALSE)</f>
        <v>Mechatronika</v>
      </c>
      <c r="C500" s="57" t="str">
        <f>VLOOKUP(E500,studia!$F$1:$I$12,3,FALSE)</f>
        <v>inż.</v>
      </c>
      <c r="D500" s="57">
        <f>VLOOKUP(E500,studia!$F$1:$I$12,4,FALSE)</f>
        <v>0</v>
      </c>
      <c r="E500" s="53" t="s">
        <v>486</v>
      </c>
      <c r="F500" s="89" t="s">
        <v>2088</v>
      </c>
      <c r="G500" s="56" t="s">
        <v>495</v>
      </c>
      <c r="H500" s="56" t="s">
        <v>496</v>
      </c>
      <c r="I500" s="56" t="s">
        <v>497</v>
      </c>
      <c r="J500" s="56" t="s">
        <v>498</v>
      </c>
      <c r="K500" s="55" t="str">
        <f>VLOOKUP(J500,Prowadzacy!$F$2:$J$105,2,FALSE)</f>
        <v>Krystian</v>
      </c>
      <c r="L500" s="55">
        <f>VLOOKUP(J500,Prowadzacy!$F$2:$K$105,3,FALSE)</f>
        <v>0</v>
      </c>
      <c r="M500" s="55" t="str">
        <f>VLOOKUP(J500,Prowadzacy!$F$2:$K$105,4,FALSE)</f>
        <v>Krawczyk</v>
      </c>
      <c r="N500" s="57" t="str">
        <f>VLOOKUP(J500,Prowadzacy!$F$2:$M$105,8,FALSE)</f>
        <v xml:space="preserve">Krystian | Krawczyk | Dr inż. |  ( 05157 ) </v>
      </c>
      <c r="O500" s="57" t="str">
        <f>VLOOKUP(J500,Prowadzacy!$F$2:$K$105,5,FALSE)</f>
        <v>W05/K1</v>
      </c>
      <c r="P500" s="57" t="str">
        <f>VLOOKUP(J500,Prowadzacy!$F$2:$K$105,6,FALSE)</f>
        <v>ZE</v>
      </c>
      <c r="Q500" s="53" t="s">
        <v>516</v>
      </c>
      <c r="R500" s="57" t="str">
        <f>VLOOKUP(Q500,Prowadzacy!$F$2:$K$105,2,FALSE)</f>
        <v>Marcin</v>
      </c>
      <c r="S500" s="57" t="str">
        <f>VLOOKUP(Q500,Prowadzacy!$F$2:$K$105,3,FALSE)</f>
        <v>przemysław</v>
      </c>
      <c r="T500" s="57" t="str">
        <f>VLOOKUP(Q500,Prowadzacy!$F$2:$K$105,4,FALSE)</f>
        <v>Lewandowski</v>
      </c>
      <c r="U500" s="57" t="str">
        <f>VLOOKUP(Q500,Prowadzacy!$F$2:$M$105,8,FALSE)</f>
        <v xml:space="preserve">Marcin | Lewandowski | Dr inż. |  ( 05166 ) </v>
      </c>
      <c r="V500" s="56"/>
      <c r="W500" s="53" t="s">
        <v>226</v>
      </c>
      <c r="X500" s="56"/>
      <c r="Y500" s="53"/>
      <c r="Z500" s="58"/>
      <c r="AA500" s="57"/>
      <c r="AB500" s="57"/>
      <c r="AC500" s="57"/>
      <c r="AD500" s="57"/>
      <c r="AE500" s="57"/>
      <c r="AF500" s="57"/>
      <c r="AG500" s="57"/>
      <c r="AH500" s="57"/>
      <c r="AI500" s="57"/>
      <c r="AJ500" s="57"/>
      <c r="AK500" s="57"/>
      <c r="AL500" s="65"/>
    </row>
    <row r="501" spans="1:38" ht="78.75">
      <c r="A501" s="80">
        <v>496</v>
      </c>
      <c r="B501" s="57" t="str">
        <f>VLOOKUP(E501,studia!$F$1:$I$12,2,FALSE)</f>
        <v>Mechatronika</v>
      </c>
      <c r="C501" s="57" t="str">
        <f>VLOOKUP(E501,studia!$F$1:$I$12,3,FALSE)</f>
        <v>inż.</v>
      </c>
      <c r="D501" s="57">
        <f>VLOOKUP(E501,studia!$F$1:$I$12,4,FALSE)</f>
        <v>0</v>
      </c>
      <c r="E501" s="53" t="s">
        <v>486</v>
      </c>
      <c r="F501" s="89" t="s">
        <v>2088</v>
      </c>
      <c r="G501" s="56" t="s">
        <v>499</v>
      </c>
      <c r="H501" s="56" t="s">
        <v>500</v>
      </c>
      <c r="I501" s="56" t="s">
        <v>501</v>
      </c>
      <c r="J501" s="56" t="s">
        <v>498</v>
      </c>
      <c r="K501" s="55" t="str">
        <f>VLOOKUP(J501,Prowadzacy!$F$2:$J$105,2,FALSE)</f>
        <v>Krystian</v>
      </c>
      <c r="L501" s="55">
        <f>VLOOKUP(J501,Prowadzacy!$F$2:$K$105,3,FALSE)</f>
        <v>0</v>
      </c>
      <c r="M501" s="55" t="str">
        <f>VLOOKUP(J501,Prowadzacy!$F$2:$K$105,4,FALSE)</f>
        <v>Krawczyk</v>
      </c>
      <c r="N501" s="57" t="str">
        <f>VLOOKUP(J501,Prowadzacy!$F$2:$M$105,8,FALSE)</f>
        <v xml:space="preserve">Krystian | Krawczyk | Dr inż. |  ( 05157 ) </v>
      </c>
      <c r="O501" s="57" t="str">
        <f>VLOOKUP(J501,Prowadzacy!$F$2:$K$105,5,FALSE)</f>
        <v>W05/K1</v>
      </c>
      <c r="P501" s="57" t="str">
        <f>VLOOKUP(J501,Prowadzacy!$F$2:$K$105,6,FALSE)</f>
        <v>ZE</v>
      </c>
      <c r="Q501" s="53" t="s">
        <v>516</v>
      </c>
      <c r="R501" s="57" t="str">
        <f>VLOOKUP(Q501,Prowadzacy!$F$2:$K$105,2,FALSE)</f>
        <v>Marcin</v>
      </c>
      <c r="S501" s="57" t="str">
        <f>VLOOKUP(Q501,Prowadzacy!$F$2:$K$105,3,FALSE)</f>
        <v>przemysław</v>
      </c>
      <c r="T501" s="57" t="str">
        <f>VLOOKUP(Q501,Prowadzacy!$F$2:$K$105,4,FALSE)</f>
        <v>Lewandowski</v>
      </c>
      <c r="U501" s="57" t="str">
        <f>VLOOKUP(Q501,Prowadzacy!$F$2:$M$105,8,FALSE)</f>
        <v xml:space="preserve">Marcin | Lewandowski | Dr inż. |  ( 05166 ) </v>
      </c>
      <c r="V501" s="56"/>
      <c r="W501" s="53" t="s">
        <v>226</v>
      </c>
      <c r="X501" s="56"/>
      <c r="Y501" s="53"/>
      <c r="Z501" s="58"/>
      <c r="AA501" s="57"/>
      <c r="AB501" s="57"/>
      <c r="AC501" s="57"/>
      <c r="AD501" s="57"/>
      <c r="AE501" s="57"/>
      <c r="AF501" s="57"/>
      <c r="AG501" s="57"/>
      <c r="AH501" s="57"/>
      <c r="AI501" s="57"/>
      <c r="AJ501" s="57"/>
      <c r="AK501" s="57"/>
      <c r="AL501" s="65"/>
    </row>
    <row r="502" spans="1:38" ht="59.25" customHeight="1">
      <c r="A502" s="80">
        <v>497</v>
      </c>
      <c r="B502" s="57" t="str">
        <f>VLOOKUP(E502,studia!$F$1:$I$12,2,FALSE)</f>
        <v>Mechatronika</v>
      </c>
      <c r="C502" s="57" t="str">
        <f>VLOOKUP(E502,studia!$F$1:$I$12,3,FALSE)</f>
        <v>inż.</v>
      </c>
      <c r="D502" s="57">
        <f>VLOOKUP(E502,studia!$F$1:$I$12,4,FALSE)</f>
        <v>0</v>
      </c>
      <c r="E502" s="53" t="s">
        <v>486</v>
      </c>
      <c r="F502" s="89" t="s">
        <v>2088</v>
      </c>
      <c r="G502" s="56" t="s">
        <v>502</v>
      </c>
      <c r="H502" s="56" t="s">
        <v>503</v>
      </c>
      <c r="I502" s="56" t="s">
        <v>504</v>
      </c>
      <c r="J502" s="56" t="s">
        <v>498</v>
      </c>
      <c r="K502" s="55" t="str">
        <f>VLOOKUP(J502,Prowadzacy!$F$2:$J$105,2,FALSE)</f>
        <v>Krystian</v>
      </c>
      <c r="L502" s="55">
        <f>VLOOKUP(J502,Prowadzacy!$F$2:$K$105,3,FALSE)</f>
        <v>0</v>
      </c>
      <c r="M502" s="55" t="str">
        <f>VLOOKUP(J502,Prowadzacy!$F$2:$K$105,4,FALSE)</f>
        <v>Krawczyk</v>
      </c>
      <c r="N502" s="57" t="str">
        <f>VLOOKUP(J502,Prowadzacy!$F$2:$M$105,8,FALSE)</f>
        <v xml:space="preserve">Krystian | Krawczyk | Dr inż. |  ( 05157 ) </v>
      </c>
      <c r="O502" s="57" t="str">
        <f>VLOOKUP(J502,Prowadzacy!$F$2:$K$105,5,FALSE)</f>
        <v>W05/K1</v>
      </c>
      <c r="P502" s="57" t="str">
        <f>VLOOKUP(J502,Prowadzacy!$F$2:$K$105,6,FALSE)</f>
        <v>ZE</v>
      </c>
      <c r="Q502" s="53" t="s">
        <v>413</v>
      </c>
      <c r="R502" s="57" t="str">
        <f>VLOOKUP(Q502,Prowadzacy!$F$2:$K$105,2,FALSE)</f>
        <v>Tomasz</v>
      </c>
      <c r="S502" s="57">
        <f>VLOOKUP(Q502,Prowadzacy!$F$2:$K$105,3,FALSE)</f>
        <v>0</v>
      </c>
      <c r="T502" s="57" t="str">
        <f>VLOOKUP(Q502,Prowadzacy!$F$2:$K$105,4,FALSE)</f>
        <v>Czapka</v>
      </c>
      <c r="U502" s="57" t="str">
        <f>VLOOKUP(Q502,Prowadzacy!$F$2:$M$105,8,FALSE)</f>
        <v xml:space="preserve">Tomasz | Czapka | Dr inż. |  ( 05158 ) </v>
      </c>
      <c r="V502" s="56"/>
      <c r="W502" s="53" t="s">
        <v>226</v>
      </c>
      <c r="X502" s="56"/>
      <c r="Y502" s="53"/>
      <c r="Z502" s="58"/>
      <c r="AA502" s="57"/>
      <c r="AB502" s="57"/>
      <c r="AC502" s="57"/>
      <c r="AD502" s="57"/>
      <c r="AE502" s="57"/>
      <c r="AF502" s="57"/>
      <c r="AG502" s="57"/>
      <c r="AH502" s="57"/>
      <c r="AI502" s="57"/>
      <c r="AJ502" s="57"/>
      <c r="AK502" s="57"/>
      <c r="AL502" s="65"/>
    </row>
    <row r="503" spans="1:38" ht="78.75">
      <c r="A503" s="80">
        <v>498</v>
      </c>
      <c r="B503" s="57" t="str">
        <f>VLOOKUP(E503,studia!$F$1:$I$12,2,FALSE)</f>
        <v>Mechatronika</v>
      </c>
      <c r="C503" s="57" t="str">
        <f>VLOOKUP(E503,studia!$F$1:$I$12,3,FALSE)</f>
        <v>inż.</v>
      </c>
      <c r="D503" s="57">
        <f>VLOOKUP(E503,studia!$F$1:$I$12,4,FALSE)</f>
        <v>0</v>
      </c>
      <c r="E503" s="53" t="s">
        <v>486</v>
      </c>
      <c r="F503" s="89" t="s">
        <v>2088</v>
      </c>
      <c r="G503" s="56" t="s">
        <v>2038</v>
      </c>
      <c r="H503" s="56" t="s">
        <v>2039</v>
      </c>
      <c r="I503" s="56" t="s">
        <v>2040</v>
      </c>
      <c r="J503" s="56" t="s">
        <v>498</v>
      </c>
      <c r="K503" s="55" t="str">
        <f>VLOOKUP(J503,Prowadzacy!$F$2:$J$105,2,FALSE)</f>
        <v>Krystian</v>
      </c>
      <c r="L503" s="55">
        <f>VLOOKUP(J503,Prowadzacy!$F$2:$K$105,3,FALSE)</f>
        <v>0</v>
      </c>
      <c r="M503" s="55" t="str">
        <f>VLOOKUP(J503,Prowadzacy!$F$2:$K$105,4,FALSE)</f>
        <v>Krawczyk</v>
      </c>
      <c r="N503" s="57" t="str">
        <f>VLOOKUP(J503,Prowadzacy!$F$2:$M$105,8,FALSE)</f>
        <v xml:space="preserve">Krystian | Krawczyk | Dr inż. |  ( 05157 ) </v>
      </c>
      <c r="O503" s="57" t="str">
        <f>VLOOKUP(J503,Prowadzacy!$F$2:$K$105,5,FALSE)</f>
        <v>W05/K1</v>
      </c>
      <c r="P503" s="57" t="str">
        <f>VLOOKUP(J503,Prowadzacy!$F$2:$K$105,6,FALSE)</f>
        <v>ZE</v>
      </c>
      <c r="Q503" s="53" t="s">
        <v>482</v>
      </c>
      <c r="R503" s="57" t="str">
        <f>VLOOKUP(Q503,Prowadzacy!$F$2:$K$105,2,FALSE)</f>
        <v>Paweł</v>
      </c>
      <c r="S503" s="57">
        <f>VLOOKUP(Q503,Prowadzacy!$F$2:$K$105,3,FALSE)</f>
        <v>0</v>
      </c>
      <c r="T503" s="57" t="str">
        <f>VLOOKUP(Q503,Prowadzacy!$F$2:$K$105,4,FALSE)</f>
        <v>Żyłka</v>
      </c>
      <c r="U503" s="57" t="str">
        <f>VLOOKUP(Q503,Prowadzacy!$F$2:$M$105,8,FALSE)</f>
        <v xml:space="preserve">Paweł | Żyłka | Dr hab. inż. |  ( 05134 ) </v>
      </c>
      <c r="V503" s="56"/>
      <c r="W503" s="53" t="s">
        <v>226</v>
      </c>
      <c r="X503" s="56"/>
      <c r="Y503" s="53"/>
      <c r="Z503" s="58"/>
      <c r="AA503" s="57"/>
      <c r="AB503" s="57"/>
      <c r="AC503" s="57"/>
      <c r="AD503" s="57"/>
      <c r="AE503" s="57"/>
      <c r="AF503" s="57"/>
      <c r="AG503" s="57"/>
      <c r="AH503" s="57"/>
      <c r="AI503" s="57"/>
      <c r="AJ503" s="57"/>
      <c r="AK503" s="57"/>
      <c r="AL503" s="65"/>
    </row>
    <row r="504" spans="1:38" ht="193.5">
      <c r="A504" s="80">
        <v>499</v>
      </c>
      <c r="B504" s="57" t="str">
        <f>VLOOKUP(E504,studia!$F$1:$I$12,2,FALSE)</f>
        <v>Mechatronika</v>
      </c>
      <c r="C504" s="57" t="str">
        <f>VLOOKUP(E504,studia!$F$1:$I$12,3,FALSE)</f>
        <v>inż.</v>
      </c>
      <c r="D504" s="57">
        <f>VLOOKUP(E504,studia!$F$1:$I$12,4,FALSE)</f>
        <v>0</v>
      </c>
      <c r="E504" s="53" t="s">
        <v>486</v>
      </c>
      <c r="F504" s="89" t="s">
        <v>2088</v>
      </c>
      <c r="G504" s="56" t="s">
        <v>505</v>
      </c>
      <c r="H504" s="56" t="s">
        <v>506</v>
      </c>
      <c r="I504" s="56" t="s">
        <v>507</v>
      </c>
      <c r="J504" s="56" t="s">
        <v>498</v>
      </c>
      <c r="K504" s="55" t="str">
        <f>VLOOKUP(J504,Prowadzacy!$F$2:$J$105,2,FALSE)</f>
        <v>Krystian</v>
      </c>
      <c r="L504" s="55">
        <f>VLOOKUP(J504,Prowadzacy!$F$2:$K$105,3,FALSE)</f>
        <v>0</v>
      </c>
      <c r="M504" s="55" t="str">
        <f>VLOOKUP(J504,Prowadzacy!$F$2:$K$105,4,FALSE)</f>
        <v>Krawczyk</v>
      </c>
      <c r="N504" s="57" t="str">
        <f>VLOOKUP(J504,Prowadzacy!$F$2:$M$105,8,FALSE)</f>
        <v xml:space="preserve">Krystian | Krawczyk | Dr inż. |  ( 05157 ) </v>
      </c>
      <c r="O504" s="57" t="str">
        <f>VLOOKUP(J504,Prowadzacy!$F$2:$K$105,5,FALSE)</f>
        <v>W05/K1</v>
      </c>
      <c r="P504" s="57" t="str">
        <f>VLOOKUP(J504,Prowadzacy!$F$2:$K$105,6,FALSE)</f>
        <v>ZE</v>
      </c>
      <c r="Q504" s="53" t="s">
        <v>482</v>
      </c>
      <c r="R504" s="57" t="str">
        <f>VLOOKUP(Q504,Prowadzacy!$F$2:$K$105,2,FALSE)</f>
        <v>Paweł</v>
      </c>
      <c r="S504" s="57">
        <f>VLOOKUP(Q504,Prowadzacy!$F$2:$K$105,3,FALSE)</f>
        <v>0</v>
      </c>
      <c r="T504" s="57" t="str">
        <f>VLOOKUP(Q504,Prowadzacy!$F$2:$K$105,4,FALSE)</f>
        <v>Żyłka</v>
      </c>
      <c r="U504" s="57" t="str">
        <f>VLOOKUP(Q504,Prowadzacy!$F$2:$M$105,8,FALSE)</f>
        <v xml:space="preserve">Paweł | Żyłka | Dr hab. inż. |  ( 05134 ) </v>
      </c>
      <c r="V504" s="56"/>
      <c r="W504" s="53" t="s">
        <v>226</v>
      </c>
      <c r="X504" s="56"/>
      <c r="Y504" s="53"/>
      <c r="Z504" s="58"/>
      <c r="AA504" s="57"/>
      <c r="AB504" s="57"/>
      <c r="AC504" s="57"/>
      <c r="AD504" s="57"/>
      <c r="AE504" s="57"/>
      <c r="AF504" s="57"/>
      <c r="AG504" s="57"/>
      <c r="AH504" s="57"/>
      <c r="AI504" s="57"/>
      <c r="AJ504" s="57"/>
      <c r="AK504" s="57"/>
      <c r="AL504" s="65"/>
    </row>
    <row r="505" spans="1:38" ht="91.5">
      <c r="A505" s="80">
        <v>500</v>
      </c>
      <c r="B505" s="57" t="str">
        <f>VLOOKUP(E505,studia!$F$1:$I$12,2,FALSE)</f>
        <v>Mechatronika</v>
      </c>
      <c r="C505" s="57" t="str">
        <f>VLOOKUP(E505,studia!$F$1:$I$12,3,FALSE)</f>
        <v>inż.</v>
      </c>
      <c r="D505" s="57">
        <f>VLOOKUP(E505,studia!$F$1:$I$12,4,FALSE)</f>
        <v>0</v>
      </c>
      <c r="E505" s="53" t="s">
        <v>486</v>
      </c>
      <c r="F505" s="89" t="s">
        <v>2088</v>
      </c>
      <c r="G505" s="56" t="s">
        <v>508</v>
      </c>
      <c r="H505" s="56" t="s">
        <v>509</v>
      </c>
      <c r="I505" s="56" t="s">
        <v>510</v>
      </c>
      <c r="J505" s="56" t="s">
        <v>498</v>
      </c>
      <c r="K505" s="55" t="str">
        <f>VLOOKUP(J505,Prowadzacy!$F$2:$J$105,2,FALSE)</f>
        <v>Krystian</v>
      </c>
      <c r="L505" s="55">
        <f>VLOOKUP(J505,Prowadzacy!$F$2:$K$105,3,FALSE)</f>
        <v>0</v>
      </c>
      <c r="M505" s="55" t="str">
        <f>VLOOKUP(J505,Prowadzacy!$F$2:$K$105,4,FALSE)</f>
        <v>Krawczyk</v>
      </c>
      <c r="N505" s="57" t="str">
        <f>VLOOKUP(J505,Prowadzacy!$F$2:$M$105,8,FALSE)</f>
        <v xml:space="preserve">Krystian | Krawczyk | Dr inż. |  ( 05157 ) </v>
      </c>
      <c r="O505" s="57" t="str">
        <f>VLOOKUP(J505,Prowadzacy!$F$2:$K$105,5,FALSE)</f>
        <v>W05/K1</v>
      </c>
      <c r="P505" s="57" t="str">
        <f>VLOOKUP(J505,Prowadzacy!$F$2:$K$105,6,FALSE)</f>
        <v>ZE</v>
      </c>
      <c r="Q505" s="53" t="s">
        <v>516</v>
      </c>
      <c r="R505" s="57" t="str">
        <f>VLOOKUP(Q505,Prowadzacy!$F$2:$K$105,2,FALSE)</f>
        <v>Marcin</v>
      </c>
      <c r="S505" s="57" t="str">
        <f>VLOOKUP(Q505,Prowadzacy!$F$2:$K$105,3,FALSE)</f>
        <v>przemysław</v>
      </c>
      <c r="T505" s="57" t="str">
        <f>VLOOKUP(Q505,Prowadzacy!$F$2:$K$105,4,FALSE)</f>
        <v>Lewandowski</v>
      </c>
      <c r="U505" s="57" t="str">
        <f>VLOOKUP(Q505,Prowadzacy!$F$2:$M$105,8,FALSE)</f>
        <v xml:space="preserve">Marcin | Lewandowski | Dr inż. |  ( 05166 ) </v>
      </c>
      <c r="V505" s="56"/>
      <c r="W505" s="53" t="s">
        <v>226</v>
      </c>
      <c r="X505" s="56"/>
      <c r="Y505" s="53"/>
      <c r="Z505" s="58"/>
      <c r="AA505" s="57"/>
      <c r="AB505" s="57"/>
      <c r="AC505" s="57"/>
      <c r="AD505" s="57"/>
      <c r="AE505" s="57"/>
      <c r="AF505" s="57"/>
      <c r="AG505" s="57"/>
      <c r="AH505" s="57"/>
      <c r="AI505" s="57"/>
      <c r="AJ505" s="57"/>
      <c r="AK505" s="57"/>
      <c r="AL505" s="65"/>
    </row>
    <row r="506" spans="1:38" ht="53.25">
      <c r="A506" s="80">
        <v>501</v>
      </c>
      <c r="B506" s="57" t="str">
        <f>VLOOKUP(E506,studia!$F$1:$I$12,2,FALSE)</f>
        <v>Mechatronika</v>
      </c>
      <c r="C506" s="57" t="str">
        <f>VLOOKUP(E506,studia!$F$1:$I$12,3,FALSE)</f>
        <v>inż.</v>
      </c>
      <c r="D506" s="57">
        <f>VLOOKUP(E506,studia!$F$1:$I$12,4,FALSE)</f>
        <v>0</v>
      </c>
      <c r="E506" s="53" t="s">
        <v>486</v>
      </c>
      <c r="F506" s="89"/>
      <c r="G506" s="56" t="s">
        <v>513</v>
      </c>
      <c r="H506" s="56" t="s">
        <v>514</v>
      </c>
      <c r="I506" s="56" t="s">
        <v>515</v>
      </c>
      <c r="J506" s="56" t="s">
        <v>516</v>
      </c>
      <c r="K506" s="55" t="str">
        <f>VLOOKUP(J506,Prowadzacy!$F$2:$J$105,2,FALSE)</f>
        <v>Marcin</v>
      </c>
      <c r="L506" s="55" t="str">
        <f>VLOOKUP(J506,Prowadzacy!$F$2:$K$105,3,FALSE)</f>
        <v>przemysław</v>
      </c>
      <c r="M506" s="55" t="str">
        <f>VLOOKUP(J506,Prowadzacy!$F$2:$K$105,4,FALSE)</f>
        <v>Lewandowski</v>
      </c>
      <c r="N506" s="57" t="str">
        <f>VLOOKUP(J506,Prowadzacy!$F$2:$M$105,8,FALSE)</f>
        <v xml:space="preserve">Marcin | Lewandowski | Dr inż. |  ( 05166 ) </v>
      </c>
      <c r="O506" s="57" t="str">
        <f>VLOOKUP(J506,Prowadzacy!$F$2:$K$105,5,FALSE)</f>
        <v>W05/K1</v>
      </c>
      <c r="P506" s="57" t="str">
        <f>VLOOKUP(J506,Prowadzacy!$F$2:$K$105,6,FALSE)</f>
        <v>ZE</v>
      </c>
      <c r="Q506" s="53" t="s">
        <v>482</v>
      </c>
      <c r="R506" s="57" t="str">
        <f>VLOOKUP(Q506,Prowadzacy!$F$2:$K$105,2,FALSE)</f>
        <v>Paweł</v>
      </c>
      <c r="S506" s="57">
        <f>VLOOKUP(Q506,Prowadzacy!$F$2:$K$105,3,FALSE)</f>
        <v>0</v>
      </c>
      <c r="T506" s="57" t="str">
        <f>VLOOKUP(Q506,Prowadzacy!$F$2:$K$105,4,FALSE)</f>
        <v>Żyłka</v>
      </c>
      <c r="U506" s="57" t="str">
        <f>VLOOKUP(Q506,Prowadzacy!$F$2:$M$105,8,FALSE)</f>
        <v xml:space="preserve">Paweł | Żyłka | Dr hab. inż. |  ( 05134 ) </v>
      </c>
      <c r="V506" s="56"/>
      <c r="W506" s="53" t="s">
        <v>226</v>
      </c>
      <c r="X506" s="56"/>
      <c r="Y506" s="53"/>
      <c r="Z506" s="58"/>
      <c r="AA506" s="57"/>
      <c r="AB506" s="57"/>
      <c r="AC506" s="57"/>
      <c r="AD506" s="57"/>
      <c r="AE506" s="57"/>
      <c r="AF506" s="57"/>
      <c r="AG506" s="57"/>
      <c r="AH506" s="57"/>
      <c r="AI506" s="57"/>
      <c r="AJ506" s="57"/>
      <c r="AK506" s="57"/>
      <c r="AL506" s="65"/>
    </row>
    <row r="507" spans="1:38" ht="78.75">
      <c r="A507" s="80">
        <v>502</v>
      </c>
      <c r="B507" s="57" t="str">
        <f>VLOOKUP(E507,studia!$F$1:$I$12,2,FALSE)</f>
        <v>Mechatronika</v>
      </c>
      <c r="C507" s="57" t="str">
        <f>VLOOKUP(E507,studia!$F$1:$I$12,3,FALSE)</f>
        <v>inż.</v>
      </c>
      <c r="D507" s="57">
        <f>VLOOKUP(E507,studia!$F$1:$I$12,4,FALSE)</f>
        <v>0</v>
      </c>
      <c r="E507" s="53" t="s">
        <v>486</v>
      </c>
      <c r="F507" s="89"/>
      <c r="G507" s="56" t="s">
        <v>517</v>
      </c>
      <c r="H507" s="56" t="s">
        <v>518</v>
      </c>
      <c r="I507" s="56" t="s">
        <v>519</v>
      </c>
      <c r="J507" s="56" t="s">
        <v>516</v>
      </c>
      <c r="K507" s="55" t="str">
        <f>VLOOKUP(J507,Prowadzacy!$F$2:$J$105,2,FALSE)</f>
        <v>Marcin</v>
      </c>
      <c r="L507" s="55" t="str">
        <f>VLOOKUP(J507,Prowadzacy!$F$2:$K$105,3,FALSE)</f>
        <v>przemysław</v>
      </c>
      <c r="M507" s="55" t="str">
        <f>VLOOKUP(J507,Prowadzacy!$F$2:$K$105,4,FALSE)</f>
        <v>Lewandowski</v>
      </c>
      <c r="N507" s="57" t="str">
        <f>VLOOKUP(J507,Prowadzacy!$F$2:$M$105,8,FALSE)</f>
        <v xml:space="preserve">Marcin | Lewandowski | Dr inż. |  ( 05166 ) </v>
      </c>
      <c r="O507" s="57" t="str">
        <f>VLOOKUP(J507,Prowadzacy!$F$2:$K$105,5,FALSE)</f>
        <v>W05/K1</v>
      </c>
      <c r="P507" s="57" t="str">
        <f>VLOOKUP(J507,Prowadzacy!$F$2:$K$105,6,FALSE)</f>
        <v>ZE</v>
      </c>
      <c r="Q507" s="53" t="s">
        <v>413</v>
      </c>
      <c r="R507" s="57" t="str">
        <f>VLOOKUP(Q507,Prowadzacy!$F$2:$K$105,2,FALSE)</f>
        <v>Tomasz</v>
      </c>
      <c r="S507" s="57">
        <f>VLOOKUP(Q507,Prowadzacy!$F$2:$K$105,3,FALSE)</f>
        <v>0</v>
      </c>
      <c r="T507" s="57" t="str">
        <f>VLOOKUP(Q507,Prowadzacy!$F$2:$K$105,4,FALSE)</f>
        <v>Czapka</v>
      </c>
      <c r="U507" s="57" t="str">
        <f>VLOOKUP(Q507,Prowadzacy!$F$2:$M$105,8,FALSE)</f>
        <v xml:space="preserve">Tomasz | Czapka | Dr inż. |  ( 05158 ) </v>
      </c>
      <c r="V507" s="56"/>
      <c r="W507" s="53" t="s">
        <v>226</v>
      </c>
      <c r="X507" s="56"/>
      <c r="Y507" s="53"/>
      <c r="Z507" s="58"/>
      <c r="AA507" s="57"/>
      <c r="AB507" s="57"/>
      <c r="AC507" s="57"/>
      <c r="AD507" s="57"/>
      <c r="AE507" s="57"/>
      <c r="AF507" s="57"/>
      <c r="AG507" s="57"/>
      <c r="AH507" s="57"/>
      <c r="AI507" s="57"/>
      <c r="AJ507" s="57"/>
      <c r="AK507" s="57"/>
      <c r="AL507" s="65"/>
    </row>
    <row r="508" spans="1:38" ht="53.25">
      <c r="A508" s="80">
        <v>503</v>
      </c>
      <c r="B508" s="57" t="str">
        <f>VLOOKUP(E508,studia!$F$1:$I$12,2,FALSE)</f>
        <v>Mechatronika</v>
      </c>
      <c r="C508" s="57" t="str">
        <f>VLOOKUP(E508,studia!$F$1:$I$12,3,FALSE)</f>
        <v>inż.</v>
      </c>
      <c r="D508" s="57">
        <f>VLOOKUP(E508,studia!$F$1:$I$12,4,FALSE)</f>
        <v>0</v>
      </c>
      <c r="E508" s="53" t="s">
        <v>486</v>
      </c>
      <c r="F508" s="89" t="s">
        <v>2088</v>
      </c>
      <c r="G508" s="56" t="s">
        <v>520</v>
      </c>
      <c r="H508" s="56" t="s">
        <v>521</v>
      </c>
      <c r="I508" s="56" t="s">
        <v>522</v>
      </c>
      <c r="J508" s="56" t="s">
        <v>516</v>
      </c>
      <c r="K508" s="55" t="str">
        <f>VLOOKUP(J508,Prowadzacy!$F$2:$J$105,2,FALSE)</f>
        <v>Marcin</v>
      </c>
      <c r="L508" s="55" t="str">
        <f>VLOOKUP(J508,Prowadzacy!$F$2:$K$105,3,FALSE)</f>
        <v>przemysław</v>
      </c>
      <c r="M508" s="55" t="str">
        <f>VLOOKUP(J508,Prowadzacy!$F$2:$K$105,4,FALSE)</f>
        <v>Lewandowski</v>
      </c>
      <c r="N508" s="57" t="str">
        <f>VLOOKUP(J508,Prowadzacy!$F$2:$M$105,8,FALSE)</f>
        <v xml:space="preserve">Marcin | Lewandowski | Dr inż. |  ( 05166 ) </v>
      </c>
      <c r="O508" s="57" t="str">
        <f>VLOOKUP(J508,Prowadzacy!$F$2:$K$105,5,FALSE)</f>
        <v>W05/K1</v>
      </c>
      <c r="P508" s="57" t="str">
        <f>VLOOKUP(J508,Prowadzacy!$F$2:$K$105,6,FALSE)</f>
        <v>ZE</v>
      </c>
      <c r="Q508" s="53" t="s">
        <v>498</v>
      </c>
      <c r="R508" s="57" t="str">
        <f>VLOOKUP(Q508,Prowadzacy!$F$2:$K$105,2,FALSE)</f>
        <v>Krystian</v>
      </c>
      <c r="S508" s="57">
        <f>VLOOKUP(Q508,Prowadzacy!$F$2:$K$105,3,FALSE)</f>
        <v>0</v>
      </c>
      <c r="T508" s="57" t="str">
        <f>VLOOKUP(Q508,Prowadzacy!$F$2:$K$105,4,FALSE)</f>
        <v>Krawczyk</v>
      </c>
      <c r="U508" s="57" t="str">
        <f>VLOOKUP(Q508,Prowadzacy!$F$2:$M$105,8,FALSE)</f>
        <v xml:space="preserve">Krystian | Krawczyk | Dr inż. |  ( 05157 ) </v>
      </c>
      <c r="V508" s="56"/>
      <c r="W508" s="53" t="s">
        <v>226</v>
      </c>
      <c r="X508" s="56"/>
      <c r="Y508" s="53"/>
      <c r="Z508" s="58"/>
      <c r="AA508" s="57"/>
      <c r="AB508" s="57"/>
      <c r="AC508" s="57"/>
      <c r="AD508" s="57"/>
      <c r="AE508" s="57"/>
      <c r="AF508" s="57"/>
      <c r="AG508" s="57"/>
      <c r="AH508" s="57"/>
      <c r="AI508" s="57"/>
      <c r="AJ508" s="57"/>
      <c r="AK508" s="57"/>
      <c r="AL508" s="65"/>
    </row>
    <row r="509" spans="1:38" ht="66">
      <c r="A509" s="80">
        <v>504</v>
      </c>
      <c r="B509" s="57" t="str">
        <f>VLOOKUP(E509,studia!$F$1:$I$12,2,FALSE)</f>
        <v>Mechatronika</v>
      </c>
      <c r="C509" s="57" t="str">
        <f>VLOOKUP(E509,studia!$F$1:$I$12,3,FALSE)</f>
        <v>inż.</v>
      </c>
      <c r="D509" s="57">
        <f>VLOOKUP(E509,studia!$F$1:$I$12,4,FALSE)</f>
        <v>0</v>
      </c>
      <c r="E509" s="53" t="s">
        <v>486</v>
      </c>
      <c r="F509" s="89"/>
      <c r="G509" s="56" t="s">
        <v>537</v>
      </c>
      <c r="H509" s="56" t="s">
        <v>538</v>
      </c>
      <c r="I509" s="56" t="s">
        <v>1986</v>
      </c>
      <c r="J509" s="56" t="s">
        <v>478</v>
      </c>
      <c r="K509" s="55" t="str">
        <f>VLOOKUP(J509,Prowadzacy!$F$2:$J$105,2,FALSE)</f>
        <v>Jan</v>
      </c>
      <c r="L509" s="55" t="str">
        <f>VLOOKUP(J509,Prowadzacy!$F$2:$K$105,3,FALSE)</f>
        <v>Stanisław</v>
      </c>
      <c r="M509" s="55" t="str">
        <f>VLOOKUP(J509,Prowadzacy!$F$2:$K$105,4,FALSE)</f>
        <v>Ziaja</v>
      </c>
      <c r="N509" s="57" t="str">
        <f>VLOOKUP(J509,Prowadzacy!$F$2:$M$105,8,FALSE)</f>
        <v xml:space="preserve">Jan | Ziaja | Dr hab. inż. |  ( 05132 ) </v>
      </c>
      <c r="O509" s="57" t="str">
        <f>VLOOKUP(J509,Prowadzacy!$F$2:$K$105,5,FALSE)</f>
        <v>W05/K1</v>
      </c>
      <c r="P509" s="57" t="str">
        <f>VLOOKUP(J509,Prowadzacy!$F$2:$K$105,6,FALSE)</f>
        <v>ZE</v>
      </c>
      <c r="Q509" s="53" t="s">
        <v>516</v>
      </c>
      <c r="R509" s="57" t="str">
        <f>VLOOKUP(Q509,Prowadzacy!$F$2:$K$105,2,FALSE)</f>
        <v>Marcin</v>
      </c>
      <c r="S509" s="57" t="str">
        <f>VLOOKUP(Q509,Prowadzacy!$F$2:$K$105,3,FALSE)</f>
        <v>przemysław</v>
      </c>
      <c r="T509" s="57" t="str">
        <f>VLOOKUP(Q509,Prowadzacy!$F$2:$K$105,4,FALSE)</f>
        <v>Lewandowski</v>
      </c>
      <c r="U509" s="57" t="str">
        <f>VLOOKUP(Q509,Prowadzacy!$F$2:$M$105,8,FALSE)</f>
        <v xml:space="preserve">Marcin | Lewandowski | Dr inż. |  ( 05166 ) </v>
      </c>
      <c r="V509" s="56"/>
      <c r="W509" s="53" t="s">
        <v>226</v>
      </c>
      <c r="X509" s="56"/>
      <c r="Y509" s="53"/>
      <c r="Z509" s="58"/>
      <c r="AA509" s="57"/>
      <c r="AB509" s="57"/>
      <c r="AC509" s="57"/>
      <c r="AD509" s="57"/>
      <c r="AE509" s="57"/>
      <c r="AF509" s="57"/>
      <c r="AG509" s="57"/>
      <c r="AH509" s="57"/>
      <c r="AI509" s="57"/>
      <c r="AJ509" s="57"/>
      <c r="AK509" s="57"/>
      <c r="AL509" s="65"/>
    </row>
    <row r="510" spans="1:38" ht="219">
      <c r="A510" s="80">
        <v>505</v>
      </c>
      <c r="B510" s="57" t="str">
        <f>VLOOKUP(E510,studia!$F$1:$I$12,2,FALSE)</f>
        <v>Mechatronika</v>
      </c>
      <c r="C510" s="57" t="str">
        <f>VLOOKUP(E510,studia!$F$1:$I$12,3,FALSE)</f>
        <v>inż.</v>
      </c>
      <c r="D510" s="57">
        <f>VLOOKUP(E510,studia!$F$1:$I$12,4,FALSE)</f>
        <v>0</v>
      </c>
      <c r="E510" s="53" t="s">
        <v>486</v>
      </c>
      <c r="F510" s="89" t="s">
        <v>2088</v>
      </c>
      <c r="G510" s="56" t="s">
        <v>539</v>
      </c>
      <c r="H510" s="56" t="s">
        <v>540</v>
      </c>
      <c r="I510" s="56" t="s">
        <v>541</v>
      </c>
      <c r="J510" s="56" t="s">
        <v>482</v>
      </c>
      <c r="K510" s="55" t="str">
        <f>VLOOKUP(J510,Prowadzacy!$F$2:$J$105,2,FALSE)</f>
        <v>Paweł</v>
      </c>
      <c r="L510" s="55">
        <f>VLOOKUP(J510,Prowadzacy!$F$2:$K$105,3,FALSE)</f>
        <v>0</v>
      </c>
      <c r="M510" s="55" t="str">
        <f>VLOOKUP(J510,Prowadzacy!$F$2:$K$105,4,FALSE)</f>
        <v>Żyłka</v>
      </c>
      <c r="N510" s="57" t="str">
        <f>VLOOKUP(J510,Prowadzacy!$F$2:$M$105,8,FALSE)</f>
        <v xml:space="preserve">Paweł | Żyłka | Dr hab. inż. |  ( 05134 ) </v>
      </c>
      <c r="O510" s="57" t="str">
        <f>VLOOKUP(J510,Prowadzacy!$F$2:$K$105,5,FALSE)</f>
        <v>W05/K1</v>
      </c>
      <c r="P510" s="57" t="str">
        <f>VLOOKUP(J510,Prowadzacy!$F$2:$K$105,6,FALSE)</f>
        <v>ZE</v>
      </c>
      <c r="Q510" s="53" t="s">
        <v>413</v>
      </c>
      <c r="R510" s="57" t="str">
        <f>VLOOKUP(Q510,Prowadzacy!$F$2:$K$105,2,FALSE)</f>
        <v>Tomasz</v>
      </c>
      <c r="S510" s="57">
        <f>VLOOKUP(Q510,Prowadzacy!$F$2:$K$105,3,FALSE)</f>
        <v>0</v>
      </c>
      <c r="T510" s="57" t="str">
        <f>VLOOKUP(Q510,Prowadzacy!$F$2:$K$105,4,FALSE)</f>
        <v>Czapka</v>
      </c>
      <c r="U510" s="57" t="str">
        <f>VLOOKUP(Q510,Prowadzacy!$F$2:$M$105,8,FALSE)</f>
        <v xml:space="preserve">Tomasz | Czapka | Dr inż. |  ( 05158 ) </v>
      </c>
      <c r="V510" s="56"/>
      <c r="W510" s="53" t="s">
        <v>226</v>
      </c>
      <c r="X510" s="56"/>
      <c r="Y510" s="53"/>
      <c r="Z510" s="58"/>
      <c r="AA510" s="57"/>
      <c r="AB510" s="57"/>
      <c r="AC510" s="57"/>
      <c r="AD510" s="57"/>
      <c r="AE510" s="57"/>
      <c r="AF510" s="57"/>
      <c r="AG510" s="57"/>
      <c r="AH510" s="57"/>
      <c r="AI510" s="57"/>
      <c r="AJ510" s="57"/>
      <c r="AK510" s="57"/>
      <c r="AL510" s="65"/>
    </row>
    <row r="511" spans="1:38" ht="40.5">
      <c r="A511" s="80">
        <v>506</v>
      </c>
      <c r="B511" s="57" t="str">
        <f>VLOOKUP(E511,studia!$F$1:$I$12,2,FALSE)</f>
        <v>Mechatronika</v>
      </c>
      <c r="C511" s="57" t="str">
        <f>VLOOKUP(E511,studia!$F$1:$I$12,3,FALSE)</f>
        <v>inż.</v>
      </c>
      <c r="D511" s="57">
        <f>VLOOKUP(E511,studia!$F$1:$I$12,4,FALSE)</f>
        <v>0</v>
      </c>
      <c r="E511" s="53" t="s">
        <v>486</v>
      </c>
      <c r="F511" s="89" t="s">
        <v>2088</v>
      </c>
      <c r="G511" s="56" t="s">
        <v>526</v>
      </c>
      <c r="H511" s="56" t="s">
        <v>527</v>
      </c>
      <c r="I511" s="56" t="s">
        <v>1987</v>
      </c>
      <c r="J511" s="56" t="s">
        <v>371</v>
      </c>
      <c r="K511" s="55" t="str">
        <f>VLOOKUP(J511,Prowadzacy!$F$2:$J$105,2,FALSE)</f>
        <v>Jacek</v>
      </c>
      <c r="L511" s="55" t="str">
        <f>VLOOKUP(J511,Prowadzacy!$F$2:$K$105,3,FALSE)</f>
        <v>Jerzy</v>
      </c>
      <c r="M511" s="55" t="str">
        <f>VLOOKUP(J511,Prowadzacy!$F$2:$K$105,4,FALSE)</f>
        <v>Rezmer</v>
      </c>
      <c r="N511" s="57" t="str">
        <f>VLOOKUP(J511,Prowadzacy!$F$2:$M$105,8,FALSE)</f>
        <v xml:space="preserve">Jacek | Rezmer | Dr hab. inż. |  ( 05120 ) </v>
      </c>
      <c r="O511" s="57" t="str">
        <f>VLOOKUP(J511,Prowadzacy!$F$2:$K$105,5,FALSE)</f>
        <v>W05/K1</v>
      </c>
      <c r="P511" s="57" t="str">
        <f>VLOOKUP(J511,Prowadzacy!$F$2:$K$105,6,FALSE)</f>
        <v>ZET</v>
      </c>
      <c r="Q511" s="53" t="s">
        <v>386</v>
      </c>
      <c r="R511" s="57" t="str">
        <f>VLOOKUP(Q511,Prowadzacy!$F$2:$K$105,2,FALSE)</f>
        <v>Przemysław</v>
      </c>
      <c r="S511" s="57">
        <f>VLOOKUP(Q511,Prowadzacy!$F$2:$K$105,3,FALSE)</f>
        <v>0</v>
      </c>
      <c r="T511" s="57" t="str">
        <f>VLOOKUP(Q511,Prowadzacy!$F$2:$K$105,4,FALSE)</f>
        <v>Janik</v>
      </c>
      <c r="U511" s="57" t="str">
        <f>VLOOKUP(Q511,Prowadzacy!$F$2:$M$105,8,FALSE)</f>
        <v xml:space="preserve">Przemysław | Janik | Dr hab. inż. |  ( 05115 ) </v>
      </c>
      <c r="V511" s="56"/>
      <c r="W511" s="53" t="s">
        <v>226</v>
      </c>
      <c r="X511" s="56"/>
      <c r="Y511" s="53"/>
      <c r="Z511" s="58"/>
      <c r="AA511" s="57"/>
      <c r="AB511" s="57"/>
      <c r="AC511" s="57"/>
      <c r="AD511" s="57"/>
      <c r="AE511" s="57"/>
      <c r="AF511" s="57"/>
      <c r="AG511" s="57"/>
      <c r="AH511" s="57"/>
      <c r="AI511" s="57"/>
      <c r="AJ511" s="57"/>
      <c r="AK511" s="57"/>
      <c r="AL511" s="65"/>
    </row>
    <row r="512" spans="1:38" ht="66">
      <c r="A512" s="80">
        <v>507</v>
      </c>
      <c r="B512" s="57" t="str">
        <f>VLOOKUP(E512,studia!$F$1:$I$12,2,FALSE)</f>
        <v>Mechatronika</v>
      </c>
      <c r="C512" s="57" t="str">
        <f>VLOOKUP(E512,studia!$F$1:$I$12,3,FALSE)</f>
        <v>inż.</v>
      </c>
      <c r="D512" s="57">
        <f>VLOOKUP(E512,studia!$F$1:$I$12,4,FALSE)</f>
        <v>0</v>
      </c>
      <c r="E512" s="53" t="s">
        <v>486</v>
      </c>
      <c r="F512" s="89" t="s">
        <v>2088</v>
      </c>
      <c r="G512" s="56" t="s">
        <v>528</v>
      </c>
      <c r="H512" s="56" t="s">
        <v>529</v>
      </c>
      <c r="I512" s="56" t="s">
        <v>1988</v>
      </c>
      <c r="J512" s="56" t="s">
        <v>371</v>
      </c>
      <c r="K512" s="55" t="str">
        <f>VLOOKUP(J512,Prowadzacy!$F$2:$J$105,2,FALSE)</f>
        <v>Jacek</v>
      </c>
      <c r="L512" s="55" t="str">
        <f>VLOOKUP(J512,Prowadzacy!$F$2:$K$105,3,FALSE)</f>
        <v>Jerzy</v>
      </c>
      <c r="M512" s="55" t="str">
        <f>VLOOKUP(J512,Prowadzacy!$F$2:$K$105,4,FALSE)</f>
        <v>Rezmer</v>
      </c>
      <c r="N512" s="57" t="str">
        <f>VLOOKUP(J512,Prowadzacy!$F$2:$M$105,8,FALSE)</f>
        <v xml:space="preserve">Jacek | Rezmer | Dr hab. inż. |  ( 05120 ) </v>
      </c>
      <c r="O512" s="57" t="str">
        <f>VLOOKUP(J512,Prowadzacy!$F$2:$K$105,5,FALSE)</f>
        <v>W05/K1</v>
      </c>
      <c r="P512" s="57" t="str">
        <f>VLOOKUP(J512,Prowadzacy!$F$2:$K$105,6,FALSE)</f>
        <v>ZET</v>
      </c>
      <c r="Q512" s="53" t="s">
        <v>381</v>
      </c>
      <c r="R512" s="57" t="str">
        <f>VLOOKUP(Q512,Prowadzacy!$F$2:$K$105,2,FALSE)</f>
        <v>Jarosław</v>
      </c>
      <c r="S512" s="57" t="str">
        <f>VLOOKUP(Q512,Prowadzacy!$F$2:$K$105,3,FALSE)</f>
        <v>Marian</v>
      </c>
      <c r="T512" s="57" t="str">
        <f>VLOOKUP(Q512,Prowadzacy!$F$2:$K$105,4,FALSE)</f>
        <v>Szymańda</v>
      </c>
      <c r="U512" s="57" t="str">
        <f>VLOOKUP(Q512,Prowadzacy!$F$2:$M$105,8,FALSE)</f>
        <v xml:space="preserve">Jarosław | Szymańda | Dr inż. |  ( 05126 ) </v>
      </c>
      <c r="V512" s="56"/>
      <c r="W512" s="53" t="s">
        <v>226</v>
      </c>
      <c r="X512" s="56"/>
      <c r="Y512" s="53"/>
      <c r="Z512" s="58"/>
      <c r="AA512" s="57"/>
      <c r="AB512" s="57"/>
      <c r="AC512" s="57"/>
      <c r="AD512" s="57"/>
      <c r="AE512" s="57"/>
      <c r="AF512" s="57"/>
      <c r="AG512" s="57"/>
      <c r="AH512" s="57"/>
      <c r="AI512" s="57"/>
      <c r="AJ512" s="57"/>
      <c r="AK512" s="57"/>
      <c r="AL512" s="65"/>
    </row>
    <row r="513" spans="1:38" ht="104.25">
      <c r="A513" s="80">
        <v>508</v>
      </c>
      <c r="B513" s="57" t="str">
        <f>VLOOKUP(E513,studia!$F$1:$I$12,2,FALSE)</f>
        <v>Mechatronika</v>
      </c>
      <c r="C513" s="57" t="str">
        <f>VLOOKUP(E513,studia!$F$1:$I$12,3,FALSE)</f>
        <v>inż.</v>
      </c>
      <c r="D513" s="57">
        <f>VLOOKUP(E513,studia!$F$1:$I$12,4,FALSE)</f>
        <v>0</v>
      </c>
      <c r="E513" s="53" t="s">
        <v>486</v>
      </c>
      <c r="F513" s="89"/>
      <c r="G513" s="56" t="s">
        <v>530</v>
      </c>
      <c r="H513" s="56" t="s">
        <v>531</v>
      </c>
      <c r="I513" s="56" t="s">
        <v>1989</v>
      </c>
      <c r="J513" s="56" t="s">
        <v>381</v>
      </c>
      <c r="K513" s="55" t="str">
        <f>VLOOKUP(J513,Prowadzacy!$F$2:$J$105,2,FALSE)</f>
        <v>Jarosław</v>
      </c>
      <c r="L513" s="55" t="str">
        <f>VLOOKUP(J513,Prowadzacy!$F$2:$K$105,3,FALSE)</f>
        <v>Marian</v>
      </c>
      <c r="M513" s="55" t="str">
        <f>VLOOKUP(J513,Prowadzacy!$F$2:$K$105,4,FALSE)</f>
        <v>Szymańda</v>
      </c>
      <c r="N513" s="57" t="str">
        <f>VLOOKUP(J513,Prowadzacy!$F$2:$M$105,8,FALSE)</f>
        <v xml:space="preserve">Jarosław | Szymańda | Dr inż. |  ( 05126 ) </v>
      </c>
      <c r="O513" s="57" t="str">
        <f>VLOOKUP(J513,Prowadzacy!$F$2:$K$105,5,FALSE)</f>
        <v>W05/K1</v>
      </c>
      <c r="P513" s="57" t="str">
        <f>VLOOKUP(J513,Prowadzacy!$F$2:$K$105,6,FALSE)</f>
        <v>ZET</v>
      </c>
      <c r="Q513" s="53" t="s">
        <v>371</v>
      </c>
      <c r="R513" s="57" t="str">
        <f>VLOOKUP(Q513,Prowadzacy!$F$2:$K$105,2,FALSE)</f>
        <v>Jacek</v>
      </c>
      <c r="S513" s="57" t="str">
        <f>VLOOKUP(Q513,Prowadzacy!$F$2:$K$105,3,FALSE)</f>
        <v>Jerzy</v>
      </c>
      <c r="T513" s="57" t="str">
        <f>VLOOKUP(Q513,Prowadzacy!$F$2:$K$105,4,FALSE)</f>
        <v>Rezmer</v>
      </c>
      <c r="U513" s="57" t="str">
        <f>VLOOKUP(Q513,Prowadzacy!$F$2:$M$105,8,FALSE)</f>
        <v xml:space="preserve">Jacek | Rezmer | Dr hab. inż. |  ( 05120 ) </v>
      </c>
      <c r="V513" s="56"/>
      <c r="W513" s="53" t="s">
        <v>226</v>
      </c>
      <c r="X513" s="56"/>
      <c r="Y513" s="53"/>
      <c r="Z513" s="58"/>
      <c r="AA513" s="57"/>
      <c r="AB513" s="57"/>
      <c r="AC513" s="57"/>
      <c r="AD513" s="57"/>
      <c r="AE513" s="57"/>
      <c r="AF513" s="57"/>
      <c r="AG513" s="57"/>
      <c r="AH513" s="57"/>
      <c r="AI513" s="57"/>
      <c r="AJ513" s="57"/>
      <c r="AK513" s="57"/>
      <c r="AL513" s="65"/>
    </row>
    <row r="514" spans="1:38" ht="104.25">
      <c r="A514" s="80">
        <v>509</v>
      </c>
      <c r="B514" s="57" t="str">
        <f>VLOOKUP(E514,studia!$F$1:$I$12,2,FALSE)</f>
        <v>Mechatronika</v>
      </c>
      <c r="C514" s="57" t="str">
        <f>VLOOKUP(E514,studia!$F$1:$I$12,3,FALSE)</f>
        <v>inż.</v>
      </c>
      <c r="D514" s="57">
        <f>VLOOKUP(E514,studia!$F$1:$I$12,4,FALSE)</f>
        <v>0</v>
      </c>
      <c r="E514" s="53" t="s">
        <v>486</v>
      </c>
      <c r="F514" s="89"/>
      <c r="G514" s="56" t="s">
        <v>532</v>
      </c>
      <c r="H514" s="56" t="s">
        <v>533</v>
      </c>
      <c r="I514" s="56" t="s">
        <v>1990</v>
      </c>
      <c r="J514" s="56" t="s">
        <v>381</v>
      </c>
      <c r="K514" s="55" t="str">
        <f>VLOOKUP(J514,Prowadzacy!$F$2:$J$105,2,FALSE)</f>
        <v>Jarosław</v>
      </c>
      <c r="L514" s="55" t="str">
        <f>VLOOKUP(J514,Prowadzacy!$F$2:$K$105,3,FALSE)</f>
        <v>Marian</v>
      </c>
      <c r="M514" s="55" t="str">
        <f>VLOOKUP(J514,Prowadzacy!$F$2:$K$105,4,FALSE)</f>
        <v>Szymańda</v>
      </c>
      <c r="N514" s="57" t="str">
        <f>VLOOKUP(J514,Prowadzacy!$F$2:$M$105,8,FALSE)</f>
        <v xml:space="preserve">Jarosław | Szymańda | Dr inż. |  ( 05126 ) </v>
      </c>
      <c r="O514" s="57" t="str">
        <f>VLOOKUP(J514,Prowadzacy!$F$2:$K$105,5,FALSE)</f>
        <v>W05/K1</v>
      </c>
      <c r="P514" s="57" t="str">
        <f>VLOOKUP(J514,Prowadzacy!$F$2:$K$105,6,FALSE)</f>
        <v>ZET</v>
      </c>
      <c r="Q514" s="53" t="s">
        <v>371</v>
      </c>
      <c r="R514" s="57" t="str">
        <f>VLOOKUP(Q514,Prowadzacy!$F$2:$K$105,2,FALSE)</f>
        <v>Jacek</v>
      </c>
      <c r="S514" s="57" t="str">
        <f>VLOOKUP(Q514,Prowadzacy!$F$2:$K$105,3,FALSE)</f>
        <v>Jerzy</v>
      </c>
      <c r="T514" s="57" t="str">
        <f>VLOOKUP(Q514,Prowadzacy!$F$2:$K$105,4,FALSE)</f>
        <v>Rezmer</v>
      </c>
      <c r="U514" s="57" t="str">
        <f>VLOOKUP(Q514,Prowadzacy!$F$2:$M$105,8,FALSE)</f>
        <v xml:space="preserve">Jacek | Rezmer | Dr hab. inż. |  ( 05120 ) </v>
      </c>
      <c r="V514" s="56"/>
      <c r="W514" s="53" t="s">
        <v>226</v>
      </c>
      <c r="X514" s="56"/>
      <c r="Y514" s="53"/>
      <c r="Z514" s="58"/>
      <c r="AA514" s="57"/>
      <c r="AB514" s="57"/>
      <c r="AC514" s="57"/>
      <c r="AD514" s="57"/>
      <c r="AE514" s="57"/>
      <c r="AF514" s="57"/>
      <c r="AG514" s="57"/>
      <c r="AH514" s="57"/>
      <c r="AI514" s="57"/>
      <c r="AJ514" s="57"/>
      <c r="AK514" s="57"/>
      <c r="AL514" s="65"/>
    </row>
    <row r="515" spans="1:38" ht="129.75">
      <c r="A515" s="80">
        <v>510</v>
      </c>
      <c r="B515" s="57" t="str">
        <f>VLOOKUP(E515,studia!$F$1:$I$12,2,FALSE)</f>
        <v>Mechatronika</v>
      </c>
      <c r="C515" s="57" t="str">
        <f>VLOOKUP(E515,studia!$F$1:$I$12,3,FALSE)</f>
        <v>inż.</v>
      </c>
      <c r="D515" s="57">
        <f>VLOOKUP(E515,studia!$F$1:$I$12,4,FALSE)</f>
        <v>0</v>
      </c>
      <c r="E515" s="53" t="s">
        <v>486</v>
      </c>
      <c r="F515" s="89"/>
      <c r="G515" s="56" t="s">
        <v>534</v>
      </c>
      <c r="H515" s="56" t="s">
        <v>535</v>
      </c>
      <c r="I515" s="56" t="s">
        <v>536</v>
      </c>
      <c r="J515" s="56" t="s">
        <v>381</v>
      </c>
      <c r="K515" s="55" t="str">
        <f>VLOOKUP(J515,Prowadzacy!$F$2:$J$105,2,FALSE)</f>
        <v>Jarosław</v>
      </c>
      <c r="L515" s="55" t="str">
        <f>VLOOKUP(J515,Prowadzacy!$F$2:$K$105,3,FALSE)</f>
        <v>Marian</v>
      </c>
      <c r="M515" s="55" t="str">
        <f>VLOOKUP(J515,Prowadzacy!$F$2:$K$105,4,FALSE)</f>
        <v>Szymańda</v>
      </c>
      <c r="N515" s="57" t="str">
        <f>VLOOKUP(J515,Prowadzacy!$F$2:$M$105,8,FALSE)</f>
        <v xml:space="preserve">Jarosław | Szymańda | Dr inż. |  ( 05126 ) </v>
      </c>
      <c r="O515" s="57" t="str">
        <f>VLOOKUP(J515,Prowadzacy!$F$2:$K$105,5,FALSE)</f>
        <v>W05/K1</v>
      </c>
      <c r="P515" s="57" t="str">
        <f>VLOOKUP(J515,Prowadzacy!$F$2:$K$105,6,FALSE)</f>
        <v>ZET</v>
      </c>
      <c r="Q515" s="53" t="s">
        <v>371</v>
      </c>
      <c r="R515" s="57" t="str">
        <f>VLOOKUP(Q515,Prowadzacy!$F$2:$K$105,2,FALSE)</f>
        <v>Jacek</v>
      </c>
      <c r="S515" s="57" t="str">
        <f>VLOOKUP(Q515,Prowadzacy!$F$2:$K$105,3,FALSE)</f>
        <v>Jerzy</v>
      </c>
      <c r="T515" s="57" t="str">
        <f>VLOOKUP(Q515,Prowadzacy!$F$2:$K$105,4,FALSE)</f>
        <v>Rezmer</v>
      </c>
      <c r="U515" s="57" t="str">
        <f>VLOOKUP(Q515,Prowadzacy!$F$2:$M$105,8,FALSE)</f>
        <v xml:space="preserve">Jacek | Rezmer | Dr hab. inż. |  ( 05120 ) </v>
      </c>
      <c r="V515" s="56"/>
      <c r="W515" s="53" t="s">
        <v>226</v>
      </c>
      <c r="X515" s="56"/>
      <c r="Y515" s="53"/>
      <c r="Z515" s="58"/>
      <c r="AA515" s="57"/>
      <c r="AB515" s="57"/>
      <c r="AC515" s="57"/>
      <c r="AD515" s="57"/>
      <c r="AE515" s="57"/>
      <c r="AF515" s="57"/>
      <c r="AG515" s="57"/>
      <c r="AH515" s="57"/>
      <c r="AI515" s="57"/>
      <c r="AJ515" s="57"/>
      <c r="AK515" s="57"/>
      <c r="AL515" s="65"/>
    </row>
    <row r="516" spans="1:38" ht="78.75">
      <c r="A516" s="80">
        <v>511</v>
      </c>
      <c r="B516" s="57" t="str">
        <f>VLOOKUP(E516,studia!$F$1:$I$12,2,FALSE)</f>
        <v>Mechatronika</v>
      </c>
      <c r="C516" s="57" t="str">
        <f>VLOOKUP(E516,studia!$F$1:$I$12,3,FALSE)</f>
        <v>inż.</v>
      </c>
      <c r="D516" s="57">
        <f>VLOOKUP(E516,studia!$F$1:$I$12,4,FALSE)</f>
        <v>0</v>
      </c>
      <c r="E516" s="53" t="s">
        <v>486</v>
      </c>
      <c r="F516" s="89" t="s">
        <v>2088</v>
      </c>
      <c r="G516" s="56" t="s">
        <v>487</v>
      </c>
      <c r="H516" s="56" t="s">
        <v>488</v>
      </c>
      <c r="I516" s="56" t="s">
        <v>1991</v>
      </c>
      <c r="J516" s="56" t="s">
        <v>413</v>
      </c>
      <c r="K516" s="55" t="str">
        <f>VLOOKUP(J516,Prowadzacy!$F$2:$J$105,2,FALSE)</f>
        <v>Tomasz</v>
      </c>
      <c r="L516" s="55">
        <f>VLOOKUP(J516,Prowadzacy!$F$2:$K$105,3,FALSE)</f>
        <v>0</v>
      </c>
      <c r="M516" s="55" t="str">
        <f>VLOOKUP(J516,Prowadzacy!$F$2:$K$105,4,FALSE)</f>
        <v>Czapka</v>
      </c>
      <c r="N516" s="57" t="str">
        <f>VLOOKUP(J516,Prowadzacy!$F$2:$M$105,8,FALSE)</f>
        <v xml:space="preserve">Tomasz | Czapka | Dr inż. |  ( 05158 ) </v>
      </c>
      <c r="O516" s="57" t="str">
        <f>VLOOKUP(J516,Prowadzacy!$F$2:$K$105,5,FALSE)</f>
        <v>W05/K1</v>
      </c>
      <c r="P516" s="57" t="str">
        <f>VLOOKUP(J516,Prowadzacy!$F$2:$K$105,6,FALSE)</f>
        <v>ZWN</v>
      </c>
      <c r="Q516" s="53" t="s">
        <v>516</v>
      </c>
      <c r="R516" s="57" t="str">
        <f>VLOOKUP(Q516,Prowadzacy!$F$2:$K$105,2,FALSE)</f>
        <v>Marcin</v>
      </c>
      <c r="S516" s="57" t="str">
        <f>VLOOKUP(Q516,Prowadzacy!$F$2:$K$105,3,FALSE)</f>
        <v>przemysław</v>
      </c>
      <c r="T516" s="57" t="str">
        <f>VLOOKUP(Q516,Prowadzacy!$F$2:$K$105,4,FALSE)</f>
        <v>Lewandowski</v>
      </c>
      <c r="U516" s="57" t="str">
        <f>VLOOKUP(Q516,Prowadzacy!$F$2:$M$105,8,FALSE)</f>
        <v xml:space="preserve">Marcin | Lewandowski | Dr inż. |  ( 05166 ) </v>
      </c>
      <c r="V516" s="56"/>
      <c r="W516" s="53" t="s">
        <v>226</v>
      </c>
      <c r="X516" s="56"/>
      <c r="Y516" s="53"/>
      <c r="Z516" s="58"/>
      <c r="AA516" s="57"/>
      <c r="AB516" s="57"/>
      <c r="AC516" s="57"/>
      <c r="AD516" s="57"/>
      <c r="AE516" s="57"/>
      <c r="AF516" s="57"/>
      <c r="AG516" s="57"/>
      <c r="AH516" s="57"/>
      <c r="AI516" s="57"/>
      <c r="AJ516" s="57"/>
      <c r="AK516" s="57"/>
      <c r="AL516" s="65"/>
    </row>
    <row r="517" spans="1:38" ht="78.75">
      <c r="A517" s="80">
        <v>512</v>
      </c>
      <c r="B517" s="57" t="str">
        <f>VLOOKUP(E517,studia!$F$1:$I$12,2,FALSE)</f>
        <v>Mechatronika</v>
      </c>
      <c r="C517" s="57" t="str">
        <f>VLOOKUP(E517,studia!$F$1:$I$12,3,FALSE)</f>
        <v>inż.</v>
      </c>
      <c r="D517" s="57">
        <f>VLOOKUP(E517,studia!$F$1:$I$12,4,FALSE)</f>
        <v>0</v>
      </c>
      <c r="E517" s="53" t="s">
        <v>486</v>
      </c>
      <c r="F517" s="89" t="s">
        <v>2088</v>
      </c>
      <c r="G517" s="56" t="s">
        <v>489</v>
      </c>
      <c r="H517" s="56" t="s">
        <v>490</v>
      </c>
      <c r="I517" s="56" t="s">
        <v>491</v>
      </c>
      <c r="J517" s="56" t="s">
        <v>413</v>
      </c>
      <c r="K517" s="55" t="str">
        <f>VLOOKUP(J517,Prowadzacy!$F$2:$J$105,2,FALSE)</f>
        <v>Tomasz</v>
      </c>
      <c r="L517" s="55">
        <f>VLOOKUP(J517,Prowadzacy!$F$2:$K$105,3,FALSE)</f>
        <v>0</v>
      </c>
      <c r="M517" s="55" t="str">
        <f>VLOOKUP(J517,Prowadzacy!$F$2:$K$105,4,FALSE)</f>
        <v>Czapka</v>
      </c>
      <c r="N517" s="57" t="str">
        <f>VLOOKUP(J517,Prowadzacy!$F$2:$M$105,8,FALSE)</f>
        <v xml:space="preserve">Tomasz | Czapka | Dr inż. |  ( 05158 ) </v>
      </c>
      <c r="O517" s="57" t="str">
        <f>VLOOKUP(J517,Prowadzacy!$F$2:$K$105,5,FALSE)</f>
        <v>W05/K1</v>
      </c>
      <c r="P517" s="57" t="str">
        <f>VLOOKUP(J517,Prowadzacy!$F$2:$K$105,6,FALSE)</f>
        <v>ZWN</v>
      </c>
      <c r="Q517" s="53" t="s">
        <v>449</v>
      </c>
      <c r="R517" s="57" t="str">
        <f>VLOOKUP(Q517,Prowadzacy!$F$2:$K$105,2,FALSE)</f>
        <v>Adam</v>
      </c>
      <c r="S517" s="57" t="str">
        <f>VLOOKUP(Q517,Prowadzacy!$F$2:$K$105,3,FALSE)</f>
        <v>Łukasz</v>
      </c>
      <c r="T517" s="57" t="str">
        <f>VLOOKUP(Q517,Prowadzacy!$F$2:$K$105,4,FALSE)</f>
        <v>Pelesz</v>
      </c>
      <c r="U517" s="57" t="str">
        <f>VLOOKUP(Q517,Prowadzacy!$F$2:$M$105,8,FALSE)</f>
        <v xml:space="preserve">Adam | Pelesz | Dr inż. |  ( 05170 ) </v>
      </c>
      <c r="V517" s="56"/>
      <c r="W517" s="53" t="s">
        <v>226</v>
      </c>
      <c r="X517" s="56"/>
      <c r="Y517" s="53"/>
      <c r="Z517" s="58"/>
      <c r="AA517" s="57"/>
      <c r="AB517" s="57"/>
      <c r="AC517" s="57"/>
      <c r="AD517" s="57"/>
      <c r="AE517" s="57"/>
      <c r="AF517" s="57"/>
      <c r="AG517" s="57"/>
      <c r="AH517" s="57"/>
      <c r="AI517" s="57"/>
      <c r="AJ517" s="57"/>
      <c r="AK517" s="57"/>
      <c r="AL517" s="65"/>
    </row>
    <row r="518" spans="1:38" ht="66">
      <c r="A518" s="80">
        <v>513</v>
      </c>
      <c r="B518" s="57" t="str">
        <f>VLOOKUP(E518,studia!$F$1:$I$12,2,FALSE)</f>
        <v>Mechatronika</v>
      </c>
      <c r="C518" s="57" t="str">
        <f>VLOOKUP(E518,studia!$F$1:$I$12,3,FALSE)</f>
        <v>inż.</v>
      </c>
      <c r="D518" s="57">
        <f>VLOOKUP(E518,studia!$F$1:$I$12,4,FALSE)</f>
        <v>0</v>
      </c>
      <c r="E518" s="53" t="s">
        <v>486</v>
      </c>
      <c r="F518" s="89"/>
      <c r="G518" s="56" t="s">
        <v>492</v>
      </c>
      <c r="H518" s="56" t="s">
        <v>493</v>
      </c>
      <c r="I518" s="56" t="s">
        <v>494</v>
      </c>
      <c r="J518" s="56" t="s">
        <v>413</v>
      </c>
      <c r="K518" s="55" t="str">
        <f>VLOOKUP(J518,Prowadzacy!$F$2:$J$105,2,FALSE)</f>
        <v>Tomasz</v>
      </c>
      <c r="L518" s="55">
        <f>VLOOKUP(J518,Prowadzacy!$F$2:$K$105,3,FALSE)</f>
        <v>0</v>
      </c>
      <c r="M518" s="55" t="str">
        <f>VLOOKUP(J518,Prowadzacy!$F$2:$K$105,4,FALSE)</f>
        <v>Czapka</v>
      </c>
      <c r="N518" s="57" t="str">
        <f>VLOOKUP(J518,Prowadzacy!$F$2:$M$105,8,FALSE)</f>
        <v xml:space="preserve">Tomasz | Czapka | Dr inż. |  ( 05158 ) </v>
      </c>
      <c r="O518" s="57" t="str">
        <f>VLOOKUP(J518,Prowadzacy!$F$2:$K$105,5,FALSE)</f>
        <v>W05/K1</v>
      </c>
      <c r="P518" s="57" t="str">
        <f>VLOOKUP(J518,Prowadzacy!$F$2:$K$105,6,FALSE)</f>
        <v>ZWN</v>
      </c>
      <c r="Q518" s="53" t="s">
        <v>449</v>
      </c>
      <c r="R518" s="57" t="str">
        <f>VLOOKUP(Q518,Prowadzacy!$F$2:$K$105,2,FALSE)</f>
        <v>Adam</v>
      </c>
      <c r="S518" s="57" t="str">
        <f>VLOOKUP(Q518,Prowadzacy!$F$2:$K$105,3,FALSE)</f>
        <v>Łukasz</v>
      </c>
      <c r="T518" s="57" t="str">
        <f>VLOOKUP(Q518,Prowadzacy!$F$2:$K$105,4,FALSE)</f>
        <v>Pelesz</v>
      </c>
      <c r="U518" s="57" t="str">
        <f>VLOOKUP(Q518,Prowadzacy!$F$2:$M$105,8,FALSE)</f>
        <v xml:space="preserve">Adam | Pelesz | Dr inż. |  ( 05170 ) </v>
      </c>
      <c r="V518" s="56" t="s">
        <v>1492</v>
      </c>
      <c r="W518" s="53" t="s">
        <v>226</v>
      </c>
      <c r="X518" s="56"/>
      <c r="Y518" s="53"/>
      <c r="Z518" s="58"/>
      <c r="AA518" s="57"/>
      <c r="AB518" s="57"/>
      <c r="AC518" s="57"/>
      <c r="AD518" s="57"/>
      <c r="AE518" s="57"/>
      <c r="AF518" s="57"/>
      <c r="AG518" s="57"/>
      <c r="AH518" s="57"/>
      <c r="AI518" s="57"/>
      <c r="AJ518" s="57"/>
      <c r="AK518" s="57"/>
      <c r="AL518" s="65"/>
    </row>
    <row r="519" spans="1:38" ht="104.25">
      <c r="A519" s="80">
        <v>514</v>
      </c>
      <c r="B519" s="57" t="str">
        <f>VLOOKUP(E519,studia!$F$1:$I$12,2,FALSE)</f>
        <v>Mechatronika</v>
      </c>
      <c r="C519" s="57" t="str">
        <f>VLOOKUP(E519,studia!$F$1:$I$12,3,FALSE)</f>
        <v>inż.</v>
      </c>
      <c r="D519" s="57">
        <f>VLOOKUP(E519,studia!$F$1:$I$12,4,FALSE)</f>
        <v>0</v>
      </c>
      <c r="E519" s="53" t="s">
        <v>486</v>
      </c>
      <c r="F519" s="89" t="s">
        <v>2088</v>
      </c>
      <c r="G519" s="56" t="s">
        <v>2011</v>
      </c>
      <c r="H519" s="56" t="s">
        <v>2012</v>
      </c>
      <c r="I519" s="56" t="s">
        <v>2013</v>
      </c>
      <c r="J519" s="56" t="s">
        <v>1473</v>
      </c>
      <c r="K519" s="55" t="str">
        <f>VLOOKUP(J519,Prowadzacy!$F$2:$J$105,2,FALSE)</f>
        <v>Bartosz</v>
      </c>
      <c r="L519" s="55" t="str">
        <f>VLOOKUP(J519,Prowadzacy!$F$2:$K$105,3,FALSE)</f>
        <v>Jan</v>
      </c>
      <c r="M519" s="55" t="str">
        <f>VLOOKUP(J519,Prowadzacy!$F$2:$K$105,4,FALSE)</f>
        <v>Brusiłowicz</v>
      </c>
      <c r="N519" s="57" t="str">
        <f>VLOOKUP(J519,Prowadzacy!$F$2:$M$105,8,FALSE)</f>
        <v xml:space="preserve">Bartosz | Brusiłowicz | Dr inż. |  ( 05413 ) </v>
      </c>
      <c r="O519" s="57" t="str">
        <f>VLOOKUP(J519,Prowadzacy!$F$2:$K$105,5,FALSE)</f>
        <v>W05/K2</v>
      </c>
      <c r="P519" s="57" t="str">
        <f>VLOOKUP(J519,Prowadzacy!$F$2:$K$105,6,FALSE)</f>
        <v>ZAS</v>
      </c>
      <c r="Q519" s="53" t="s">
        <v>626</v>
      </c>
      <c r="R519" s="57" t="str">
        <f>VLOOKUP(Q519,Prowadzacy!$F$2:$K$105,2,FALSE)</f>
        <v>Daniel</v>
      </c>
      <c r="S519" s="57" t="str">
        <f>VLOOKUP(Q519,Prowadzacy!$F$2:$K$105,3,FALSE)</f>
        <v>Łukasz</v>
      </c>
      <c r="T519" s="57" t="str">
        <f>VLOOKUP(Q519,Prowadzacy!$F$2:$K$105,4,FALSE)</f>
        <v>Bejmert</v>
      </c>
      <c r="U519" s="57" t="str">
        <f>VLOOKUP(Q519,Prowadzacy!$F$2:$M$105,8,FALSE)</f>
        <v xml:space="preserve">Daniel | Bejmert | Dr inż. |  ( 05285 ) </v>
      </c>
      <c r="V519" s="56" t="s">
        <v>2014</v>
      </c>
      <c r="W519" s="53" t="s">
        <v>225</v>
      </c>
      <c r="X519" s="56" t="s">
        <v>2015</v>
      </c>
      <c r="Y519" s="53" t="s">
        <v>225</v>
      </c>
      <c r="Z519" s="58"/>
      <c r="AA519" s="57"/>
      <c r="AB519" s="57"/>
      <c r="AC519" s="57"/>
      <c r="AD519" s="57"/>
      <c r="AE519" s="57"/>
      <c r="AF519" s="57"/>
      <c r="AG519" s="57"/>
      <c r="AH519" s="57"/>
      <c r="AI519" s="57"/>
      <c r="AJ519" s="57"/>
      <c r="AK519" s="57"/>
      <c r="AL519" s="65"/>
    </row>
    <row r="520" spans="1:38" ht="66">
      <c r="A520" s="80">
        <v>515</v>
      </c>
      <c r="B520" s="57" t="str">
        <f>VLOOKUP(E520,studia!$F$1:$I$12,2,FALSE)</f>
        <v>Mechatronika</v>
      </c>
      <c r="C520" s="57" t="str">
        <f>VLOOKUP(E520,studia!$F$1:$I$12,3,FALSE)</f>
        <v>inż.</v>
      </c>
      <c r="D520" s="57">
        <f>VLOOKUP(E520,studia!$F$1:$I$12,4,FALSE)</f>
        <v>0</v>
      </c>
      <c r="E520" s="42" t="s">
        <v>486</v>
      </c>
      <c r="F520" s="91"/>
      <c r="G520" s="42" t="s">
        <v>1467</v>
      </c>
      <c r="H520" s="67" t="s">
        <v>1468</v>
      </c>
      <c r="I520" s="42" t="s">
        <v>1469</v>
      </c>
      <c r="J520" s="42" t="s">
        <v>937</v>
      </c>
      <c r="K520" s="55" t="str">
        <f>VLOOKUP(J520,Prowadzacy!$F$2:$J$105,2,FALSE)</f>
        <v>Mirosław</v>
      </c>
      <c r="L520" s="55">
        <f>VLOOKUP(J520,Prowadzacy!$F$2:$K$105,3,FALSE)</f>
        <v>0</v>
      </c>
      <c r="M520" s="55" t="str">
        <f>VLOOKUP(J520,Prowadzacy!$F$2:$K$105,4,FALSE)</f>
        <v>Łukowicz</v>
      </c>
      <c r="N520" s="57" t="str">
        <f>VLOOKUP(J520,Prowadzacy!$F$2:$M$105,8,FALSE)</f>
        <v xml:space="preserve">Mirosław | Łukowicz | Dr hab. inż. |  ( 05227 ) </v>
      </c>
      <c r="O520" s="57" t="str">
        <f>VLOOKUP(J520,Prowadzacy!$F$2:$K$105,5,FALSE)</f>
        <v>W05/K2</v>
      </c>
      <c r="P520" s="57" t="str">
        <f>VLOOKUP(J520,Prowadzacy!$F$2:$K$105,6,FALSE)</f>
        <v>ZAS</v>
      </c>
      <c r="Q520" s="42" t="s">
        <v>696</v>
      </c>
      <c r="R520" s="57" t="str">
        <f>VLOOKUP(Q520,Prowadzacy!$F$2:$K$105,2,FALSE)</f>
        <v>Krzysztof</v>
      </c>
      <c r="S520" s="57" t="str">
        <f>VLOOKUP(Q520,Prowadzacy!$F$2:$K$105,3,FALSE)</f>
        <v>Jacek</v>
      </c>
      <c r="T520" s="57" t="str">
        <f>VLOOKUP(Q520,Prowadzacy!$F$2:$K$105,4,FALSE)</f>
        <v>Solak</v>
      </c>
      <c r="U520" s="57" t="str">
        <f>VLOOKUP(Q520,Prowadzacy!$F$2:$M$105,8,FALSE)</f>
        <v xml:space="preserve">Krzysztof | Solak | Dr inż. |  ( 05296 ) </v>
      </c>
      <c r="V520" s="42"/>
      <c r="W520" s="42" t="s">
        <v>226</v>
      </c>
      <c r="X520" s="42"/>
      <c r="Y520" s="42"/>
      <c r="Z520" s="58"/>
      <c r="AA520" s="57"/>
      <c r="AB520" s="57"/>
      <c r="AC520" s="57"/>
      <c r="AD520" s="57"/>
      <c r="AE520" s="57"/>
      <c r="AF520" s="57"/>
      <c r="AG520" s="57"/>
      <c r="AH520" s="57"/>
      <c r="AI520" s="57"/>
      <c r="AJ520" s="57"/>
      <c r="AK520" s="57"/>
      <c r="AL520" s="65"/>
    </row>
    <row r="521" spans="1:38" ht="180.75">
      <c r="A521" s="80">
        <v>516</v>
      </c>
      <c r="B521" s="57" t="str">
        <f>VLOOKUP(E521,studia!$F$1:$I$12,2,FALSE)</f>
        <v>Mechatronika</v>
      </c>
      <c r="C521" s="57" t="str">
        <f>VLOOKUP(E521,studia!$F$1:$I$12,3,FALSE)</f>
        <v>inż.</v>
      </c>
      <c r="D521" s="57">
        <f>VLOOKUP(E521,studia!$F$1:$I$12,4,FALSE)</f>
        <v>0</v>
      </c>
      <c r="E521" s="42" t="s">
        <v>486</v>
      </c>
      <c r="F521" s="92"/>
      <c r="G521" s="42" t="s">
        <v>1470</v>
      </c>
      <c r="H521" s="67" t="s">
        <v>1471</v>
      </c>
      <c r="I521" s="42" t="s">
        <v>1472</v>
      </c>
      <c r="J521" s="42" t="s">
        <v>682</v>
      </c>
      <c r="K521" s="55" t="str">
        <f>VLOOKUP(J521,Prowadzacy!$F$2:$J$105,2,FALSE)</f>
        <v>Piotr</v>
      </c>
      <c r="L521" s="55" t="str">
        <f>VLOOKUP(J521,Prowadzacy!$F$2:$K$105,3,FALSE)</f>
        <v>Eugeniusz</v>
      </c>
      <c r="M521" s="55" t="str">
        <f>VLOOKUP(J521,Prowadzacy!$F$2:$K$105,4,FALSE)</f>
        <v>Pierz</v>
      </c>
      <c r="N521" s="57" t="str">
        <f>VLOOKUP(J521,Prowadzacy!$F$2:$M$105,8,FALSE)</f>
        <v xml:space="preserve">Piotr | Pierz | Dr inż. |  ( 05232 ) </v>
      </c>
      <c r="O521" s="57" t="str">
        <f>VLOOKUP(J521,Prowadzacy!$F$2:$K$105,5,FALSE)</f>
        <v>W05/K2</v>
      </c>
      <c r="P521" s="57" t="str">
        <f>VLOOKUP(J521,Prowadzacy!$F$2:$K$105,6,FALSE)</f>
        <v>ZAS</v>
      </c>
      <c r="Q521" s="42" t="s">
        <v>622</v>
      </c>
      <c r="R521" s="57" t="str">
        <f>VLOOKUP(Q521,Prowadzacy!$F$2:$K$105,2,FALSE)</f>
        <v>Janusz</v>
      </c>
      <c r="S521" s="57" t="str">
        <f>VLOOKUP(Q521,Prowadzacy!$F$2:$K$105,3,FALSE)</f>
        <v>Kazimierz</v>
      </c>
      <c r="T521" s="57" t="str">
        <f>VLOOKUP(Q521,Prowadzacy!$F$2:$K$105,4,FALSE)</f>
        <v>Staszewski</v>
      </c>
      <c r="U521" s="57" t="str">
        <f>VLOOKUP(Q521,Prowadzacy!$F$2:$M$105,8,FALSE)</f>
        <v xml:space="preserve">Janusz | Staszewski | Dr inż. |  ( 05263 ) </v>
      </c>
      <c r="V521" s="42"/>
      <c r="W521" s="42" t="s">
        <v>226</v>
      </c>
      <c r="X521" s="42"/>
      <c r="Y521" s="42" t="s">
        <v>226</v>
      </c>
      <c r="Z521" s="58"/>
      <c r="AA521" s="57"/>
      <c r="AB521" s="57"/>
      <c r="AC521" s="57"/>
      <c r="AD521" s="57"/>
      <c r="AE521" s="57"/>
      <c r="AF521" s="57"/>
      <c r="AG521" s="57"/>
      <c r="AH521" s="57"/>
      <c r="AI521" s="57"/>
      <c r="AJ521" s="57"/>
      <c r="AK521" s="57"/>
      <c r="AL521" s="65"/>
    </row>
    <row r="522" spans="1:38" ht="142.5">
      <c r="A522" s="80">
        <v>517</v>
      </c>
      <c r="B522" s="57" t="str">
        <f>VLOOKUP(E522,studia!$F$1:$I$12,2,FALSE)</f>
        <v>Mechatronika</v>
      </c>
      <c r="C522" s="57" t="str">
        <f>VLOOKUP(E522,studia!$F$1:$I$12,3,FALSE)</f>
        <v>inż.</v>
      </c>
      <c r="D522" s="57">
        <f>VLOOKUP(E522,studia!$F$1:$I$12,4,FALSE)</f>
        <v>0</v>
      </c>
      <c r="E522" s="67" t="s">
        <v>486</v>
      </c>
      <c r="F522" s="91"/>
      <c r="G522" s="67" t="s">
        <v>1464</v>
      </c>
      <c r="H522" s="67" t="s">
        <v>1465</v>
      </c>
      <c r="I522" s="67" t="s">
        <v>1466</v>
      </c>
      <c r="J522" s="67" t="s">
        <v>779</v>
      </c>
      <c r="K522" s="55" t="str">
        <f>VLOOKUP(J522,Prowadzacy!$F$2:$J$105,2,FALSE)</f>
        <v>Małgorzata</v>
      </c>
      <c r="L522" s="55" t="str">
        <f>VLOOKUP(J522,Prowadzacy!$F$2:$K$105,3,FALSE)</f>
        <v>Anna</v>
      </c>
      <c r="M522" s="55" t="str">
        <f>VLOOKUP(J522,Prowadzacy!$F$2:$K$105,4,FALSE)</f>
        <v>Bielówka</v>
      </c>
      <c r="N522" s="57" t="str">
        <f>VLOOKUP(J522,Prowadzacy!$F$2:$M$105,8,FALSE)</f>
        <v xml:space="preserve">Małgorzata | Bielówka | Dr inż. |  ( 05286 ) </v>
      </c>
      <c r="O522" s="57" t="str">
        <f>VLOOKUP(J522,Prowadzacy!$F$2:$K$105,5,FALSE)</f>
        <v>W05/K2</v>
      </c>
      <c r="P522" s="57" t="str">
        <f>VLOOKUP(J522,Prowadzacy!$F$2:$K$105,6,FALSE)</f>
        <v>ZUE</v>
      </c>
      <c r="Q522" s="67" t="s">
        <v>863</v>
      </c>
      <c r="R522" s="57" t="str">
        <f>VLOOKUP(Q522,Prowadzacy!$F$2:$K$105,2,FALSE)</f>
        <v>Mirosław</v>
      </c>
      <c r="S522" s="57" t="str">
        <f>VLOOKUP(Q522,Prowadzacy!$F$2:$K$105,3,FALSE)</f>
        <v>Marian</v>
      </c>
      <c r="T522" s="57" t="str">
        <f>VLOOKUP(Q522,Prowadzacy!$F$2:$K$105,4,FALSE)</f>
        <v>Kobusiński</v>
      </c>
      <c r="U522" s="57" t="str">
        <f>VLOOKUP(Q522,Prowadzacy!$F$2:$M$105,8,FALSE)</f>
        <v xml:space="preserve">Mirosław | Kobusiński | Mgr inż. |  ( 05218 ) </v>
      </c>
      <c r="V522" s="67"/>
      <c r="W522" s="67" t="s">
        <v>226</v>
      </c>
      <c r="X522" s="67"/>
      <c r="Y522" s="67"/>
      <c r="Z522" s="58"/>
      <c r="AA522" s="57"/>
      <c r="AB522" s="57"/>
      <c r="AC522" s="57"/>
      <c r="AD522" s="57"/>
      <c r="AE522" s="57"/>
      <c r="AF522" s="57"/>
      <c r="AG522" s="57"/>
      <c r="AH522" s="57"/>
      <c r="AI522" s="57"/>
      <c r="AJ522" s="57"/>
      <c r="AK522" s="57"/>
      <c r="AL522" s="65"/>
    </row>
    <row r="523" spans="1:38" ht="117">
      <c r="A523" s="80">
        <v>518</v>
      </c>
      <c r="B523" s="57" t="str">
        <f>VLOOKUP(E523,studia!$F$1:$I$12,2,FALSE)</f>
        <v>Mechatronika</v>
      </c>
      <c r="C523" s="57" t="str">
        <f>VLOOKUP(E523,studia!$F$1:$I$12,3,FALSE)</f>
        <v>inż.</v>
      </c>
      <c r="D523" s="57">
        <f>VLOOKUP(E523,studia!$F$1:$I$12,4,FALSE)</f>
        <v>0</v>
      </c>
      <c r="E523" s="53" t="s">
        <v>486</v>
      </c>
      <c r="F523" s="89" t="s">
        <v>2088</v>
      </c>
      <c r="G523" s="56" t="s">
        <v>1941</v>
      </c>
      <c r="H523" s="56" t="s">
        <v>1598</v>
      </c>
      <c r="I523" s="56" t="s">
        <v>1599</v>
      </c>
      <c r="J523" s="56" t="s">
        <v>1589</v>
      </c>
      <c r="K523" s="55" t="str">
        <f>VLOOKUP(J523,Prowadzacy!$F$2:$J$105,2,FALSE)</f>
        <v>Krzysztof</v>
      </c>
      <c r="L523" s="55" t="str">
        <f>VLOOKUP(J523,Prowadzacy!$F$2:$K$105,3,FALSE)</f>
        <v>Paweł</v>
      </c>
      <c r="M523" s="55" t="str">
        <f>VLOOKUP(J523,Prowadzacy!$F$2:$K$105,4,FALSE)</f>
        <v>Dyrcz</v>
      </c>
      <c r="N523" s="57" t="str">
        <f>VLOOKUP(J523,Prowadzacy!$F$2:$M$105,8,FALSE)</f>
        <v xml:space="preserve">Krzysztof | Dyrcz | Dr inż. |  ( 05307 ) </v>
      </c>
      <c r="O523" s="57" t="str">
        <f>VLOOKUP(J523,Prowadzacy!$F$2:$K$105,5,FALSE)</f>
        <v>W05/K3</v>
      </c>
      <c r="P523" s="57" t="str">
        <f>VLOOKUP(J523,Prowadzacy!$F$2:$K$105,6,FALSE)</f>
        <v>ZNEMAP</v>
      </c>
      <c r="Q523" s="53" t="s">
        <v>1746</v>
      </c>
      <c r="R523" s="57" t="str">
        <f>VLOOKUP(Q523,Prowadzacy!$F$2:$K$105,2,FALSE)</f>
        <v>Marcin</v>
      </c>
      <c r="S523" s="57" t="str">
        <f>VLOOKUP(Q523,Prowadzacy!$F$2:$K$105,3,FALSE)</f>
        <v>Stanisław</v>
      </c>
      <c r="T523" s="57" t="str">
        <f>VLOOKUP(Q523,Prowadzacy!$F$2:$K$105,4,FALSE)</f>
        <v>Pawlak</v>
      </c>
      <c r="U523" s="57" t="str">
        <f>VLOOKUP(Q523,Prowadzacy!$F$2:$M$105,8,FALSE)</f>
        <v xml:space="preserve">Marcin | Pawlak | Dr inż. |  ( 05337 ) </v>
      </c>
      <c r="V523" s="56"/>
      <c r="W523" s="53" t="s">
        <v>226</v>
      </c>
      <c r="X523" s="56"/>
      <c r="Y523" s="53"/>
      <c r="Z523" s="58"/>
      <c r="AA523" s="57"/>
      <c r="AB523" s="57"/>
      <c r="AC523" s="57"/>
      <c r="AD523" s="57"/>
      <c r="AE523" s="57"/>
      <c r="AF523" s="57"/>
      <c r="AG523" s="57"/>
      <c r="AH523" s="57"/>
      <c r="AI523" s="57"/>
      <c r="AJ523" s="57"/>
      <c r="AK523" s="57"/>
      <c r="AL523" s="65"/>
    </row>
    <row r="524" spans="1:38" ht="117">
      <c r="A524" s="80">
        <v>519</v>
      </c>
      <c r="B524" s="57" t="str">
        <f>VLOOKUP(E524,studia!$F$1:$I$12,2,FALSE)</f>
        <v>Mechatronika</v>
      </c>
      <c r="C524" s="57" t="str">
        <f>VLOOKUP(E524,studia!$F$1:$I$12,3,FALSE)</f>
        <v>inż.</v>
      </c>
      <c r="D524" s="57">
        <f>VLOOKUP(E524,studia!$F$1:$I$12,4,FALSE)</f>
        <v>0</v>
      </c>
      <c r="E524" s="53" t="s">
        <v>486</v>
      </c>
      <c r="F524" s="89"/>
      <c r="G524" s="56" t="s">
        <v>1632</v>
      </c>
      <c r="H524" s="56" t="s">
        <v>1633</v>
      </c>
      <c r="I524" s="56" t="s">
        <v>1634</v>
      </c>
      <c r="J524" s="56" t="s">
        <v>1631</v>
      </c>
      <c r="K524" s="55" t="str">
        <f>VLOOKUP(J524,Prowadzacy!$F$2:$J$105,2,FALSE)</f>
        <v>Piotr</v>
      </c>
      <c r="L524" s="55">
        <f>VLOOKUP(J524,Prowadzacy!$F$2:$K$105,3,FALSE)</f>
        <v>0</v>
      </c>
      <c r="M524" s="55" t="str">
        <f>VLOOKUP(J524,Prowadzacy!$F$2:$K$105,4,FALSE)</f>
        <v>Gajewski</v>
      </c>
      <c r="N524" s="57" t="str">
        <f>VLOOKUP(J524,Prowadzacy!$F$2:$M$105,8,FALSE)</f>
        <v xml:space="preserve">Piotr | Gajewski | Dr inż. |  ( 05397 ) </v>
      </c>
      <c r="O524" s="57" t="str">
        <f>VLOOKUP(J524,Prowadzacy!$F$2:$K$105,5,FALSE)</f>
        <v>W05/K3</v>
      </c>
      <c r="P524" s="57" t="str">
        <f>VLOOKUP(J524,Prowadzacy!$F$2:$K$105,6,FALSE)</f>
        <v>ZNEMAP</v>
      </c>
      <c r="Q524" s="53" t="s">
        <v>1730</v>
      </c>
      <c r="R524" s="57" t="str">
        <f>VLOOKUP(Q524,Prowadzacy!$F$2:$K$105,2,FALSE)</f>
        <v>Jacek</v>
      </c>
      <c r="S524" s="57">
        <f>VLOOKUP(Q524,Prowadzacy!$F$2:$K$105,3,FALSE)</f>
        <v>0</v>
      </c>
      <c r="T524" s="57" t="str">
        <f>VLOOKUP(Q524,Prowadzacy!$F$2:$K$105,4,FALSE)</f>
        <v>Listwan</v>
      </c>
      <c r="U524" s="57" t="str">
        <f>VLOOKUP(Q524,Prowadzacy!$F$2:$M$105,8,FALSE)</f>
        <v xml:space="preserve">Jacek | Listwan | Dr inż. |  ( p53100 ) </v>
      </c>
      <c r="V524" s="53"/>
      <c r="W524" s="53" t="s">
        <v>226</v>
      </c>
      <c r="X524" s="56"/>
      <c r="Y524" s="53"/>
      <c r="Z524" s="58"/>
      <c r="AA524" s="57"/>
      <c r="AB524" s="57"/>
      <c r="AC524" s="57"/>
      <c r="AD524" s="57"/>
      <c r="AE524" s="57"/>
      <c r="AF524" s="57"/>
      <c r="AG524" s="57"/>
      <c r="AH524" s="57"/>
      <c r="AI524" s="57"/>
      <c r="AJ524" s="57"/>
      <c r="AK524" s="57"/>
      <c r="AL524" s="65"/>
    </row>
    <row r="525" spans="1:38" ht="155.25">
      <c r="A525" s="80">
        <v>520</v>
      </c>
      <c r="B525" s="57" t="str">
        <f>VLOOKUP(E525,studia!$F$1:$I$12,2,FALSE)</f>
        <v>Mechatronika</v>
      </c>
      <c r="C525" s="57" t="str">
        <f>VLOOKUP(E525,studia!$F$1:$I$12,3,FALSE)</f>
        <v>inż.</v>
      </c>
      <c r="D525" s="57">
        <f>VLOOKUP(E525,studia!$F$1:$I$12,4,FALSE)</f>
        <v>0</v>
      </c>
      <c r="E525" s="53" t="s">
        <v>486</v>
      </c>
      <c r="F525" s="89"/>
      <c r="G525" s="56" t="s">
        <v>1635</v>
      </c>
      <c r="H525" s="56" t="s">
        <v>1636</v>
      </c>
      <c r="I525" s="56" t="s">
        <v>1637</v>
      </c>
      <c r="J525" s="56" t="s">
        <v>1631</v>
      </c>
      <c r="K525" s="55" t="str">
        <f>VLOOKUP(J525,Prowadzacy!$F$2:$J$105,2,FALSE)</f>
        <v>Piotr</v>
      </c>
      <c r="L525" s="55">
        <f>VLOOKUP(J525,Prowadzacy!$F$2:$K$105,3,FALSE)</f>
        <v>0</v>
      </c>
      <c r="M525" s="55" t="str">
        <f>VLOOKUP(J525,Prowadzacy!$F$2:$K$105,4,FALSE)</f>
        <v>Gajewski</v>
      </c>
      <c r="N525" s="57" t="str">
        <f>VLOOKUP(J525,Prowadzacy!$F$2:$M$105,8,FALSE)</f>
        <v xml:space="preserve">Piotr | Gajewski | Dr inż. |  ( 05397 ) </v>
      </c>
      <c r="O525" s="57" t="str">
        <f>VLOOKUP(J525,Prowadzacy!$F$2:$K$105,5,FALSE)</f>
        <v>W05/K3</v>
      </c>
      <c r="P525" s="57" t="str">
        <f>VLOOKUP(J525,Prowadzacy!$F$2:$K$105,6,FALSE)</f>
        <v>ZNEMAP</v>
      </c>
      <c r="Q525" s="53" t="s">
        <v>1730</v>
      </c>
      <c r="R525" s="57" t="str">
        <f>VLOOKUP(Q525,Prowadzacy!$F$2:$K$105,2,FALSE)</f>
        <v>Jacek</v>
      </c>
      <c r="S525" s="57">
        <f>VLOOKUP(Q525,Prowadzacy!$F$2:$K$105,3,FALSE)</f>
        <v>0</v>
      </c>
      <c r="T525" s="57" t="str">
        <f>VLOOKUP(Q525,Prowadzacy!$F$2:$K$105,4,FALSE)</f>
        <v>Listwan</v>
      </c>
      <c r="U525" s="57" t="str">
        <f>VLOOKUP(Q525,Prowadzacy!$F$2:$M$105,8,FALSE)</f>
        <v xml:space="preserve">Jacek | Listwan | Dr inż. |  ( p53100 ) </v>
      </c>
      <c r="V525" s="53"/>
      <c r="W525" s="53" t="s">
        <v>226</v>
      </c>
      <c r="X525" s="56"/>
      <c r="Y525" s="53"/>
      <c r="Z525" s="58"/>
      <c r="AA525" s="57"/>
      <c r="AB525" s="57"/>
      <c r="AC525" s="57"/>
      <c r="AD525" s="57"/>
      <c r="AE525" s="57"/>
      <c r="AF525" s="57"/>
      <c r="AG525" s="57"/>
      <c r="AH525" s="57"/>
      <c r="AI525" s="57"/>
      <c r="AJ525" s="57"/>
      <c r="AK525" s="57"/>
      <c r="AL525" s="65"/>
    </row>
    <row r="526" spans="1:38" ht="158.25" customHeight="1">
      <c r="A526" s="80">
        <v>521</v>
      </c>
      <c r="B526" s="57" t="str">
        <f>VLOOKUP(E526,studia!$F$1:$I$12,2,FALSE)</f>
        <v>Mechatronika</v>
      </c>
      <c r="C526" s="57" t="str">
        <f>VLOOKUP(E526,studia!$F$1:$I$12,3,FALSE)</f>
        <v>inż.</v>
      </c>
      <c r="D526" s="57">
        <f>VLOOKUP(E526,studia!$F$1:$I$12,4,FALSE)</f>
        <v>0</v>
      </c>
      <c r="E526" s="53" t="s">
        <v>486</v>
      </c>
      <c r="F526" s="89"/>
      <c r="G526" s="56" t="s">
        <v>1641</v>
      </c>
      <c r="H526" s="56" t="s">
        <v>1642</v>
      </c>
      <c r="I526" s="56" t="s">
        <v>1643</v>
      </c>
      <c r="J526" s="56" t="s">
        <v>1631</v>
      </c>
      <c r="K526" s="55" t="str">
        <f>VLOOKUP(J526,Prowadzacy!$F$2:$J$105,2,FALSE)</f>
        <v>Piotr</v>
      </c>
      <c r="L526" s="55">
        <f>VLOOKUP(J526,Prowadzacy!$F$2:$K$105,3,FALSE)</f>
        <v>0</v>
      </c>
      <c r="M526" s="55" t="str">
        <f>VLOOKUP(J526,Prowadzacy!$F$2:$K$105,4,FALSE)</f>
        <v>Gajewski</v>
      </c>
      <c r="N526" s="57" t="str">
        <f>VLOOKUP(J526,Prowadzacy!$F$2:$M$105,8,FALSE)</f>
        <v xml:space="preserve">Piotr | Gajewski | Dr inż. |  ( 05397 ) </v>
      </c>
      <c r="O526" s="57" t="str">
        <f>VLOOKUP(J526,Prowadzacy!$F$2:$K$105,5,FALSE)</f>
        <v>W05/K3</v>
      </c>
      <c r="P526" s="57" t="str">
        <f>VLOOKUP(J526,Prowadzacy!$F$2:$K$105,6,FALSE)</f>
        <v>ZNEMAP</v>
      </c>
      <c r="Q526" s="53" t="s">
        <v>1730</v>
      </c>
      <c r="R526" s="57" t="str">
        <f>VLOOKUP(Q526,Prowadzacy!$F$2:$K$105,2,FALSE)</f>
        <v>Jacek</v>
      </c>
      <c r="S526" s="57">
        <f>VLOOKUP(Q526,Prowadzacy!$F$2:$K$105,3,FALSE)</f>
        <v>0</v>
      </c>
      <c r="T526" s="57" t="str">
        <f>VLOOKUP(Q526,Prowadzacy!$F$2:$K$105,4,FALSE)</f>
        <v>Listwan</v>
      </c>
      <c r="U526" s="57" t="str">
        <f>VLOOKUP(Q526,Prowadzacy!$F$2:$M$105,8,FALSE)</f>
        <v xml:space="preserve">Jacek | Listwan | Dr inż. |  ( p53100 ) </v>
      </c>
      <c r="V526" s="53"/>
      <c r="W526" s="53" t="s">
        <v>226</v>
      </c>
      <c r="X526" s="56"/>
      <c r="Y526" s="53"/>
      <c r="Z526" s="58"/>
      <c r="AA526" s="57"/>
      <c r="AB526" s="57"/>
      <c r="AC526" s="57"/>
      <c r="AD526" s="57"/>
      <c r="AE526" s="57"/>
      <c r="AF526" s="57"/>
      <c r="AG526" s="57"/>
      <c r="AH526" s="57"/>
      <c r="AI526" s="57"/>
      <c r="AJ526" s="57"/>
      <c r="AK526" s="57"/>
      <c r="AL526" s="65"/>
    </row>
    <row r="527" spans="1:38" ht="162" customHeight="1">
      <c r="A527" s="80">
        <v>522</v>
      </c>
      <c r="B527" s="57" t="str">
        <f>VLOOKUP(E527,studia!$F$1:$I$12,2,FALSE)</f>
        <v>Mechatronika</v>
      </c>
      <c r="C527" s="57" t="str">
        <f>VLOOKUP(E527,studia!$F$1:$I$12,3,FALSE)</f>
        <v>inż.</v>
      </c>
      <c r="D527" s="57">
        <f>VLOOKUP(E527,studia!$F$1:$I$12,4,FALSE)</f>
        <v>0</v>
      </c>
      <c r="E527" s="53" t="s">
        <v>486</v>
      </c>
      <c r="F527" s="89" t="s">
        <v>2088</v>
      </c>
      <c r="G527" s="56" t="s">
        <v>1691</v>
      </c>
      <c r="H527" s="56" t="s">
        <v>1692</v>
      </c>
      <c r="I527" s="56" t="s">
        <v>1693</v>
      </c>
      <c r="J527" s="56" t="s">
        <v>1675</v>
      </c>
      <c r="K527" s="55" t="str">
        <f>VLOOKUP(J527,Prowadzacy!$F$2:$J$105,2,FALSE)</f>
        <v>Marcin</v>
      </c>
      <c r="L527" s="55">
        <f>VLOOKUP(J527,Prowadzacy!$F$2:$K$105,3,FALSE)</f>
        <v>0</v>
      </c>
      <c r="M527" s="55" t="str">
        <f>VLOOKUP(J527,Prowadzacy!$F$2:$K$105,4,FALSE)</f>
        <v>Kamiński</v>
      </c>
      <c r="N527" s="57" t="str">
        <f>VLOOKUP(J527,Prowadzacy!$F$2:$M$105,8,FALSE)</f>
        <v xml:space="preserve">Marcin | Kamiński | Dr hab. inż. |  ( 05373 ) </v>
      </c>
      <c r="O527" s="57" t="str">
        <f>VLOOKUP(J527,Prowadzacy!$F$2:$K$105,5,FALSE)</f>
        <v>W05/K3</v>
      </c>
      <c r="P527" s="57" t="str">
        <f>VLOOKUP(J527,Prowadzacy!$F$2:$K$105,6,FALSE)</f>
        <v>ZNEMAP</v>
      </c>
      <c r="Q527" s="53" t="s">
        <v>1589</v>
      </c>
      <c r="R527" s="57" t="str">
        <f>VLOOKUP(Q527,Prowadzacy!$F$2:$K$105,2,FALSE)</f>
        <v>Krzysztof</v>
      </c>
      <c r="S527" s="57" t="str">
        <f>VLOOKUP(Q527,Prowadzacy!$F$2:$K$105,3,FALSE)</f>
        <v>Paweł</v>
      </c>
      <c r="T527" s="57" t="str">
        <f>VLOOKUP(Q527,Prowadzacy!$F$2:$K$105,4,FALSE)</f>
        <v>Dyrcz</v>
      </c>
      <c r="U527" s="57" t="str">
        <f>VLOOKUP(Q527,Prowadzacy!$F$2:$M$105,8,FALSE)</f>
        <v xml:space="preserve">Krzysztof | Dyrcz | Dr inż. |  ( 05307 ) </v>
      </c>
      <c r="V527" s="53"/>
      <c r="W527" s="53" t="s">
        <v>226</v>
      </c>
      <c r="X527" s="56"/>
      <c r="Y527" s="53"/>
      <c r="Z527" s="58"/>
      <c r="AA527" s="57"/>
      <c r="AB527" s="57"/>
      <c r="AC527" s="57"/>
      <c r="AD527" s="57"/>
      <c r="AE527" s="57"/>
      <c r="AF527" s="57"/>
      <c r="AG527" s="57"/>
      <c r="AH527" s="57"/>
      <c r="AI527" s="57"/>
      <c r="AJ527" s="57"/>
      <c r="AK527" s="57"/>
      <c r="AL527" s="65"/>
    </row>
    <row r="528" spans="1:38" ht="219">
      <c r="A528" s="80">
        <v>523</v>
      </c>
      <c r="B528" s="57" t="str">
        <f>VLOOKUP(E528,studia!$F$1:$I$12,2,FALSE)</f>
        <v>Mechatronika</v>
      </c>
      <c r="C528" s="57" t="str">
        <f>VLOOKUP(E528,studia!$F$1:$I$12,3,FALSE)</f>
        <v>inż.</v>
      </c>
      <c r="D528" s="57">
        <f>VLOOKUP(E528,studia!$F$1:$I$12,4,FALSE)</f>
        <v>0</v>
      </c>
      <c r="E528" s="53" t="s">
        <v>486</v>
      </c>
      <c r="F528" s="89" t="s">
        <v>2088</v>
      </c>
      <c r="G528" s="56" t="s">
        <v>1694</v>
      </c>
      <c r="H528" s="56" t="s">
        <v>1695</v>
      </c>
      <c r="I528" s="56" t="s">
        <v>1696</v>
      </c>
      <c r="J528" s="56" t="s">
        <v>1675</v>
      </c>
      <c r="K528" s="55" t="str">
        <f>VLOOKUP(J528,Prowadzacy!$F$2:$J$105,2,FALSE)</f>
        <v>Marcin</v>
      </c>
      <c r="L528" s="55">
        <f>VLOOKUP(J528,Prowadzacy!$F$2:$K$105,3,FALSE)</f>
        <v>0</v>
      </c>
      <c r="M528" s="55" t="str">
        <f>VLOOKUP(J528,Prowadzacy!$F$2:$K$105,4,FALSE)</f>
        <v>Kamiński</v>
      </c>
      <c r="N528" s="57" t="str">
        <f>VLOOKUP(J528,Prowadzacy!$F$2:$M$105,8,FALSE)</f>
        <v xml:space="preserve">Marcin | Kamiński | Dr hab. inż. |  ( 05373 ) </v>
      </c>
      <c r="O528" s="57" t="str">
        <f>VLOOKUP(J528,Prowadzacy!$F$2:$K$105,5,FALSE)</f>
        <v>W05/K3</v>
      </c>
      <c r="P528" s="57" t="str">
        <f>VLOOKUP(J528,Prowadzacy!$F$2:$K$105,6,FALSE)</f>
        <v>ZNEMAP</v>
      </c>
      <c r="Q528" s="53" t="s">
        <v>1474</v>
      </c>
      <c r="R528" s="57" t="str">
        <f>VLOOKUP(Q528,Prowadzacy!$F$2:$K$105,2,FALSE)</f>
        <v>Krzysztof</v>
      </c>
      <c r="S528" s="57">
        <f>VLOOKUP(Q528,Prowadzacy!$F$2:$K$105,3,FALSE)</f>
        <v>0</v>
      </c>
      <c r="T528" s="57" t="str">
        <f>VLOOKUP(Q528,Prowadzacy!$F$2:$K$105,4,FALSE)</f>
        <v>Szabat</v>
      </c>
      <c r="U528" s="57" t="str">
        <f>VLOOKUP(Q528,Prowadzacy!$F$2:$M$105,8,FALSE)</f>
        <v xml:space="preserve">Krzysztof | Szabat | Prof. dr hab. inż. |  ( 05344 ) </v>
      </c>
      <c r="V528" s="53"/>
      <c r="W528" s="53" t="s">
        <v>226</v>
      </c>
      <c r="X528" s="56"/>
      <c r="Y528" s="53"/>
      <c r="Z528" s="58"/>
      <c r="AA528" s="57"/>
      <c r="AB528" s="57"/>
      <c r="AC528" s="57"/>
      <c r="AD528" s="57"/>
      <c r="AE528" s="57"/>
      <c r="AF528" s="57"/>
      <c r="AG528" s="57"/>
      <c r="AH528" s="57"/>
      <c r="AI528" s="57"/>
      <c r="AJ528" s="57"/>
      <c r="AK528" s="57"/>
      <c r="AL528" s="65"/>
    </row>
    <row r="529" spans="1:38" ht="168">
      <c r="A529" s="80">
        <v>524</v>
      </c>
      <c r="B529" s="57" t="str">
        <f>VLOOKUP(E529,studia!$F$1:$I$12,2,FALSE)</f>
        <v>Mechatronika</v>
      </c>
      <c r="C529" s="57" t="str">
        <f>VLOOKUP(E529,studia!$F$1:$I$12,3,FALSE)</f>
        <v>inż.</v>
      </c>
      <c r="D529" s="57">
        <f>VLOOKUP(E529,studia!$F$1:$I$12,4,FALSE)</f>
        <v>0</v>
      </c>
      <c r="E529" s="53" t="s">
        <v>486</v>
      </c>
      <c r="F529" s="89" t="s">
        <v>2088</v>
      </c>
      <c r="G529" s="56" t="s">
        <v>1700</v>
      </c>
      <c r="H529" s="56" t="s">
        <v>1701</v>
      </c>
      <c r="I529" s="56" t="s">
        <v>1702</v>
      </c>
      <c r="J529" s="56" t="s">
        <v>1675</v>
      </c>
      <c r="K529" s="55" t="str">
        <f>VLOOKUP(J529,Prowadzacy!$F$2:$J$105,2,FALSE)</f>
        <v>Marcin</v>
      </c>
      <c r="L529" s="55">
        <f>VLOOKUP(J529,Prowadzacy!$F$2:$K$105,3,FALSE)</f>
        <v>0</v>
      </c>
      <c r="M529" s="55" t="str">
        <f>VLOOKUP(J529,Prowadzacy!$F$2:$K$105,4,FALSE)</f>
        <v>Kamiński</v>
      </c>
      <c r="N529" s="57" t="str">
        <f>VLOOKUP(J529,Prowadzacy!$F$2:$M$105,8,FALSE)</f>
        <v xml:space="preserve">Marcin | Kamiński | Dr hab. inż. |  ( 05373 ) </v>
      </c>
      <c r="O529" s="57" t="str">
        <f>VLOOKUP(J529,Prowadzacy!$F$2:$K$105,5,FALSE)</f>
        <v>W05/K3</v>
      </c>
      <c r="P529" s="57" t="str">
        <f>VLOOKUP(J529,Prowadzacy!$F$2:$K$105,6,FALSE)</f>
        <v>ZNEMAP</v>
      </c>
      <c r="Q529" s="53" t="s">
        <v>1929</v>
      </c>
      <c r="R529" s="57" t="str">
        <f>VLOOKUP(Q529,Prowadzacy!$F$2:$K$105,2,FALSE)</f>
        <v>Leszek</v>
      </c>
      <c r="S529" s="57">
        <f>VLOOKUP(Q529,Prowadzacy!$F$2:$K$105,3,FALSE)</f>
        <v>0</v>
      </c>
      <c r="T529" s="57" t="str">
        <f>VLOOKUP(Q529,Prowadzacy!$F$2:$K$105,4,FALSE)</f>
        <v>Pawlaczyk</v>
      </c>
      <c r="U529" s="57" t="str">
        <f>VLOOKUP(Q529,Prowadzacy!$F$2:$M$105,8,FALSE)</f>
        <v xml:space="preserve">Leszek | Pawlaczyk | Dr hab. inż. |  ( 05336 ) </v>
      </c>
      <c r="V529" s="53"/>
      <c r="W529" s="53" t="s">
        <v>226</v>
      </c>
      <c r="X529" s="56"/>
      <c r="Y529" s="53"/>
      <c r="Z529" s="58"/>
      <c r="AA529" s="57"/>
      <c r="AB529" s="57"/>
      <c r="AC529" s="57"/>
      <c r="AD529" s="57"/>
      <c r="AE529" s="57"/>
      <c r="AF529" s="57"/>
      <c r="AG529" s="57"/>
      <c r="AH529" s="57"/>
      <c r="AI529" s="57"/>
      <c r="AJ529" s="57"/>
      <c r="AK529" s="57"/>
      <c r="AL529" s="65"/>
    </row>
    <row r="530" spans="1:38" ht="180.75">
      <c r="A530" s="80">
        <v>525</v>
      </c>
      <c r="B530" s="57" t="str">
        <f>VLOOKUP(E530,studia!$F$1:$I$12,2,FALSE)</f>
        <v>Mechatronika</v>
      </c>
      <c r="C530" s="57" t="str">
        <f>VLOOKUP(E530,studia!$F$1:$I$12,3,FALSE)</f>
        <v>inż.</v>
      </c>
      <c r="D530" s="57">
        <f>VLOOKUP(E530,studia!$F$1:$I$12,4,FALSE)</f>
        <v>0</v>
      </c>
      <c r="E530" s="53" t="s">
        <v>486</v>
      </c>
      <c r="F530" s="89" t="s">
        <v>2088</v>
      </c>
      <c r="G530" s="56" t="s">
        <v>1703</v>
      </c>
      <c r="H530" s="56" t="s">
        <v>1704</v>
      </c>
      <c r="I530" s="56" t="s">
        <v>1705</v>
      </c>
      <c r="J530" s="56" t="s">
        <v>1675</v>
      </c>
      <c r="K530" s="55" t="str">
        <f>VLOOKUP(J530,Prowadzacy!$F$2:$J$105,2,FALSE)</f>
        <v>Marcin</v>
      </c>
      <c r="L530" s="55">
        <f>VLOOKUP(J530,Prowadzacy!$F$2:$K$105,3,FALSE)</f>
        <v>0</v>
      </c>
      <c r="M530" s="55" t="str">
        <f>VLOOKUP(J530,Prowadzacy!$F$2:$K$105,4,FALSE)</f>
        <v>Kamiński</v>
      </c>
      <c r="N530" s="57" t="str">
        <f>VLOOKUP(J530,Prowadzacy!$F$2:$M$105,8,FALSE)</f>
        <v xml:space="preserve">Marcin | Kamiński | Dr hab. inż. |  ( 05373 ) </v>
      </c>
      <c r="O530" s="57" t="str">
        <f>VLOOKUP(J530,Prowadzacy!$F$2:$K$105,5,FALSE)</f>
        <v>W05/K3</v>
      </c>
      <c r="P530" s="57" t="str">
        <f>VLOOKUP(J530,Prowadzacy!$F$2:$K$105,6,FALSE)</f>
        <v>ZNEMAP</v>
      </c>
      <c r="Q530" s="53" t="s">
        <v>1746</v>
      </c>
      <c r="R530" s="57" t="str">
        <f>VLOOKUP(Q530,Prowadzacy!$F$2:$K$105,2,FALSE)</f>
        <v>Marcin</v>
      </c>
      <c r="S530" s="57" t="str">
        <f>VLOOKUP(Q530,Prowadzacy!$F$2:$K$105,3,FALSE)</f>
        <v>Stanisław</v>
      </c>
      <c r="T530" s="57" t="str">
        <f>VLOOKUP(Q530,Prowadzacy!$F$2:$K$105,4,FALSE)</f>
        <v>Pawlak</v>
      </c>
      <c r="U530" s="57" t="str">
        <f>VLOOKUP(Q530,Prowadzacy!$F$2:$M$105,8,FALSE)</f>
        <v xml:space="preserve">Marcin | Pawlak | Dr inż. |  ( 05337 ) </v>
      </c>
      <c r="V530" s="53"/>
      <c r="W530" s="53" t="s">
        <v>226</v>
      </c>
      <c r="X530" s="56"/>
      <c r="Y530" s="53"/>
      <c r="Z530" s="58"/>
      <c r="AA530" s="57"/>
      <c r="AB530" s="57"/>
      <c r="AC530" s="57"/>
      <c r="AD530" s="57"/>
      <c r="AE530" s="57"/>
      <c r="AF530" s="57"/>
      <c r="AG530" s="57"/>
      <c r="AH530" s="57"/>
      <c r="AI530" s="57"/>
      <c r="AJ530" s="57"/>
      <c r="AK530" s="57"/>
      <c r="AL530" s="65"/>
    </row>
    <row r="531" spans="1:38" ht="79.5" customHeight="1">
      <c r="A531" s="80">
        <v>526</v>
      </c>
      <c r="B531" s="57" t="str">
        <f>VLOOKUP(E531,studia!$F$1:$I$12,2,FALSE)</f>
        <v>Mechatronika</v>
      </c>
      <c r="C531" s="57" t="str">
        <f>VLOOKUP(E531,studia!$F$1:$I$12,3,FALSE)</f>
        <v>inż.</v>
      </c>
      <c r="D531" s="57">
        <f>VLOOKUP(E531,studia!$F$1:$I$12,4,FALSE)</f>
        <v>0</v>
      </c>
      <c r="E531" s="53" t="s">
        <v>486</v>
      </c>
      <c r="F531" s="89" t="s">
        <v>2088</v>
      </c>
      <c r="G531" s="56" t="s">
        <v>1706</v>
      </c>
      <c r="H531" s="56" t="s">
        <v>1707</v>
      </c>
      <c r="I531" s="56" t="s">
        <v>1708</v>
      </c>
      <c r="J531" s="56" t="s">
        <v>1675</v>
      </c>
      <c r="K531" s="55" t="str">
        <f>VLOOKUP(J531,Prowadzacy!$F$2:$J$105,2,FALSE)</f>
        <v>Marcin</v>
      </c>
      <c r="L531" s="55">
        <f>VLOOKUP(J531,Prowadzacy!$F$2:$K$105,3,FALSE)</f>
        <v>0</v>
      </c>
      <c r="M531" s="55" t="str">
        <f>VLOOKUP(J531,Prowadzacy!$F$2:$K$105,4,FALSE)</f>
        <v>Kamiński</v>
      </c>
      <c r="N531" s="57" t="str">
        <f>VLOOKUP(J531,Prowadzacy!$F$2:$M$105,8,FALSE)</f>
        <v xml:space="preserve">Marcin | Kamiński | Dr hab. inż. |  ( 05373 ) </v>
      </c>
      <c r="O531" s="57" t="str">
        <f>VLOOKUP(J531,Prowadzacy!$F$2:$K$105,5,FALSE)</f>
        <v>W05/K3</v>
      </c>
      <c r="P531" s="57" t="str">
        <f>VLOOKUP(J531,Prowadzacy!$F$2:$K$105,6,FALSE)</f>
        <v>ZNEMAP</v>
      </c>
      <c r="Q531" s="53" t="s">
        <v>1746</v>
      </c>
      <c r="R531" s="57" t="str">
        <f>VLOOKUP(Q531,Prowadzacy!$F$2:$K$105,2,FALSE)</f>
        <v>Marcin</v>
      </c>
      <c r="S531" s="57" t="str">
        <f>VLOOKUP(Q531,Prowadzacy!$F$2:$K$105,3,FALSE)</f>
        <v>Stanisław</v>
      </c>
      <c r="T531" s="57" t="str">
        <f>VLOOKUP(Q531,Prowadzacy!$F$2:$K$105,4,FALSE)</f>
        <v>Pawlak</v>
      </c>
      <c r="U531" s="57" t="str">
        <f>VLOOKUP(Q531,Prowadzacy!$F$2:$M$105,8,FALSE)</f>
        <v xml:space="preserve">Marcin | Pawlak | Dr inż. |  ( 05337 ) </v>
      </c>
      <c r="V531" s="53"/>
      <c r="W531" s="53" t="s">
        <v>226</v>
      </c>
      <c r="X531" s="56"/>
      <c r="Y531" s="53"/>
      <c r="Z531" s="58"/>
      <c r="AA531" s="57"/>
      <c r="AB531" s="57"/>
      <c r="AC531" s="57"/>
      <c r="AD531" s="57"/>
      <c r="AE531" s="57"/>
      <c r="AF531" s="57"/>
      <c r="AG531" s="57"/>
      <c r="AH531" s="57"/>
      <c r="AI531" s="57"/>
      <c r="AJ531" s="57"/>
      <c r="AK531" s="57"/>
      <c r="AL531" s="65"/>
    </row>
    <row r="532" spans="1:38" ht="175.5" customHeight="1">
      <c r="A532" s="80">
        <v>527</v>
      </c>
      <c r="B532" s="57" t="str">
        <f>VLOOKUP(E532,studia!$F$1:$I$12,2,FALSE)</f>
        <v>Mechatronika</v>
      </c>
      <c r="C532" s="57" t="str">
        <f>VLOOKUP(E532,studia!$F$1:$I$12,3,FALSE)</f>
        <v>inż.</v>
      </c>
      <c r="D532" s="57">
        <f>VLOOKUP(E532,studia!$F$1:$I$12,4,FALSE)</f>
        <v>0</v>
      </c>
      <c r="E532" s="53" t="s">
        <v>486</v>
      </c>
      <c r="F532" s="89" t="s">
        <v>2088</v>
      </c>
      <c r="G532" s="56" t="s">
        <v>1709</v>
      </c>
      <c r="H532" s="56" t="s">
        <v>1710</v>
      </c>
      <c r="I532" s="56" t="s">
        <v>1711</v>
      </c>
      <c r="J532" s="56" t="s">
        <v>1675</v>
      </c>
      <c r="K532" s="55" t="str">
        <f>VLOOKUP(J532,Prowadzacy!$F$2:$J$105,2,FALSE)</f>
        <v>Marcin</v>
      </c>
      <c r="L532" s="55">
        <f>VLOOKUP(J532,Prowadzacy!$F$2:$K$105,3,FALSE)</f>
        <v>0</v>
      </c>
      <c r="M532" s="55" t="str">
        <f>VLOOKUP(J532,Prowadzacy!$F$2:$K$105,4,FALSE)</f>
        <v>Kamiński</v>
      </c>
      <c r="N532" s="57" t="str">
        <f>VLOOKUP(J532,Prowadzacy!$F$2:$M$105,8,FALSE)</f>
        <v xml:space="preserve">Marcin | Kamiński | Dr hab. inż. |  ( 05373 ) </v>
      </c>
      <c r="O532" s="57" t="str">
        <f>VLOOKUP(J532,Prowadzacy!$F$2:$K$105,5,FALSE)</f>
        <v>W05/K3</v>
      </c>
      <c r="P532" s="57" t="str">
        <f>VLOOKUP(J532,Prowadzacy!$F$2:$K$105,6,FALSE)</f>
        <v>ZNEMAP</v>
      </c>
      <c r="Q532" s="53" t="s">
        <v>1474</v>
      </c>
      <c r="R532" s="57" t="str">
        <f>VLOOKUP(Q532,Prowadzacy!$F$2:$K$105,2,FALSE)</f>
        <v>Krzysztof</v>
      </c>
      <c r="S532" s="57">
        <f>VLOOKUP(Q532,Prowadzacy!$F$2:$K$105,3,FALSE)</f>
        <v>0</v>
      </c>
      <c r="T532" s="57" t="str">
        <f>VLOOKUP(Q532,Prowadzacy!$F$2:$K$105,4,FALSE)</f>
        <v>Szabat</v>
      </c>
      <c r="U532" s="57" t="str">
        <f>VLOOKUP(Q532,Prowadzacy!$F$2:$M$105,8,FALSE)</f>
        <v xml:space="preserve">Krzysztof | Szabat | Prof. dr hab. inż. |  ( 05344 ) </v>
      </c>
      <c r="V532" s="53"/>
      <c r="W532" s="53" t="s">
        <v>226</v>
      </c>
      <c r="X532" s="56"/>
      <c r="Y532" s="53"/>
      <c r="Z532" s="58"/>
      <c r="AA532" s="57"/>
      <c r="AB532" s="57"/>
      <c r="AC532" s="57"/>
      <c r="AD532" s="57"/>
      <c r="AE532" s="57"/>
      <c r="AF532" s="57"/>
      <c r="AG532" s="57"/>
      <c r="AH532" s="57"/>
      <c r="AI532" s="57"/>
      <c r="AJ532" s="57"/>
      <c r="AK532" s="57"/>
      <c r="AL532" s="65"/>
    </row>
    <row r="533" spans="1:38" ht="114" customHeight="1">
      <c r="A533" s="80">
        <v>528</v>
      </c>
      <c r="B533" s="57" t="str">
        <f>VLOOKUP(E533,studia!$F$1:$I$12,2,FALSE)</f>
        <v>Mechatronika</v>
      </c>
      <c r="C533" s="57" t="str">
        <f>VLOOKUP(E533,studia!$F$1:$I$12,3,FALSE)</f>
        <v>inż.</v>
      </c>
      <c r="D533" s="57">
        <f>VLOOKUP(E533,studia!$F$1:$I$12,4,FALSE)</f>
        <v>0</v>
      </c>
      <c r="E533" s="53" t="s">
        <v>486</v>
      </c>
      <c r="F533" s="89"/>
      <c r="G533" s="56" t="s">
        <v>1727</v>
      </c>
      <c r="H533" s="56" t="s">
        <v>1728</v>
      </c>
      <c r="I533" s="56" t="s">
        <v>1729</v>
      </c>
      <c r="J533" s="56" t="s">
        <v>1730</v>
      </c>
      <c r="K533" s="55" t="str">
        <f>VLOOKUP(J533,Prowadzacy!$F$2:$J$105,2,FALSE)</f>
        <v>Jacek</v>
      </c>
      <c r="L533" s="55">
        <f>VLOOKUP(J533,Prowadzacy!$F$2:$K$105,3,FALSE)</f>
        <v>0</v>
      </c>
      <c r="M533" s="55" t="str">
        <f>VLOOKUP(J533,Prowadzacy!$F$2:$K$105,4,FALSE)</f>
        <v>Listwan</v>
      </c>
      <c r="N533" s="57" t="str">
        <f>VLOOKUP(J533,Prowadzacy!$F$2:$M$105,8,FALSE)</f>
        <v xml:space="preserve">Jacek | Listwan | Dr inż. |  ( p53100 ) </v>
      </c>
      <c r="O533" s="57" t="str">
        <f>VLOOKUP(J533,Prowadzacy!$F$2:$K$105,5,FALSE)</f>
        <v>W05/K3</v>
      </c>
      <c r="P533" s="57" t="str">
        <f>VLOOKUP(J533,Prowadzacy!$F$2:$K$105,6,FALSE)</f>
        <v>ZNEMAP</v>
      </c>
      <c r="Q533" s="53" t="s">
        <v>1631</v>
      </c>
      <c r="R533" s="57" t="str">
        <f>VLOOKUP(Q533,Prowadzacy!$F$2:$K$105,2,FALSE)</f>
        <v>Piotr</v>
      </c>
      <c r="S533" s="57">
        <f>VLOOKUP(Q533,Prowadzacy!$F$2:$K$105,3,FALSE)</f>
        <v>0</v>
      </c>
      <c r="T533" s="57" t="str">
        <f>VLOOKUP(Q533,Prowadzacy!$F$2:$K$105,4,FALSE)</f>
        <v>Gajewski</v>
      </c>
      <c r="U533" s="57" t="str">
        <f>VLOOKUP(Q533,Prowadzacy!$F$2:$M$105,8,FALSE)</f>
        <v xml:space="preserve">Piotr | Gajewski | Dr inż. |  ( 05397 ) </v>
      </c>
      <c r="V533" s="53"/>
      <c r="W533" s="53" t="s">
        <v>226</v>
      </c>
      <c r="X533" s="56"/>
      <c r="Y533" s="53"/>
      <c r="Z533" s="58"/>
      <c r="AA533" s="57"/>
      <c r="AB533" s="57"/>
      <c r="AC533" s="57"/>
      <c r="AD533" s="57"/>
      <c r="AE533" s="57"/>
      <c r="AF533" s="57"/>
      <c r="AG533" s="57"/>
      <c r="AH533" s="57"/>
      <c r="AI533" s="57"/>
      <c r="AJ533" s="57"/>
      <c r="AK533" s="57"/>
      <c r="AL533" s="65"/>
    </row>
    <row r="534" spans="1:38" ht="132" customHeight="1">
      <c r="A534" s="80">
        <v>529</v>
      </c>
      <c r="B534" s="57" t="str">
        <f>VLOOKUP(E534,studia!$F$1:$I$12,2,FALSE)</f>
        <v>Mechatronika</v>
      </c>
      <c r="C534" s="57" t="str">
        <f>VLOOKUP(E534,studia!$F$1:$I$12,3,FALSE)</f>
        <v>inż.</v>
      </c>
      <c r="D534" s="57">
        <f>VLOOKUP(E534,studia!$F$1:$I$12,4,FALSE)</f>
        <v>0</v>
      </c>
      <c r="E534" s="53" t="s">
        <v>486</v>
      </c>
      <c r="F534" s="89" t="s">
        <v>2088</v>
      </c>
      <c r="G534" s="56" t="s">
        <v>1731</v>
      </c>
      <c r="H534" s="56" t="s">
        <v>1732</v>
      </c>
      <c r="I534" s="56" t="s">
        <v>1733</v>
      </c>
      <c r="J534" s="56" t="s">
        <v>1730</v>
      </c>
      <c r="K534" s="55" t="str">
        <f>VLOOKUP(J534,Prowadzacy!$F$2:$J$105,2,FALSE)</f>
        <v>Jacek</v>
      </c>
      <c r="L534" s="55">
        <f>VLOOKUP(J534,Prowadzacy!$F$2:$K$105,3,FALSE)</f>
        <v>0</v>
      </c>
      <c r="M534" s="55" t="str">
        <f>VLOOKUP(J534,Prowadzacy!$F$2:$K$105,4,FALSE)</f>
        <v>Listwan</v>
      </c>
      <c r="N534" s="57" t="str">
        <f>VLOOKUP(J534,Prowadzacy!$F$2:$M$105,8,FALSE)</f>
        <v xml:space="preserve">Jacek | Listwan | Dr inż. |  ( p53100 ) </v>
      </c>
      <c r="O534" s="57" t="str">
        <f>VLOOKUP(J534,Prowadzacy!$F$2:$K$105,5,FALSE)</f>
        <v>W05/K3</v>
      </c>
      <c r="P534" s="57" t="str">
        <f>VLOOKUP(J534,Prowadzacy!$F$2:$K$105,6,FALSE)</f>
        <v>ZNEMAP</v>
      </c>
      <c r="Q534" s="53" t="s">
        <v>1631</v>
      </c>
      <c r="R534" s="57" t="str">
        <f>VLOOKUP(Q534,Prowadzacy!$F$2:$K$105,2,FALSE)</f>
        <v>Piotr</v>
      </c>
      <c r="S534" s="57">
        <f>VLOOKUP(Q534,Prowadzacy!$F$2:$K$105,3,FALSE)</f>
        <v>0</v>
      </c>
      <c r="T534" s="57" t="str">
        <f>VLOOKUP(Q534,Prowadzacy!$F$2:$K$105,4,FALSE)</f>
        <v>Gajewski</v>
      </c>
      <c r="U534" s="57" t="str">
        <f>VLOOKUP(Q534,Prowadzacy!$F$2:$M$105,8,FALSE)</f>
        <v xml:space="preserve">Piotr | Gajewski | Dr inż. |  ( 05397 ) </v>
      </c>
      <c r="V534" s="53"/>
      <c r="W534" s="53" t="s">
        <v>226</v>
      </c>
      <c r="X534" s="56"/>
      <c r="Y534" s="53"/>
      <c r="Z534" s="58"/>
      <c r="AA534" s="57"/>
      <c r="AB534" s="57"/>
      <c r="AC534" s="57"/>
      <c r="AD534" s="57"/>
      <c r="AE534" s="57"/>
      <c r="AF534" s="57"/>
      <c r="AG534" s="57"/>
      <c r="AH534" s="57"/>
      <c r="AI534" s="57"/>
      <c r="AJ534" s="57"/>
      <c r="AK534" s="57"/>
      <c r="AL534" s="65"/>
    </row>
    <row r="535" spans="1:38" ht="132.75" customHeight="1">
      <c r="A535" s="80">
        <v>530</v>
      </c>
      <c r="B535" s="57" t="str">
        <f>VLOOKUP(E535,studia!$F$1:$I$12,2,FALSE)</f>
        <v>Mechatronika</v>
      </c>
      <c r="C535" s="57" t="str">
        <f>VLOOKUP(E535,studia!$F$1:$I$12,3,FALSE)</f>
        <v>inż.</v>
      </c>
      <c r="D535" s="57">
        <f>VLOOKUP(E535,studia!$F$1:$I$12,4,FALSE)</f>
        <v>0</v>
      </c>
      <c r="E535" s="53" t="s">
        <v>486</v>
      </c>
      <c r="F535" s="89" t="s">
        <v>2088</v>
      </c>
      <c r="G535" s="56" t="s">
        <v>1734</v>
      </c>
      <c r="H535" s="56" t="s">
        <v>1735</v>
      </c>
      <c r="I535" s="56" t="s">
        <v>1736</v>
      </c>
      <c r="J535" s="56" t="s">
        <v>1730</v>
      </c>
      <c r="K535" s="55" t="str">
        <f>VLOOKUP(J535,Prowadzacy!$F$2:$J$105,2,FALSE)</f>
        <v>Jacek</v>
      </c>
      <c r="L535" s="55">
        <f>VLOOKUP(J535,Prowadzacy!$F$2:$K$105,3,FALSE)</f>
        <v>0</v>
      </c>
      <c r="M535" s="55" t="str">
        <f>VLOOKUP(J535,Prowadzacy!$F$2:$K$105,4,FALSE)</f>
        <v>Listwan</v>
      </c>
      <c r="N535" s="57" t="str">
        <f>VLOOKUP(J535,Prowadzacy!$F$2:$M$105,8,FALSE)</f>
        <v xml:space="preserve">Jacek | Listwan | Dr inż. |  ( p53100 ) </v>
      </c>
      <c r="O535" s="57" t="str">
        <f>VLOOKUP(J535,Prowadzacy!$F$2:$K$105,5,FALSE)</f>
        <v>W05/K3</v>
      </c>
      <c r="P535" s="57" t="str">
        <f>VLOOKUP(J535,Prowadzacy!$F$2:$K$105,6,FALSE)</f>
        <v>ZNEMAP</v>
      </c>
      <c r="Q535" s="53" t="s">
        <v>1631</v>
      </c>
      <c r="R535" s="57" t="str">
        <f>VLOOKUP(Q535,Prowadzacy!$F$2:$K$105,2,FALSE)</f>
        <v>Piotr</v>
      </c>
      <c r="S535" s="57">
        <f>VLOOKUP(Q535,Prowadzacy!$F$2:$K$105,3,FALSE)</f>
        <v>0</v>
      </c>
      <c r="T535" s="57" t="str">
        <f>VLOOKUP(Q535,Prowadzacy!$F$2:$K$105,4,FALSE)</f>
        <v>Gajewski</v>
      </c>
      <c r="U535" s="57" t="str">
        <f>VLOOKUP(Q535,Prowadzacy!$F$2:$M$105,8,FALSE)</f>
        <v xml:space="preserve">Piotr | Gajewski | Dr inż. |  ( 05397 ) </v>
      </c>
      <c r="V535" s="53"/>
      <c r="W535" s="53" t="s">
        <v>226</v>
      </c>
      <c r="X535" s="56"/>
      <c r="Y535" s="53"/>
      <c r="Z535" s="58"/>
      <c r="AA535" s="57"/>
      <c r="AB535" s="57"/>
      <c r="AC535" s="57"/>
      <c r="AD535" s="57"/>
      <c r="AE535" s="57"/>
      <c r="AF535" s="57"/>
      <c r="AG535" s="57"/>
      <c r="AH535" s="57"/>
      <c r="AI535" s="57"/>
      <c r="AJ535" s="57"/>
      <c r="AK535" s="57"/>
      <c r="AL535" s="65"/>
    </row>
    <row r="536" spans="1:38" ht="142.5">
      <c r="A536" s="80">
        <v>531</v>
      </c>
      <c r="B536" s="57" t="str">
        <f>VLOOKUP(E536,studia!$F$1:$I$12,2,FALSE)</f>
        <v>Mechatronika</v>
      </c>
      <c r="C536" s="57" t="str">
        <f>VLOOKUP(E536,studia!$F$1:$I$12,3,FALSE)</f>
        <v>inż.</v>
      </c>
      <c r="D536" s="57">
        <f>VLOOKUP(E536,studia!$F$1:$I$12,4,FALSE)</f>
        <v>0</v>
      </c>
      <c r="E536" s="53" t="s">
        <v>486</v>
      </c>
      <c r="F536" s="89"/>
      <c r="G536" s="56" t="s">
        <v>1780</v>
      </c>
      <c r="H536" s="56" t="s">
        <v>1781</v>
      </c>
      <c r="I536" s="56" t="s">
        <v>1782</v>
      </c>
      <c r="J536" s="56" t="s">
        <v>1746</v>
      </c>
      <c r="K536" s="55" t="str">
        <f>VLOOKUP(J536,Prowadzacy!$F$2:$J$105,2,FALSE)</f>
        <v>Marcin</v>
      </c>
      <c r="L536" s="55" t="str">
        <f>VLOOKUP(J536,Prowadzacy!$F$2:$K$105,3,FALSE)</f>
        <v>Stanisław</v>
      </c>
      <c r="M536" s="55" t="str">
        <f>VLOOKUP(J536,Prowadzacy!$F$2:$K$105,4,FALSE)</f>
        <v>Pawlak</v>
      </c>
      <c r="N536" s="57" t="str">
        <f>VLOOKUP(J536,Prowadzacy!$F$2:$M$105,8,FALSE)</f>
        <v xml:space="preserve">Marcin | Pawlak | Dr inż. |  ( 05337 ) </v>
      </c>
      <c r="O536" s="57" t="str">
        <f>VLOOKUP(J536,Prowadzacy!$F$2:$K$105,5,FALSE)</f>
        <v>W05/K3</v>
      </c>
      <c r="P536" s="57" t="str">
        <f>VLOOKUP(J536,Prowadzacy!$F$2:$K$105,6,FALSE)</f>
        <v>ZNEMAP</v>
      </c>
      <c r="Q536" s="53" t="s">
        <v>1589</v>
      </c>
      <c r="R536" s="57" t="str">
        <f>VLOOKUP(Q536,Prowadzacy!$F$2:$K$105,2,FALSE)</f>
        <v>Krzysztof</v>
      </c>
      <c r="S536" s="57" t="str">
        <f>VLOOKUP(Q536,Prowadzacy!$F$2:$K$105,3,FALSE)</f>
        <v>Paweł</v>
      </c>
      <c r="T536" s="57" t="str">
        <f>VLOOKUP(Q536,Prowadzacy!$F$2:$K$105,4,FALSE)</f>
        <v>Dyrcz</v>
      </c>
      <c r="U536" s="57" t="str">
        <f>VLOOKUP(Q536,Prowadzacy!$F$2:$M$105,8,FALSE)</f>
        <v xml:space="preserve">Krzysztof | Dyrcz | Dr inż. |  ( 05307 ) </v>
      </c>
      <c r="V536" s="53"/>
      <c r="W536" s="53" t="s">
        <v>226</v>
      </c>
      <c r="X536" s="56"/>
      <c r="Y536" s="53"/>
      <c r="Z536" s="58"/>
      <c r="AA536" s="57"/>
      <c r="AB536" s="57"/>
      <c r="AC536" s="57"/>
      <c r="AD536" s="57"/>
      <c r="AE536" s="57"/>
      <c r="AF536" s="57"/>
      <c r="AG536" s="57"/>
      <c r="AH536" s="57"/>
      <c r="AI536" s="57"/>
      <c r="AJ536" s="57"/>
      <c r="AK536" s="57"/>
      <c r="AL536" s="65"/>
    </row>
    <row r="537" spans="1:38" ht="155.25">
      <c r="A537" s="80">
        <v>532</v>
      </c>
      <c r="B537" s="57" t="str">
        <f>VLOOKUP(E537,studia!$F$1:$I$12,2,FALSE)</f>
        <v>Mechatronika</v>
      </c>
      <c r="C537" s="57" t="str">
        <f>VLOOKUP(E537,studia!$F$1:$I$12,3,FALSE)</f>
        <v>inż.</v>
      </c>
      <c r="D537" s="57">
        <f>VLOOKUP(E537,studia!$F$1:$I$12,4,FALSE)</f>
        <v>0</v>
      </c>
      <c r="E537" s="53" t="s">
        <v>486</v>
      </c>
      <c r="F537" s="89"/>
      <c r="G537" s="56" t="s">
        <v>1783</v>
      </c>
      <c r="H537" s="56" t="s">
        <v>1784</v>
      </c>
      <c r="I537" s="56" t="s">
        <v>1785</v>
      </c>
      <c r="J537" s="56" t="s">
        <v>1746</v>
      </c>
      <c r="K537" s="55" t="str">
        <f>VLOOKUP(J537,Prowadzacy!$F$2:$J$105,2,FALSE)</f>
        <v>Marcin</v>
      </c>
      <c r="L537" s="55" t="str">
        <f>VLOOKUP(J537,Prowadzacy!$F$2:$K$105,3,FALSE)</f>
        <v>Stanisław</v>
      </c>
      <c r="M537" s="55" t="str">
        <f>VLOOKUP(J537,Prowadzacy!$F$2:$K$105,4,FALSE)</f>
        <v>Pawlak</v>
      </c>
      <c r="N537" s="57" t="str">
        <f>VLOOKUP(J537,Prowadzacy!$F$2:$M$105,8,FALSE)</f>
        <v xml:space="preserve">Marcin | Pawlak | Dr inż. |  ( 05337 ) </v>
      </c>
      <c r="O537" s="57" t="str">
        <f>VLOOKUP(J537,Prowadzacy!$F$2:$K$105,5,FALSE)</f>
        <v>W05/K3</v>
      </c>
      <c r="P537" s="57" t="str">
        <f>VLOOKUP(J537,Prowadzacy!$F$2:$K$105,6,FALSE)</f>
        <v>ZNEMAP</v>
      </c>
      <c r="Q537" s="53" t="s">
        <v>1589</v>
      </c>
      <c r="R537" s="57" t="str">
        <f>VLOOKUP(Q537,Prowadzacy!$F$2:$K$105,2,FALSE)</f>
        <v>Krzysztof</v>
      </c>
      <c r="S537" s="57" t="str">
        <f>VLOOKUP(Q537,Prowadzacy!$F$2:$K$105,3,FALSE)</f>
        <v>Paweł</v>
      </c>
      <c r="T537" s="57" t="str">
        <f>VLOOKUP(Q537,Prowadzacy!$F$2:$K$105,4,FALSE)</f>
        <v>Dyrcz</v>
      </c>
      <c r="U537" s="57" t="str">
        <f>VLOOKUP(Q537,Prowadzacy!$F$2:$M$105,8,FALSE)</f>
        <v xml:space="preserve">Krzysztof | Dyrcz | Dr inż. |  ( 05307 ) </v>
      </c>
      <c r="V537" s="53"/>
      <c r="W537" s="53" t="s">
        <v>226</v>
      </c>
      <c r="X537" s="56"/>
      <c r="Y537" s="53"/>
      <c r="Z537" s="58"/>
      <c r="AA537" s="57"/>
      <c r="AB537" s="57"/>
      <c r="AC537" s="57"/>
      <c r="AD537" s="57"/>
      <c r="AE537" s="57"/>
      <c r="AF537" s="57"/>
      <c r="AG537" s="57"/>
      <c r="AH537" s="57"/>
      <c r="AI537" s="57"/>
      <c r="AJ537" s="57"/>
      <c r="AK537" s="57"/>
      <c r="AL537" s="65"/>
    </row>
    <row r="538" spans="1:38" ht="187.5" customHeight="1">
      <c r="A538" s="80">
        <v>533</v>
      </c>
      <c r="B538" s="57" t="str">
        <f>VLOOKUP(E538,studia!$F$1:$I$12,2,FALSE)</f>
        <v>Mechatronika</v>
      </c>
      <c r="C538" s="57" t="str">
        <f>VLOOKUP(E538,studia!$F$1:$I$12,3,FALSE)</f>
        <v>inż.</v>
      </c>
      <c r="D538" s="57">
        <f>VLOOKUP(E538,studia!$F$1:$I$12,4,FALSE)</f>
        <v>0</v>
      </c>
      <c r="E538" s="53" t="s">
        <v>486</v>
      </c>
      <c r="F538" s="89"/>
      <c r="G538" s="56" t="s">
        <v>1786</v>
      </c>
      <c r="H538" s="56" t="s">
        <v>1787</v>
      </c>
      <c r="I538" s="56" t="s">
        <v>1788</v>
      </c>
      <c r="J538" s="56" t="s">
        <v>1746</v>
      </c>
      <c r="K538" s="55" t="str">
        <f>VLOOKUP(J538,Prowadzacy!$F$2:$J$105,2,FALSE)</f>
        <v>Marcin</v>
      </c>
      <c r="L538" s="55" t="str">
        <f>VLOOKUP(J538,Prowadzacy!$F$2:$K$105,3,FALSE)</f>
        <v>Stanisław</v>
      </c>
      <c r="M538" s="55" t="str">
        <f>VLOOKUP(J538,Prowadzacy!$F$2:$K$105,4,FALSE)</f>
        <v>Pawlak</v>
      </c>
      <c r="N538" s="57" t="str">
        <f>VLOOKUP(J538,Prowadzacy!$F$2:$M$105,8,FALSE)</f>
        <v xml:space="preserve">Marcin | Pawlak | Dr inż. |  ( 05337 ) </v>
      </c>
      <c r="O538" s="57" t="str">
        <f>VLOOKUP(J538,Prowadzacy!$F$2:$K$105,5,FALSE)</f>
        <v>W05/K3</v>
      </c>
      <c r="P538" s="57" t="str">
        <f>VLOOKUP(J538,Prowadzacy!$F$2:$K$105,6,FALSE)</f>
        <v>ZNEMAP</v>
      </c>
      <c r="Q538" s="53" t="s">
        <v>1589</v>
      </c>
      <c r="R538" s="57" t="str">
        <f>VLOOKUP(Q538,Prowadzacy!$F$2:$K$105,2,FALSE)</f>
        <v>Krzysztof</v>
      </c>
      <c r="S538" s="57" t="str">
        <f>VLOOKUP(Q538,Prowadzacy!$F$2:$K$105,3,FALSE)</f>
        <v>Paweł</v>
      </c>
      <c r="T538" s="57" t="str">
        <f>VLOOKUP(Q538,Prowadzacy!$F$2:$K$105,4,FALSE)</f>
        <v>Dyrcz</v>
      </c>
      <c r="U538" s="57" t="str">
        <f>VLOOKUP(Q538,Prowadzacy!$F$2:$M$105,8,FALSE)</f>
        <v xml:space="preserve">Krzysztof | Dyrcz | Dr inż. |  ( 05307 ) </v>
      </c>
      <c r="V538" s="53"/>
      <c r="W538" s="53" t="s">
        <v>226</v>
      </c>
      <c r="X538" s="56"/>
      <c r="Y538" s="53"/>
      <c r="Z538" s="58"/>
      <c r="AA538" s="57"/>
      <c r="AB538" s="57"/>
      <c r="AC538" s="57"/>
      <c r="AD538" s="57"/>
      <c r="AE538" s="57"/>
      <c r="AF538" s="57"/>
      <c r="AG538" s="57"/>
      <c r="AH538" s="57"/>
      <c r="AI538" s="57"/>
      <c r="AJ538" s="57"/>
      <c r="AK538" s="57"/>
      <c r="AL538" s="65"/>
    </row>
    <row r="539" spans="1:38" ht="244.5">
      <c r="A539" s="80">
        <v>534</v>
      </c>
      <c r="B539" s="57" t="str">
        <f>VLOOKUP(E539,studia!$F$1:$I$12,2,FALSE)</f>
        <v>Mechatronika</v>
      </c>
      <c r="C539" s="57" t="str">
        <f>VLOOKUP(E539,studia!$F$1:$I$12,3,FALSE)</f>
        <v>inż.</v>
      </c>
      <c r="D539" s="57">
        <f>VLOOKUP(E539,studia!$F$1:$I$12,4,FALSE)</f>
        <v>0</v>
      </c>
      <c r="E539" s="53" t="s">
        <v>486</v>
      </c>
      <c r="F539" s="89"/>
      <c r="G539" s="56" t="s">
        <v>1834</v>
      </c>
      <c r="H539" s="56" t="s">
        <v>1835</v>
      </c>
      <c r="I539" s="56" t="s">
        <v>1992</v>
      </c>
      <c r="J539" s="56" t="s">
        <v>1811</v>
      </c>
      <c r="K539" s="55" t="str">
        <f>VLOOKUP(J539,Prowadzacy!$F$2:$J$105,2,FALSE)</f>
        <v>Piotr</v>
      </c>
      <c r="L539" s="55" t="str">
        <f>VLOOKUP(J539,Prowadzacy!$F$2:$K$105,3,FALSE)</f>
        <v>Jóżef</v>
      </c>
      <c r="M539" s="55" t="str">
        <f>VLOOKUP(J539,Prowadzacy!$F$2:$K$105,4,FALSE)</f>
        <v>Serkies</v>
      </c>
      <c r="N539" s="57" t="str">
        <f>VLOOKUP(J539,Prowadzacy!$F$2:$M$105,8,FALSE)</f>
        <v xml:space="preserve">Piotr | Serkies | Dr inż. |  ( 05383 ) </v>
      </c>
      <c r="O539" s="57" t="str">
        <f>VLOOKUP(J539,Prowadzacy!$F$2:$K$105,5,FALSE)</f>
        <v>W05/K3</v>
      </c>
      <c r="P539" s="57" t="str">
        <f>VLOOKUP(J539,Prowadzacy!$F$2:$K$105,6,FALSE)</f>
        <v>ZNEMAP</v>
      </c>
      <c r="Q539" s="53" t="s">
        <v>1474</v>
      </c>
      <c r="R539" s="57" t="str">
        <f>VLOOKUP(Q539,Prowadzacy!$F$2:$K$105,2,FALSE)</f>
        <v>Krzysztof</v>
      </c>
      <c r="S539" s="57">
        <f>VLOOKUP(Q539,Prowadzacy!$F$2:$K$105,3,FALSE)</f>
        <v>0</v>
      </c>
      <c r="T539" s="57" t="str">
        <f>VLOOKUP(Q539,Prowadzacy!$F$2:$K$105,4,FALSE)</f>
        <v>Szabat</v>
      </c>
      <c r="U539" s="57" t="str">
        <f>VLOOKUP(Q539,Prowadzacy!$F$2:$M$105,8,FALSE)</f>
        <v xml:space="preserve">Krzysztof | Szabat | Prof. dr hab. inż. |  ( 05344 ) </v>
      </c>
      <c r="V539" s="53"/>
      <c r="W539" s="53" t="s">
        <v>226</v>
      </c>
      <c r="X539" s="56"/>
      <c r="Y539" s="53"/>
      <c r="Z539" s="58"/>
      <c r="AA539" s="57"/>
      <c r="AB539" s="57"/>
      <c r="AC539" s="57"/>
      <c r="AD539" s="57"/>
      <c r="AE539" s="57"/>
      <c r="AF539" s="57"/>
      <c r="AG539" s="57"/>
      <c r="AH539" s="57"/>
      <c r="AI539" s="57"/>
      <c r="AJ539" s="57"/>
      <c r="AK539" s="57"/>
      <c r="AL539" s="65"/>
    </row>
    <row r="541" spans="1:38" ht="31.5">
      <c r="A541" s="88" t="s">
        <v>2083</v>
      </c>
      <c r="B541" s="88"/>
      <c r="C541" s="88"/>
      <c r="D541" s="88"/>
      <c r="E541" s="88"/>
      <c r="F541" s="88"/>
      <c r="G541" s="88"/>
      <c r="H541" s="88"/>
      <c r="I541" s="88"/>
      <c r="J541" s="88"/>
      <c r="K541" s="88"/>
      <c r="L541" s="88"/>
      <c r="M541" s="88"/>
      <c r="N541" s="88"/>
      <c r="O541" s="88"/>
      <c r="P541" s="88"/>
      <c r="Q541" s="88"/>
      <c r="R541" s="88"/>
      <c r="S541" s="88"/>
      <c r="T541" s="88"/>
      <c r="U541" s="88"/>
      <c r="V541" s="88"/>
      <c r="W541" s="88"/>
      <c r="X541" s="88"/>
    </row>
    <row r="542" spans="1:38" ht="129.75">
      <c r="A542" s="83"/>
      <c r="B542" s="82"/>
      <c r="C542" s="57"/>
      <c r="D542" s="57"/>
      <c r="E542" s="53" t="s">
        <v>372</v>
      </c>
      <c r="F542" s="89" t="s">
        <v>2088</v>
      </c>
      <c r="G542" s="56" t="s">
        <v>2082</v>
      </c>
      <c r="H542" s="56" t="s">
        <v>2084</v>
      </c>
      <c r="I542" s="56" t="s">
        <v>2085</v>
      </c>
      <c r="J542" s="56" t="s">
        <v>689</v>
      </c>
      <c r="K542" s="55"/>
      <c r="L542" s="55"/>
      <c r="M542" s="55"/>
      <c r="N542" s="57"/>
      <c r="O542" s="57" t="s">
        <v>2086</v>
      </c>
      <c r="P542" s="57"/>
      <c r="Q542" s="53" t="s">
        <v>682</v>
      </c>
      <c r="R542" s="57"/>
      <c r="S542" s="57"/>
      <c r="T542" s="57"/>
      <c r="U542" s="57"/>
      <c r="V542" s="53"/>
      <c r="W542" s="53" t="s">
        <v>226</v>
      </c>
      <c r="X542" s="56"/>
      <c r="Y542" s="53"/>
      <c r="Z542" s="58"/>
      <c r="AA542" s="57"/>
      <c r="AB542" s="57"/>
      <c r="AC542" s="57"/>
      <c r="AD542" s="57"/>
      <c r="AE542" s="57"/>
      <c r="AF542" s="57"/>
      <c r="AG542" s="57"/>
      <c r="AH542" s="57"/>
      <c r="AI542" s="57"/>
      <c r="AJ542" s="57"/>
      <c r="AK542" s="57"/>
      <c r="AL542" s="65"/>
    </row>
  </sheetData>
  <autoFilter ref="A5:AK539"/>
  <sortState ref="E6:AC539">
    <sortCondition ref="E6:E539"/>
    <sortCondition ref="O6:O539"/>
    <sortCondition ref="P6:P539"/>
    <sortCondition ref="M6:M539"/>
  </sortState>
  <mergeCells count="3">
    <mergeCell ref="A2:Y2"/>
    <mergeCell ref="A3:Y3"/>
    <mergeCell ref="A541:X541"/>
  </mergeCells>
  <dataValidations count="4">
    <dataValidation type="list" allowBlank="1" showInputMessage="1" showErrorMessage="1" sqref="J6:J539 Q6:Q539 J542 Q542">
      <formula1>Pracownicy</formula1>
    </dataValidation>
    <dataValidation type="list" allowBlank="1" showInputMessage="1" showErrorMessage="1" sqref="E6:E539 E542">
      <formula1>kierunki</formula1>
    </dataValidation>
    <dataValidation type="list" allowBlank="1" showInputMessage="1" showErrorMessage="1" sqref="Y6:Y539 W6:W539 Y542 W542">
      <formula1>taknie</formula1>
    </dataValidation>
    <dataValidation type="list" allowBlank="1" showInputMessage="1" showErrorMessage="1" sqref="AB6:AB539 AB542">
      <formula1>#REF!</formula1>
    </dataValidation>
  </dataValidations>
  <pageMargins left="0.25" right="0.25"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4"/>
  <sheetViews>
    <sheetView zoomScale="90" zoomScaleNormal="90" workbookViewId="0">
      <pane ySplit="1" topLeftCell="A68" activePane="bottomLeft" state="frozen"/>
      <selection pane="bottomLeft" activeCell="E99" sqref="E99"/>
    </sheetView>
  </sheetViews>
  <sheetFormatPr defaultRowHeight="15"/>
  <cols>
    <col min="1" max="1" width="10" customWidth="1"/>
    <col min="2" max="2" width="18.85546875" customWidth="1"/>
    <col min="3" max="3" width="22.7109375" customWidth="1"/>
    <col min="4" max="4" width="11.5703125" bestFit="1" customWidth="1"/>
    <col min="5" max="5" width="20.140625" bestFit="1" customWidth="1"/>
    <col min="6" max="6" width="40.42578125" style="1" bestFit="1" customWidth="1"/>
    <col min="7" max="7" width="11.5703125" style="1" bestFit="1" customWidth="1"/>
    <col min="8" max="8" width="11.5703125" style="1" customWidth="1"/>
    <col min="9" max="9" width="20.140625" style="1" bestFit="1" customWidth="1"/>
    <col min="10" max="10" width="16.7109375" bestFit="1" customWidth="1"/>
    <col min="11" max="11" width="16.7109375" style="12" customWidth="1"/>
    <col min="12" max="12" width="37.85546875" customWidth="1"/>
    <col min="13" max="13" width="49.42578125" style="3" bestFit="1" customWidth="1"/>
    <col min="14" max="40" width="9.140625" style="3"/>
  </cols>
  <sheetData>
    <row r="1" spans="1:40">
      <c r="A1" s="13" t="s">
        <v>22</v>
      </c>
      <c r="B1" s="13" t="s">
        <v>23</v>
      </c>
      <c r="C1" s="13" t="s">
        <v>24</v>
      </c>
      <c r="D1" s="13" t="s">
        <v>25</v>
      </c>
      <c r="E1" s="13" t="s">
        <v>26</v>
      </c>
      <c r="F1" s="14"/>
      <c r="G1" s="15" t="s">
        <v>1</v>
      </c>
      <c r="H1" s="15" t="s">
        <v>2</v>
      </c>
      <c r="I1" s="15" t="s">
        <v>26</v>
      </c>
      <c r="J1" s="15" t="s">
        <v>27</v>
      </c>
      <c r="K1" s="16" t="s">
        <v>223</v>
      </c>
      <c r="L1" s="13" t="str">
        <f t="shared" ref="L1" si="0">CONCATENATE(E1," ",D1," ",B1)</f>
        <v>Nazwisko Imię Tytuł / stopień</v>
      </c>
      <c r="M1" s="17" t="s">
        <v>232</v>
      </c>
    </row>
    <row r="2" spans="1:40" s="28" customFormat="1">
      <c r="A2" s="36" t="s">
        <v>283</v>
      </c>
      <c r="B2" s="30" t="s">
        <v>34</v>
      </c>
      <c r="C2" s="30" t="s">
        <v>35</v>
      </c>
      <c r="D2" s="30" t="s">
        <v>33</v>
      </c>
      <c r="E2" s="30" t="s">
        <v>31</v>
      </c>
      <c r="F2" s="33" t="str">
        <f t="shared" ref="F2:F32" si="1">L2</f>
        <v>Antal Maciej Dr inż.</v>
      </c>
      <c r="G2" s="30" t="str">
        <f t="shared" ref="G2:G59" si="2">D2</f>
        <v>Maciej</v>
      </c>
      <c r="H2" s="34"/>
      <c r="I2" s="30" t="str">
        <f t="shared" ref="I2:I59" si="3">E2</f>
        <v>Antal</v>
      </c>
      <c r="J2" s="34" t="s">
        <v>32</v>
      </c>
      <c r="K2" s="35" t="s">
        <v>261</v>
      </c>
      <c r="L2" s="30" t="str">
        <f t="shared" ref="L2:L32" si="4">CONCATENATE(E2," ",D2," ",B2)</f>
        <v>Antal Maciej Dr inż.</v>
      </c>
      <c r="M2" s="31" t="str">
        <f t="shared" ref="M2:M32" si="5">CONCATENATE(D2," | ",E2," | ",B2," | "," ( ",A2, " ) ")</f>
        <v xml:space="preserve">Maciej | Antal | Dr inż. |  ( 05357 ) </v>
      </c>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row>
    <row r="3" spans="1:40" s="7" customFormat="1">
      <c r="A3" s="36" t="s">
        <v>197</v>
      </c>
      <c r="B3" s="13" t="s">
        <v>34</v>
      </c>
      <c r="C3" s="30" t="s">
        <v>35</v>
      </c>
      <c r="D3" s="13" t="s">
        <v>39</v>
      </c>
      <c r="E3" s="13" t="s">
        <v>40</v>
      </c>
      <c r="F3" s="19" t="str">
        <f t="shared" si="1"/>
        <v>Bątkiewicz-Pantuła Marta Dr inż.</v>
      </c>
      <c r="G3" s="30" t="str">
        <f t="shared" si="2"/>
        <v>Marta</v>
      </c>
      <c r="H3" s="20" t="s">
        <v>238</v>
      </c>
      <c r="I3" s="30" t="str">
        <f t="shared" si="3"/>
        <v>Bątkiewicz-Pantuła</v>
      </c>
      <c r="J3" s="20" t="s">
        <v>29</v>
      </c>
      <c r="K3" s="21" t="s">
        <v>257</v>
      </c>
      <c r="L3" s="13" t="str">
        <f t="shared" si="4"/>
        <v>Bątkiewicz-Pantuła Marta Dr inż.</v>
      </c>
      <c r="M3" s="17" t="str">
        <f t="shared" si="5"/>
        <v xml:space="preserve">Marta | Bątkiewicz-Pantuła | Dr inż. |  ( 05298 ) </v>
      </c>
      <c r="N3" s="3"/>
      <c r="O3" s="3"/>
      <c r="P3" s="3"/>
      <c r="Q3" s="3"/>
      <c r="R3" s="3"/>
      <c r="S3" s="3"/>
      <c r="T3" s="3"/>
      <c r="U3" s="3"/>
      <c r="V3" s="3"/>
      <c r="W3" s="3"/>
      <c r="X3" s="3"/>
      <c r="Y3" s="3"/>
      <c r="Z3" s="3"/>
      <c r="AA3" s="3"/>
      <c r="AB3" s="3"/>
      <c r="AC3" s="3"/>
      <c r="AD3" s="3"/>
      <c r="AE3" s="3"/>
      <c r="AF3" s="3"/>
      <c r="AG3" s="3"/>
      <c r="AH3" s="3"/>
      <c r="AI3" s="3"/>
      <c r="AJ3" s="3"/>
      <c r="AK3" s="3"/>
      <c r="AL3" s="3"/>
      <c r="AM3" s="3"/>
      <c r="AN3" s="3"/>
    </row>
    <row r="4" spans="1:40" s="7" customFormat="1">
      <c r="A4" s="36" t="s">
        <v>198</v>
      </c>
      <c r="B4" s="13" t="s">
        <v>34</v>
      </c>
      <c r="C4" s="13" t="s">
        <v>35</v>
      </c>
      <c r="D4" s="13" t="s">
        <v>41</v>
      </c>
      <c r="E4" s="13" t="s">
        <v>42</v>
      </c>
      <c r="F4" s="19" t="str">
        <f t="shared" si="1"/>
        <v>Bejmert Daniel Dr inż.</v>
      </c>
      <c r="G4" s="30" t="str">
        <f t="shared" si="2"/>
        <v>Daniel</v>
      </c>
      <c r="H4" s="20" t="s">
        <v>134</v>
      </c>
      <c r="I4" s="30" t="str">
        <f t="shared" si="3"/>
        <v>Bejmert</v>
      </c>
      <c r="J4" s="20" t="s">
        <v>29</v>
      </c>
      <c r="K4" s="21" t="s">
        <v>258</v>
      </c>
      <c r="L4" s="13" t="str">
        <f t="shared" si="4"/>
        <v>Bejmert Daniel Dr inż.</v>
      </c>
      <c r="M4" s="17" t="str">
        <f t="shared" si="5"/>
        <v xml:space="preserve">Daniel | Bejmert | Dr inż. |  ( 05285 ) </v>
      </c>
      <c r="N4" s="3"/>
      <c r="O4" s="3"/>
      <c r="P4" s="3"/>
      <c r="Q4" s="3"/>
      <c r="R4" s="3"/>
      <c r="S4" s="3"/>
      <c r="T4" s="3"/>
      <c r="U4" s="3"/>
      <c r="V4" s="3"/>
      <c r="W4" s="3"/>
      <c r="X4" s="3"/>
      <c r="Y4" s="3"/>
      <c r="Z4" s="3"/>
      <c r="AA4" s="3"/>
      <c r="AB4" s="3"/>
      <c r="AC4" s="3"/>
      <c r="AD4" s="3"/>
      <c r="AE4" s="3"/>
      <c r="AF4" s="3"/>
      <c r="AG4" s="3"/>
      <c r="AH4" s="3"/>
      <c r="AI4" s="3"/>
      <c r="AJ4" s="3"/>
      <c r="AK4" s="3"/>
      <c r="AL4" s="3"/>
      <c r="AM4" s="3"/>
      <c r="AN4" s="3"/>
    </row>
    <row r="5" spans="1:40" s="7" customFormat="1">
      <c r="A5" s="36" t="s">
        <v>199</v>
      </c>
      <c r="B5" s="13" t="s">
        <v>34</v>
      </c>
      <c r="C5" s="13" t="s">
        <v>265</v>
      </c>
      <c r="D5" s="13" t="s">
        <v>44</v>
      </c>
      <c r="E5" s="13" t="s">
        <v>45</v>
      </c>
      <c r="F5" s="19" t="str">
        <f t="shared" si="1"/>
        <v>Bielówka Małgorzata Dr inż.</v>
      </c>
      <c r="G5" s="30" t="str">
        <f t="shared" si="2"/>
        <v>Małgorzata</v>
      </c>
      <c r="H5" s="20" t="s">
        <v>99</v>
      </c>
      <c r="I5" s="30" t="str">
        <f t="shared" si="3"/>
        <v>Bielówka</v>
      </c>
      <c r="J5" s="20" t="s">
        <v>29</v>
      </c>
      <c r="K5" s="21" t="s">
        <v>257</v>
      </c>
      <c r="L5" s="13" t="str">
        <f t="shared" si="4"/>
        <v>Bielówka Małgorzata Dr inż.</v>
      </c>
      <c r="M5" s="17" t="str">
        <f t="shared" si="5"/>
        <v xml:space="preserve">Małgorzata | Bielówka | Dr inż. |  ( 05286 ) </v>
      </c>
      <c r="N5" s="3"/>
      <c r="O5" s="3"/>
      <c r="P5" s="3"/>
      <c r="Q5" s="3"/>
      <c r="R5" s="3"/>
      <c r="S5" s="3"/>
      <c r="T5" s="3"/>
      <c r="U5" s="3"/>
      <c r="V5" s="3"/>
      <c r="W5" s="3"/>
      <c r="X5" s="3"/>
      <c r="Y5" s="3"/>
      <c r="Z5" s="3"/>
      <c r="AA5" s="3"/>
      <c r="AB5" s="3"/>
      <c r="AC5" s="3"/>
      <c r="AD5" s="3"/>
      <c r="AE5" s="3"/>
      <c r="AF5" s="3"/>
      <c r="AG5" s="3"/>
      <c r="AH5" s="3"/>
      <c r="AI5" s="3"/>
      <c r="AJ5" s="3"/>
      <c r="AK5" s="3"/>
      <c r="AL5" s="3"/>
      <c r="AM5" s="3"/>
      <c r="AN5" s="3"/>
    </row>
    <row r="6" spans="1:40" s="7" customFormat="1">
      <c r="A6" s="36" t="s">
        <v>200</v>
      </c>
      <c r="B6" s="13" t="s">
        <v>34</v>
      </c>
      <c r="C6" s="13" t="s">
        <v>236</v>
      </c>
      <c r="D6" s="13" t="s">
        <v>49</v>
      </c>
      <c r="E6" s="13" t="s">
        <v>50</v>
      </c>
      <c r="F6" s="19" t="str">
        <f t="shared" si="1"/>
        <v>Bretuj Witold Dr inż.</v>
      </c>
      <c r="G6" s="30" t="str">
        <f t="shared" si="2"/>
        <v>Witold</v>
      </c>
      <c r="H6" s="20"/>
      <c r="I6" s="30" t="str">
        <f t="shared" si="3"/>
        <v>Bretuj</v>
      </c>
      <c r="J6" s="20" t="s">
        <v>51</v>
      </c>
      <c r="K6" s="21" t="s">
        <v>254</v>
      </c>
      <c r="L6" s="13" t="str">
        <f t="shared" si="4"/>
        <v>Bretuj Witold Dr inż.</v>
      </c>
      <c r="M6" s="17" t="str">
        <f t="shared" si="5"/>
        <v xml:space="preserve">Witold | Bretuj | Dr inż. |  ( 05154 ) </v>
      </c>
      <c r="N6" s="3"/>
      <c r="O6" s="3"/>
      <c r="P6" s="3"/>
      <c r="Q6" s="3"/>
      <c r="R6" s="3"/>
      <c r="S6" s="3"/>
      <c r="T6" s="3"/>
      <c r="U6" s="3"/>
      <c r="V6" s="3"/>
      <c r="W6" s="3"/>
      <c r="X6" s="3"/>
      <c r="Y6" s="3"/>
      <c r="Z6" s="3"/>
      <c r="AA6" s="3"/>
      <c r="AB6" s="3"/>
      <c r="AC6" s="3"/>
      <c r="AD6" s="3"/>
      <c r="AE6" s="3"/>
      <c r="AF6" s="3"/>
      <c r="AG6" s="3"/>
      <c r="AH6" s="3"/>
      <c r="AI6" s="3"/>
      <c r="AJ6" s="3"/>
      <c r="AK6" s="3"/>
      <c r="AL6" s="3"/>
      <c r="AM6" s="3"/>
      <c r="AN6" s="3"/>
    </row>
    <row r="7" spans="1:40" s="7" customFormat="1">
      <c r="A7" s="36" t="s">
        <v>201</v>
      </c>
      <c r="B7" s="13" t="s">
        <v>34</v>
      </c>
      <c r="C7" s="30" t="s">
        <v>35</v>
      </c>
      <c r="D7" s="13" t="s">
        <v>52</v>
      </c>
      <c r="E7" s="13" t="s">
        <v>53</v>
      </c>
      <c r="F7" s="19" t="str">
        <f t="shared" si="1"/>
        <v>Brusiłowicz Bartosz Dr inż.</v>
      </c>
      <c r="G7" s="30" t="str">
        <f t="shared" si="2"/>
        <v>Bartosz</v>
      </c>
      <c r="H7" s="20" t="s">
        <v>89</v>
      </c>
      <c r="I7" s="30" t="str">
        <f t="shared" si="3"/>
        <v>Brusiłowicz</v>
      </c>
      <c r="J7" s="20" t="s">
        <v>29</v>
      </c>
      <c r="K7" s="21" t="s">
        <v>258</v>
      </c>
      <c r="L7" s="13" t="str">
        <f t="shared" si="4"/>
        <v>Brusiłowicz Bartosz Dr inż.</v>
      </c>
      <c r="M7" s="17" t="str">
        <f t="shared" si="5"/>
        <v xml:space="preserve">Bartosz | Brusiłowicz | Dr inż. |  ( 05413 ) </v>
      </c>
      <c r="N7" s="3"/>
      <c r="O7" s="3"/>
      <c r="P7" s="3"/>
      <c r="Q7" s="3"/>
      <c r="R7" s="3"/>
      <c r="S7" s="3"/>
      <c r="T7" s="3"/>
      <c r="U7" s="3"/>
      <c r="V7" s="3"/>
      <c r="W7" s="3"/>
      <c r="X7" s="3"/>
      <c r="Y7" s="3"/>
      <c r="Z7" s="3"/>
      <c r="AA7" s="3"/>
      <c r="AB7" s="3"/>
      <c r="AC7" s="3"/>
      <c r="AD7" s="3"/>
      <c r="AE7" s="3"/>
      <c r="AF7" s="3"/>
      <c r="AG7" s="3"/>
      <c r="AH7" s="3"/>
      <c r="AI7" s="3"/>
      <c r="AJ7" s="3"/>
      <c r="AK7" s="3"/>
      <c r="AL7" s="3"/>
      <c r="AM7" s="3"/>
      <c r="AN7" s="3"/>
    </row>
    <row r="8" spans="1:40" s="7" customFormat="1">
      <c r="A8" s="36" t="s">
        <v>202</v>
      </c>
      <c r="B8" s="13" t="s">
        <v>34</v>
      </c>
      <c r="C8" s="13" t="s">
        <v>35</v>
      </c>
      <c r="D8" s="13" t="s">
        <v>54</v>
      </c>
      <c r="E8" s="13" t="s">
        <v>55</v>
      </c>
      <c r="F8" s="19" t="str">
        <f t="shared" si="1"/>
        <v>Budzisz Joanna Dr inż.</v>
      </c>
      <c r="G8" s="30" t="str">
        <f t="shared" si="2"/>
        <v>Joanna</v>
      </c>
      <c r="H8" s="20" t="s">
        <v>239</v>
      </c>
      <c r="I8" s="30" t="str">
        <f t="shared" si="3"/>
        <v>Budzisz</v>
      </c>
      <c r="J8" s="20" t="s">
        <v>29</v>
      </c>
      <c r="K8" s="21" t="s">
        <v>260</v>
      </c>
      <c r="L8" s="13" t="str">
        <f t="shared" si="4"/>
        <v>Budzisz Joanna Dr inż.</v>
      </c>
      <c r="M8" s="17" t="str">
        <f t="shared" si="5"/>
        <v xml:space="preserve">Joanna | Budzisz | Dr inż. |  ( 05404 ) </v>
      </c>
      <c r="N8" s="3"/>
      <c r="O8" s="3"/>
      <c r="P8" s="3"/>
      <c r="Q8" s="3"/>
      <c r="R8" s="3"/>
      <c r="S8" s="3"/>
      <c r="T8" s="3"/>
      <c r="U8" s="3"/>
      <c r="V8" s="3"/>
      <c r="W8" s="3"/>
      <c r="X8" s="3"/>
      <c r="Y8" s="3"/>
      <c r="Z8" s="3"/>
      <c r="AA8" s="3"/>
      <c r="AB8" s="3"/>
      <c r="AC8" s="3"/>
      <c r="AD8" s="3"/>
      <c r="AE8" s="3"/>
      <c r="AF8" s="3"/>
      <c r="AG8" s="3"/>
      <c r="AH8" s="3"/>
      <c r="AI8" s="3"/>
      <c r="AJ8" s="3"/>
      <c r="AK8" s="3"/>
      <c r="AL8" s="3"/>
      <c r="AM8" s="3"/>
      <c r="AN8" s="3"/>
    </row>
    <row r="9" spans="1:40" s="6" customFormat="1">
      <c r="A9" s="36" t="s">
        <v>203</v>
      </c>
      <c r="B9" s="13" t="s">
        <v>30</v>
      </c>
      <c r="C9" s="13" t="s">
        <v>263</v>
      </c>
      <c r="D9" s="13" t="s">
        <v>57</v>
      </c>
      <c r="E9" s="13" t="s">
        <v>58</v>
      </c>
      <c r="F9" s="19" t="str">
        <f t="shared" si="1"/>
        <v>Chrzan Krystian Dr hab. inż.</v>
      </c>
      <c r="G9" s="30" t="str">
        <f t="shared" si="2"/>
        <v>Krystian</v>
      </c>
      <c r="H9" s="20" t="s">
        <v>240</v>
      </c>
      <c r="I9" s="30" t="str">
        <f t="shared" si="3"/>
        <v>Chrzan</v>
      </c>
      <c r="J9" s="20" t="s">
        <v>51</v>
      </c>
      <c r="K9" s="21" t="s">
        <v>254</v>
      </c>
      <c r="L9" s="13" t="str">
        <f t="shared" si="4"/>
        <v>Chrzan Krystian Dr hab. inż.</v>
      </c>
      <c r="M9" s="17" t="str">
        <f t="shared" si="5"/>
        <v xml:space="preserve">Krystian | Chrzan | Dr hab. inż. |  ( 05101 ) </v>
      </c>
      <c r="N9" s="3"/>
      <c r="O9" s="3"/>
      <c r="P9" s="3"/>
      <c r="Q9" s="3"/>
      <c r="R9" s="3"/>
      <c r="S9" s="3"/>
      <c r="T9" s="3"/>
      <c r="U9" s="3"/>
      <c r="V9" s="3"/>
      <c r="W9" s="3"/>
      <c r="X9" s="3"/>
      <c r="Y9" s="3"/>
      <c r="Z9" s="3"/>
      <c r="AA9" s="3"/>
      <c r="AB9" s="3"/>
      <c r="AC9" s="3"/>
      <c r="AD9" s="3"/>
      <c r="AE9" s="3"/>
      <c r="AF9" s="3"/>
      <c r="AG9" s="3"/>
      <c r="AH9" s="3"/>
      <c r="AI9" s="3"/>
      <c r="AJ9" s="3"/>
      <c r="AK9" s="3"/>
      <c r="AL9" s="3"/>
      <c r="AM9" s="3"/>
      <c r="AN9" s="3"/>
    </row>
    <row r="10" spans="1:40" s="7" customFormat="1">
      <c r="A10" s="36" t="s">
        <v>204</v>
      </c>
      <c r="B10" s="13" t="s">
        <v>34</v>
      </c>
      <c r="C10" s="13" t="s">
        <v>35</v>
      </c>
      <c r="D10" s="13" t="s">
        <v>60</v>
      </c>
      <c r="E10" s="13" t="s">
        <v>61</v>
      </c>
      <c r="F10" s="19" t="str">
        <f t="shared" si="1"/>
        <v>Ciurys Marek Dr inż.</v>
      </c>
      <c r="G10" s="30" t="str">
        <f t="shared" si="2"/>
        <v>Marek</v>
      </c>
      <c r="H10" s="20" t="s">
        <v>64</v>
      </c>
      <c r="I10" s="30" t="str">
        <f t="shared" si="3"/>
        <v>Ciurys</v>
      </c>
      <c r="J10" s="20" t="s">
        <v>32</v>
      </c>
      <c r="K10" s="21" t="s">
        <v>261</v>
      </c>
      <c r="L10" s="13" t="str">
        <f t="shared" si="4"/>
        <v>Ciurys Marek Dr inż.</v>
      </c>
      <c r="M10" s="17" t="str">
        <f t="shared" si="5"/>
        <v xml:space="preserve">Marek | Ciurys | Dr inż. |  ( 05369 ) </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s="7" customFormat="1">
      <c r="A11" s="36" t="s">
        <v>205</v>
      </c>
      <c r="B11" s="13" t="s">
        <v>34</v>
      </c>
      <c r="C11" s="13" t="s">
        <v>35</v>
      </c>
      <c r="D11" s="13" t="s">
        <v>59</v>
      </c>
      <c r="E11" s="13" t="s">
        <v>62</v>
      </c>
      <c r="F11" s="19" t="str">
        <f t="shared" si="1"/>
        <v>Czapka Tomasz Dr inż.</v>
      </c>
      <c r="G11" s="30" t="str">
        <f t="shared" si="2"/>
        <v>Tomasz</v>
      </c>
      <c r="H11" s="20"/>
      <c r="I11" s="30" t="str">
        <f t="shared" si="3"/>
        <v>Czapka</v>
      </c>
      <c r="J11" s="20" t="s">
        <v>51</v>
      </c>
      <c r="K11" s="21" t="s">
        <v>254</v>
      </c>
      <c r="L11" s="13" t="str">
        <f t="shared" si="4"/>
        <v>Czapka Tomasz Dr inż.</v>
      </c>
      <c r="M11" s="17" t="str">
        <f t="shared" si="5"/>
        <v xml:space="preserve">Tomasz | Czapka | Dr inż. |  ( 05158 ) </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s="29" customFormat="1">
      <c r="A12" s="36" t="s">
        <v>284</v>
      </c>
      <c r="B12" s="30" t="s">
        <v>34</v>
      </c>
      <c r="C12" s="30" t="s">
        <v>35</v>
      </c>
      <c r="D12" s="30" t="s">
        <v>63</v>
      </c>
      <c r="E12" s="30" t="s">
        <v>276</v>
      </c>
      <c r="F12" s="33" t="str">
        <f t="shared" si="1"/>
        <v>Czechowski Robert Dr inż.</v>
      </c>
      <c r="G12" s="30" t="str">
        <f t="shared" si="2"/>
        <v>Robert</v>
      </c>
      <c r="H12" s="34"/>
      <c r="I12" s="30" t="str">
        <f t="shared" si="3"/>
        <v>Czechowski</v>
      </c>
      <c r="J12" s="34" t="s">
        <v>29</v>
      </c>
      <c r="K12" s="35" t="s">
        <v>258</v>
      </c>
      <c r="L12" s="30" t="str">
        <f t="shared" si="4"/>
        <v>Czechowski Robert Dr inż.</v>
      </c>
      <c r="M12" s="31" t="str">
        <f t="shared" si="5"/>
        <v xml:space="preserve">Robert | Czechowski | Dr inż. |  ( 052345 ) </v>
      </c>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row>
    <row r="13" spans="1:40" s="7" customFormat="1">
      <c r="A13" s="36" t="s">
        <v>207</v>
      </c>
      <c r="B13" s="13" t="s">
        <v>34</v>
      </c>
      <c r="C13" s="13" t="s">
        <v>65</v>
      </c>
      <c r="D13" s="13" t="s">
        <v>66</v>
      </c>
      <c r="E13" s="13" t="s">
        <v>67</v>
      </c>
      <c r="F13" s="19" t="str">
        <f t="shared" si="1"/>
        <v>Dąbrowska-Kauf Grażyna Dr inż.</v>
      </c>
      <c r="G13" s="30" t="str">
        <f t="shared" si="2"/>
        <v>Grażyna</v>
      </c>
      <c r="H13" s="20" t="s">
        <v>241</v>
      </c>
      <c r="I13" s="30" t="str">
        <f t="shared" si="3"/>
        <v>Dąbrowska-Kauf</v>
      </c>
      <c r="J13" s="20" t="s">
        <v>29</v>
      </c>
      <c r="K13" s="21" t="s">
        <v>260</v>
      </c>
      <c r="L13" s="13" t="str">
        <f t="shared" si="4"/>
        <v>Dąbrowska-Kauf Grażyna Dr inż.</v>
      </c>
      <c r="M13" s="17" t="str">
        <f t="shared" si="5"/>
        <v xml:space="preserve">Grażyna | Dąbrowska-Kauf | Dr inż. |  ( 05206 ) </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spans="1:40">
      <c r="A14" s="36" t="s">
        <v>206</v>
      </c>
      <c r="B14" s="30" t="s">
        <v>34</v>
      </c>
      <c r="C14" s="30" t="s">
        <v>35</v>
      </c>
      <c r="D14" s="13" t="s">
        <v>56</v>
      </c>
      <c r="E14" s="13" t="s">
        <v>68</v>
      </c>
      <c r="F14" s="19" t="str">
        <f t="shared" si="1"/>
        <v>Derugo Piotr Dr inż.</v>
      </c>
      <c r="G14" s="30" t="str">
        <f t="shared" si="2"/>
        <v>Piotr</v>
      </c>
      <c r="H14" s="20" t="s">
        <v>36</v>
      </c>
      <c r="I14" s="30" t="str">
        <f t="shared" si="3"/>
        <v>Derugo</v>
      </c>
      <c r="J14" s="20" t="s">
        <v>32</v>
      </c>
      <c r="K14" s="21" t="s">
        <v>262</v>
      </c>
      <c r="L14" s="13" t="str">
        <f t="shared" si="4"/>
        <v>Derugo Piotr Dr inż.</v>
      </c>
      <c r="M14" s="17" t="str">
        <f t="shared" si="5"/>
        <v xml:space="preserve">Piotr | Derugo | Dr inż. |  ( 05390 ) </v>
      </c>
    </row>
    <row r="15" spans="1:40" s="7" customFormat="1">
      <c r="A15" s="36" t="s">
        <v>208</v>
      </c>
      <c r="B15" s="13" t="s">
        <v>30</v>
      </c>
      <c r="C15" s="13" t="s">
        <v>263</v>
      </c>
      <c r="D15" s="13" t="s">
        <v>69</v>
      </c>
      <c r="E15" s="13" t="s">
        <v>70</v>
      </c>
      <c r="F15" s="19" t="str">
        <f t="shared" si="1"/>
        <v>Dołęga Waldemar Dr hab. inż.</v>
      </c>
      <c r="G15" s="30" t="str">
        <f t="shared" si="2"/>
        <v>Waldemar</v>
      </c>
      <c r="H15" s="20" t="s">
        <v>64</v>
      </c>
      <c r="I15" s="30" t="str">
        <f t="shared" si="3"/>
        <v>Dołęga</v>
      </c>
      <c r="J15" s="20" t="s">
        <v>29</v>
      </c>
      <c r="K15" s="21" t="s">
        <v>257</v>
      </c>
      <c r="L15" s="13" t="str">
        <f t="shared" si="4"/>
        <v>Dołęga Waldemar Dr hab. inż.</v>
      </c>
      <c r="M15" s="17" t="str">
        <f t="shared" si="5"/>
        <v xml:space="preserve">Waldemar | Dołęga | Dr hab. inż. |  ( 05265 ) </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row>
    <row r="16" spans="1:40" s="7" customFormat="1">
      <c r="A16" s="36" t="s">
        <v>285</v>
      </c>
      <c r="B16" s="13" t="s">
        <v>79</v>
      </c>
      <c r="C16" s="13" t="s">
        <v>236</v>
      </c>
      <c r="D16" s="13" t="s">
        <v>71</v>
      </c>
      <c r="E16" s="13" t="s">
        <v>72</v>
      </c>
      <c r="F16" s="19" t="str">
        <f t="shared" si="1"/>
        <v>Dudzikowski Ignacy Prof. dr hab. inż.</v>
      </c>
      <c r="G16" s="30" t="str">
        <f t="shared" si="2"/>
        <v>Ignacy</v>
      </c>
      <c r="H16" s="20"/>
      <c r="I16" s="30" t="str">
        <f t="shared" si="3"/>
        <v>Dudzikowski</v>
      </c>
      <c r="J16" s="20" t="s">
        <v>32</v>
      </c>
      <c r="K16" s="21" t="s">
        <v>261</v>
      </c>
      <c r="L16" s="13" t="str">
        <f t="shared" si="4"/>
        <v>Dudzikowski Ignacy Prof. dr hab. inż.</v>
      </c>
      <c r="M16" s="17" t="str">
        <f t="shared" si="5"/>
        <v xml:space="preserve">Ignacy | Dudzikowski | Prof. dr hab. inż. |  ( 05306z ) </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row>
    <row r="17" spans="1:40" s="6" customFormat="1">
      <c r="A17" s="36" t="s">
        <v>209</v>
      </c>
      <c r="B17" s="13" t="s">
        <v>34</v>
      </c>
      <c r="C17" s="13" t="s">
        <v>35</v>
      </c>
      <c r="D17" s="13" t="s">
        <v>41</v>
      </c>
      <c r="E17" s="13" t="s">
        <v>73</v>
      </c>
      <c r="F17" s="19" t="str">
        <f t="shared" si="1"/>
        <v>Dusza Daniel Dr inż.</v>
      </c>
      <c r="G17" s="30" t="str">
        <f t="shared" si="2"/>
        <v>Daniel</v>
      </c>
      <c r="H17" s="20"/>
      <c r="I17" s="30" t="str">
        <f t="shared" si="3"/>
        <v>Dusza</v>
      </c>
      <c r="J17" s="20" t="s">
        <v>32</v>
      </c>
      <c r="K17" s="21" t="s">
        <v>261</v>
      </c>
      <c r="L17" s="13" t="str">
        <f t="shared" si="4"/>
        <v>Dusza Daniel Dr inż.</v>
      </c>
      <c r="M17" s="17" t="str">
        <f t="shared" si="5"/>
        <v xml:space="preserve">Daniel | Dusza | Dr inż. |  ( 05358 ) </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row>
    <row r="18" spans="1:40" s="7" customFormat="1">
      <c r="A18" s="36" t="s">
        <v>210</v>
      </c>
      <c r="B18" s="13" t="s">
        <v>30</v>
      </c>
      <c r="C18" s="13" t="s">
        <v>365</v>
      </c>
      <c r="D18" s="13" t="s">
        <v>74</v>
      </c>
      <c r="E18" s="13" t="s">
        <v>75</v>
      </c>
      <c r="F18" s="19" t="str">
        <f t="shared" si="1"/>
        <v>Dybkowski Mateusz Dr hab. inż.</v>
      </c>
      <c r="G18" s="30" t="str">
        <f t="shared" si="2"/>
        <v>Mateusz</v>
      </c>
      <c r="H18" s="20"/>
      <c r="I18" s="30" t="str">
        <f t="shared" si="3"/>
        <v>Dybkowski</v>
      </c>
      <c r="J18" s="20" t="s">
        <v>32</v>
      </c>
      <c r="K18" s="21" t="s">
        <v>262</v>
      </c>
      <c r="L18" s="13" t="str">
        <f t="shared" si="4"/>
        <v>Dybkowski Mateusz Dr hab. inż.</v>
      </c>
      <c r="M18" s="17" t="str">
        <f t="shared" si="5"/>
        <v xml:space="preserve">Mateusz | Dybkowski | Dr hab. inż. |  ( 05366 ) </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row>
    <row r="19" spans="1:40" s="7" customFormat="1">
      <c r="A19" s="36" t="s">
        <v>211</v>
      </c>
      <c r="B19" s="13" t="s">
        <v>34</v>
      </c>
      <c r="C19" s="13" t="s">
        <v>265</v>
      </c>
      <c r="D19" s="13" t="s">
        <v>46</v>
      </c>
      <c r="E19" s="13" t="s">
        <v>76</v>
      </c>
      <c r="F19" s="19" t="str">
        <f t="shared" si="1"/>
        <v>Dyrcz Krzysztof Dr inż.</v>
      </c>
      <c r="G19" s="30" t="str">
        <f t="shared" si="2"/>
        <v>Krzysztof</v>
      </c>
      <c r="H19" s="20" t="s">
        <v>64</v>
      </c>
      <c r="I19" s="30" t="str">
        <f t="shared" si="3"/>
        <v>Dyrcz</v>
      </c>
      <c r="J19" s="20" t="s">
        <v>32</v>
      </c>
      <c r="K19" s="21" t="s">
        <v>262</v>
      </c>
      <c r="L19" s="13" t="str">
        <f t="shared" si="4"/>
        <v>Dyrcz Krzysztof Dr inż.</v>
      </c>
      <c r="M19" s="17" t="str">
        <f t="shared" si="5"/>
        <v xml:space="preserve">Krzysztof | Dyrcz | Dr inż. |  ( 05307 ) </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1:40" s="5" customFormat="1">
      <c r="A20" s="36" t="s">
        <v>212</v>
      </c>
      <c r="B20" s="13" t="s">
        <v>34</v>
      </c>
      <c r="C20" s="13" t="s">
        <v>35</v>
      </c>
      <c r="D20" s="13" t="s">
        <v>64</v>
      </c>
      <c r="E20" s="13" t="s">
        <v>77</v>
      </c>
      <c r="F20" s="19" t="str">
        <f t="shared" si="1"/>
        <v>Ewert Paweł Dr inż.</v>
      </c>
      <c r="G20" s="30" t="str">
        <f t="shared" si="2"/>
        <v>Paweł</v>
      </c>
      <c r="H20" s="20" t="s">
        <v>110</v>
      </c>
      <c r="I20" s="30" t="str">
        <f t="shared" si="3"/>
        <v>Ewert</v>
      </c>
      <c r="J20" s="20" t="s">
        <v>32</v>
      </c>
      <c r="K20" s="21" t="s">
        <v>262</v>
      </c>
      <c r="L20" s="13" t="str">
        <f t="shared" si="4"/>
        <v>Ewert Paweł Dr inż.</v>
      </c>
      <c r="M20" s="17" t="str">
        <f t="shared" si="5"/>
        <v xml:space="preserve">Paweł | Ewert | Dr inż. |  ( 05378 ) </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s="39" customFormat="1">
      <c r="A21" s="40" t="s">
        <v>362</v>
      </c>
      <c r="B21" s="30" t="s">
        <v>34</v>
      </c>
      <c r="C21" s="30" t="s">
        <v>35</v>
      </c>
      <c r="D21" s="39" t="s">
        <v>56</v>
      </c>
      <c r="E21" s="38" t="s">
        <v>363</v>
      </c>
      <c r="F21" s="39" t="str">
        <f t="shared" ref="F21" si="6">L21</f>
        <v>Gajewski Piotr Dr inż.</v>
      </c>
      <c r="G21" s="39" t="str">
        <f t="shared" ref="G21" si="7">D21</f>
        <v>Piotr</v>
      </c>
      <c r="I21" s="39" t="str">
        <f t="shared" ref="I21" si="8">E21</f>
        <v>Gajewski</v>
      </c>
      <c r="J21" s="39" t="s">
        <v>32</v>
      </c>
      <c r="K21" s="35" t="s">
        <v>262</v>
      </c>
      <c r="L21" s="39" t="str">
        <f t="shared" ref="L21" si="9">CONCATENATE(E21," ",D21," ",B21)</f>
        <v>Gajewski Piotr Dr inż.</v>
      </c>
      <c r="M21" s="39" t="str">
        <f t="shared" ref="M21" si="10">CONCATENATE(D21," | ",E21," | ",B21," | "," ( ",A21, " ) ")</f>
        <v xml:space="preserve">Piotr | Gajewski | Dr inż. |  ( 05397 ) </v>
      </c>
    </row>
    <row r="22" spans="1:40" s="29" customFormat="1">
      <c r="A22" s="36" t="s">
        <v>286</v>
      </c>
      <c r="B22" s="30" t="s">
        <v>34</v>
      </c>
      <c r="C22" s="30" t="s">
        <v>35</v>
      </c>
      <c r="D22" s="30" t="s">
        <v>80</v>
      </c>
      <c r="E22" s="30" t="s">
        <v>277</v>
      </c>
      <c r="F22" s="33" t="str">
        <f t="shared" si="1"/>
        <v>Gozdowiak Adam Dr inż.</v>
      </c>
      <c r="G22" s="30" t="str">
        <f t="shared" si="2"/>
        <v>Adam</v>
      </c>
      <c r="H22" s="34"/>
      <c r="I22" s="30" t="str">
        <f t="shared" si="3"/>
        <v>Gozdowiak</v>
      </c>
      <c r="J22" s="34" t="s">
        <v>32</v>
      </c>
      <c r="K22" s="35" t="s">
        <v>261</v>
      </c>
      <c r="L22" s="30" t="str">
        <f t="shared" si="4"/>
        <v>Gozdowiak Adam Dr inż.</v>
      </c>
      <c r="M22" s="31" t="str">
        <f t="shared" si="5"/>
        <v xml:space="preserve">Adam | Gozdowiak | Dr inż. |  ( 053111 ) </v>
      </c>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row>
    <row r="23" spans="1:40" s="7" customFormat="1">
      <c r="A23" s="36" t="s">
        <v>213</v>
      </c>
      <c r="B23" s="13" t="s">
        <v>34</v>
      </c>
      <c r="C23" s="30" t="s">
        <v>35</v>
      </c>
      <c r="D23" s="13" t="s">
        <v>81</v>
      </c>
      <c r="E23" s="13" t="s">
        <v>82</v>
      </c>
      <c r="F23" s="19" t="str">
        <f t="shared" si="1"/>
        <v>Grycan Wiktoria Dr inż.</v>
      </c>
      <c r="G23" s="30" t="str">
        <f t="shared" si="2"/>
        <v>Wiktoria</v>
      </c>
      <c r="H23" s="20" t="s">
        <v>243</v>
      </c>
      <c r="I23" s="30" t="str">
        <f t="shared" si="3"/>
        <v>Grycan</v>
      </c>
      <c r="J23" s="20" t="s">
        <v>29</v>
      </c>
      <c r="K23" s="21" t="s">
        <v>260</v>
      </c>
      <c r="L23" s="13" t="str">
        <f t="shared" si="4"/>
        <v>Grycan Wiktoria Dr inż.</v>
      </c>
      <c r="M23" s="17" t="str">
        <f t="shared" si="5"/>
        <v xml:space="preserve">Wiktoria | Grycan | Dr inż. |  ( 05408 ) </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1:40">
      <c r="A24" s="36" t="s">
        <v>214</v>
      </c>
      <c r="B24" s="13" t="s">
        <v>34</v>
      </c>
      <c r="C24" s="13" t="s">
        <v>35</v>
      </c>
      <c r="D24" s="13" t="s">
        <v>80</v>
      </c>
      <c r="E24" s="13" t="s">
        <v>83</v>
      </c>
      <c r="F24" s="19" t="str">
        <f t="shared" si="1"/>
        <v>Gubański Adam Dr inż.</v>
      </c>
      <c r="G24" s="30" t="str">
        <f t="shared" si="2"/>
        <v>Adam</v>
      </c>
      <c r="H24" s="20"/>
      <c r="I24" s="30" t="str">
        <f t="shared" si="3"/>
        <v>Gubański</v>
      </c>
      <c r="J24" s="20" t="s">
        <v>51</v>
      </c>
      <c r="K24" s="21" t="s">
        <v>255</v>
      </c>
      <c r="L24" s="13" t="str">
        <f t="shared" si="4"/>
        <v>Gubański Adam Dr inż.</v>
      </c>
      <c r="M24" s="17" t="str">
        <f t="shared" si="5"/>
        <v xml:space="preserve">Adam | Gubański | Dr inż. |  ( 05103 ) </v>
      </c>
    </row>
    <row r="25" spans="1:40" s="7" customFormat="1">
      <c r="A25" s="36" t="s">
        <v>215</v>
      </c>
      <c r="B25" s="13" t="s">
        <v>34</v>
      </c>
      <c r="C25" s="13" t="s">
        <v>35</v>
      </c>
      <c r="D25" s="13" t="s">
        <v>33</v>
      </c>
      <c r="E25" s="13" t="s">
        <v>85</v>
      </c>
      <c r="F25" s="19" t="str">
        <f t="shared" si="1"/>
        <v>Gwoździewicz Maciej Dr inż.</v>
      </c>
      <c r="G25" s="30" t="str">
        <f t="shared" si="2"/>
        <v>Maciej</v>
      </c>
      <c r="H25" s="20" t="s">
        <v>244</v>
      </c>
      <c r="I25" s="30" t="str">
        <f t="shared" si="3"/>
        <v>Gwoździewicz</v>
      </c>
      <c r="J25" s="20" t="s">
        <v>32</v>
      </c>
      <c r="K25" s="21" t="s">
        <v>261</v>
      </c>
      <c r="L25" s="13" t="str">
        <f t="shared" si="4"/>
        <v>Gwoździewicz Maciej Dr inż.</v>
      </c>
      <c r="M25" s="17" t="str">
        <f t="shared" si="5"/>
        <v xml:space="preserve">Maciej | Gwoździewicz | Dr inż. |  ( 05389 ) </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row>
    <row r="26" spans="1:40" s="7" customFormat="1">
      <c r="A26" s="36" t="s">
        <v>216</v>
      </c>
      <c r="B26" s="30" t="s">
        <v>30</v>
      </c>
      <c r="C26" s="30" t="s">
        <v>263</v>
      </c>
      <c r="D26" s="13" t="s">
        <v>48</v>
      </c>
      <c r="E26" s="13" t="s">
        <v>86</v>
      </c>
      <c r="F26" s="19" t="str">
        <f t="shared" si="1"/>
        <v>Habrych Marcin Dr hab. inż.</v>
      </c>
      <c r="G26" s="30" t="str">
        <f t="shared" si="2"/>
        <v>Marcin</v>
      </c>
      <c r="H26" s="20" t="s">
        <v>78</v>
      </c>
      <c r="I26" s="30" t="str">
        <f t="shared" si="3"/>
        <v>Habrych</v>
      </c>
      <c r="J26" s="20" t="s">
        <v>29</v>
      </c>
      <c r="K26" s="21" t="s">
        <v>258</v>
      </c>
      <c r="L26" s="13" t="str">
        <f t="shared" si="4"/>
        <v>Habrych Marcin Dr hab. inż.</v>
      </c>
      <c r="M26" s="17" t="str">
        <f t="shared" si="5"/>
        <v xml:space="preserve">Marcin | Habrych | Dr hab. inż. |  ( 05281 ) </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row>
    <row r="27" spans="1:40" s="5" customFormat="1">
      <c r="A27" s="36" t="s">
        <v>217</v>
      </c>
      <c r="B27" s="13" t="s">
        <v>34</v>
      </c>
      <c r="C27" s="13" t="s">
        <v>35</v>
      </c>
      <c r="D27" s="13" t="s">
        <v>87</v>
      </c>
      <c r="E27" s="13" t="s">
        <v>88</v>
      </c>
      <c r="F27" s="19" t="str">
        <f t="shared" si="1"/>
        <v>Herlender Kazimierz Dr inż.</v>
      </c>
      <c r="G27" s="30" t="str">
        <f t="shared" si="2"/>
        <v>Kazimierz</v>
      </c>
      <c r="H27" s="20"/>
      <c r="I27" s="30" t="str">
        <f t="shared" si="3"/>
        <v>Herlender</v>
      </c>
      <c r="J27" s="20" t="s">
        <v>29</v>
      </c>
      <c r="K27" s="21" t="s">
        <v>257</v>
      </c>
      <c r="L27" s="13" t="str">
        <f t="shared" si="4"/>
        <v>Herlender Kazimierz Dr inż.</v>
      </c>
      <c r="M27" s="17" t="str">
        <f t="shared" si="5"/>
        <v xml:space="preserve">Kazimierz | Herlender | Dr inż. |  ( 05211 ) </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1:40">
      <c r="A28" s="36" t="s">
        <v>218</v>
      </c>
      <c r="B28" s="13" t="s">
        <v>79</v>
      </c>
      <c r="C28" s="13" t="s">
        <v>366</v>
      </c>
      <c r="D28" s="13" t="s">
        <v>89</v>
      </c>
      <c r="E28" s="13" t="s">
        <v>90</v>
      </c>
      <c r="F28" s="19" t="str">
        <f t="shared" si="1"/>
        <v>Iżykowski Jan Prof. dr hab. inż.</v>
      </c>
      <c r="G28" s="30" t="str">
        <f t="shared" si="2"/>
        <v>Jan</v>
      </c>
      <c r="H28" s="20" t="s">
        <v>245</v>
      </c>
      <c r="I28" s="30" t="str">
        <f t="shared" si="3"/>
        <v>Iżykowski</v>
      </c>
      <c r="J28" s="20" t="s">
        <v>29</v>
      </c>
      <c r="K28" s="21" t="s">
        <v>258</v>
      </c>
      <c r="L28" s="13" t="str">
        <f t="shared" si="4"/>
        <v>Iżykowski Jan Prof. dr hab. inż.</v>
      </c>
      <c r="M28" s="17" t="str">
        <f t="shared" si="5"/>
        <v xml:space="preserve">Jan | Iżykowski | Prof. dr hab. inż. |  ( 05212 ) </v>
      </c>
    </row>
    <row r="29" spans="1:40" s="7" customFormat="1">
      <c r="A29" s="36" t="s">
        <v>219</v>
      </c>
      <c r="B29" s="30" t="s">
        <v>30</v>
      </c>
      <c r="C29" s="30" t="s">
        <v>263</v>
      </c>
      <c r="D29" s="13" t="s">
        <v>38</v>
      </c>
      <c r="E29" s="13" t="s">
        <v>91</v>
      </c>
      <c r="F29" s="19" t="str">
        <f t="shared" si="1"/>
        <v>Janik Przemysław Dr hab. inż.</v>
      </c>
      <c r="G29" s="30" t="str">
        <f t="shared" si="2"/>
        <v>Przemysław</v>
      </c>
      <c r="H29" s="20"/>
      <c r="I29" s="30" t="str">
        <f t="shared" si="3"/>
        <v>Janik</v>
      </c>
      <c r="J29" s="20" t="s">
        <v>51</v>
      </c>
      <c r="K29" s="21" t="s">
        <v>255</v>
      </c>
      <c r="L29" s="13" t="str">
        <f t="shared" si="4"/>
        <v>Janik Przemysław Dr hab. inż.</v>
      </c>
      <c r="M29" s="17" t="str">
        <f t="shared" si="5"/>
        <v xml:space="preserve">Przemysław | Janik | Dr hab. inż. |  ( 05115 ) </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1:40" s="7" customFormat="1">
      <c r="A30" s="36" t="s">
        <v>287</v>
      </c>
      <c r="B30" s="13" t="s">
        <v>34</v>
      </c>
      <c r="C30" s="30" t="s">
        <v>265</v>
      </c>
      <c r="D30" s="13" t="s">
        <v>59</v>
      </c>
      <c r="E30" s="13" t="s">
        <v>92</v>
      </c>
      <c r="F30" s="19" t="str">
        <f t="shared" si="1"/>
        <v>Janta Tomasz Dr inż.</v>
      </c>
      <c r="G30" s="30" t="str">
        <f t="shared" si="2"/>
        <v>Tomasz</v>
      </c>
      <c r="H30" s="20" t="s">
        <v>37</v>
      </c>
      <c r="I30" s="30" t="str">
        <f t="shared" si="3"/>
        <v>Janta</v>
      </c>
      <c r="J30" s="20" t="s">
        <v>32</v>
      </c>
      <c r="K30" s="21" t="s">
        <v>261</v>
      </c>
      <c r="L30" s="13" t="str">
        <f t="shared" si="4"/>
        <v>Janta Tomasz Dr inż.</v>
      </c>
      <c r="M30" s="17" t="str">
        <f t="shared" si="5"/>
        <v xml:space="preserve">Tomasz | Janta | Dr inż. |  ( 05311 ) </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row>
    <row r="31" spans="1:40" s="7" customFormat="1">
      <c r="A31" s="36" t="s">
        <v>288</v>
      </c>
      <c r="B31" s="30" t="s">
        <v>30</v>
      </c>
      <c r="C31" s="30" t="s">
        <v>263</v>
      </c>
      <c r="D31" s="13" t="s">
        <v>33</v>
      </c>
      <c r="E31" s="13" t="s">
        <v>93</v>
      </c>
      <c r="F31" s="19" t="str">
        <f t="shared" si="1"/>
        <v>Jaroszewski Maciej Dr hab. inż.</v>
      </c>
      <c r="G31" s="30" t="str">
        <f t="shared" si="2"/>
        <v>Maciej</v>
      </c>
      <c r="H31" s="20" t="s">
        <v>246</v>
      </c>
      <c r="I31" s="30" t="str">
        <f t="shared" si="3"/>
        <v>Jaroszewski</v>
      </c>
      <c r="J31" s="20" t="s">
        <v>51</v>
      </c>
      <c r="K31" s="21" t="s">
        <v>254</v>
      </c>
      <c r="L31" s="13" t="str">
        <f t="shared" si="4"/>
        <v>Jaroszewski Maciej Dr hab. inż.</v>
      </c>
      <c r="M31" s="17" t="str">
        <f t="shared" si="5"/>
        <v xml:space="preserve">Maciej | Jaroszewski | Dr hab. inż. |  ( 05104 ) </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1:40" s="45" customFormat="1">
      <c r="A32" s="51" t="s">
        <v>1937</v>
      </c>
      <c r="B32" s="46" t="s">
        <v>34</v>
      </c>
      <c r="C32" s="46" t="s">
        <v>1938</v>
      </c>
      <c r="D32" s="46" t="s">
        <v>106</v>
      </c>
      <c r="E32" s="46" t="s">
        <v>1939</v>
      </c>
      <c r="F32" s="48" t="str">
        <f t="shared" si="1"/>
        <v>Jasiński Michał Dr inż.</v>
      </c>
      <c r="G32" s="46" t="str">
        <f t="shared" si="2"/>
        <v>Michał</v>
      </c>
      <c r="H32" s="49"/>
      <c r="I32" s="46" t="str">
        <f t="shared" si="3"/>
        <v>Jasiński</v>
      </c>
      <c r="J32" s="49" t="s">
        <v>51</v>
      </c>
      <c r="K32" s="50" t="s">
        <v>255</v>
      </c>
      <c r="L32" s="46" t="str">
        <f t="shared" si="4"/>
        <v>Jasiński Michał Dr inż.</v>
      </c>
      <c r="M32" s="47" t="str">
        <f t="shared" si="5"/>
        <v xml:space="preserve">Michał | Jasiński | Dr inż. |  ( p05180 ) </v>
      </c>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s="5" customFormat="1">
      <c r="A33" s="36" t="s">
        <v>289</v>
      </c>
      <c r="B33" s="13" t="s">
        <v>34</v>
      </c>
      <c r="C33" s="13" t="s">
        <v>35</v>
      </c>
      <c r="D33" s="13" t="s">
        <v>60</v>
      </c>
      <c r="E33" s="13" t="s">
        <v>94</v>
      </c>
      <c r="F33" s="19" t="str">
        <f t="shared" ref="F33:F62" si="11">L33</f>
        <v>Jaworski Marek Dr inż.</v>
      </c>
      <c r="G33" s="30" t="str">
        <f t="shared" si="2"/>
        <v>Marek</v>
      </c>
      <c r="H33" s="20" t="s">
        <v>47</v>
      </c>
      <c r="I33" s="30" t="str">
        <f t="shared" si="3"/>
        <v>Jaworski</v>
      </c>
      <c r="J33" s="20" t="s">
        <v>29</v>
      </c>
      <c r="K33" s="21" t="s">
        <v>260</v>
      </c>
      <c r="L33" s="13" t="str">
        <f t="shared" ref="L33:L62" si="12">CONCATENATE(E33," ",D33," ",B33)</f>
        <v>Jaworski Marek Dr inż.</v>
      </c>
      <c r="M33" s="17" t="str">
        <f t="shared" ref="M33:M62" si="13">CONCATENATE(D33," | ",E33," | ",B33," | "," ( ",A33, " ) ")</f>
        <v xml:space="preserve">Marek | Jaworski | Dr inż. |  ( 05237 ) </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s="7" customFormat="1">
      <c r="A34" s="36" t="s">
        <v>290</v>
      </c>
      <c r="B34" s="13" t="s">
        <v>79</v>
      </c>
      <c r="C34" s="30" t="s">
        <v>266</v>
      </c>
      <c r="D34" s="13" t="s">
        <v>96</v>
      </c>
      <c r="E34" s="13" t="s">
        <v>97</v>
      </c>
      <c r="F34" s="19" t="str">
        <f t="shared" si="11"/>
        <v>Kacprzyk Ryszard Prof. dr hab. inż.</v>
      </c>
      <c r="G34" s="30" t="str">
        <f t="shared" si="2"/>
        <v>Ryszard</v>
      </c>
      <c r="H34" s="20" t="s">
        <v>247</v>
      </c>
      <c r="I34" s="30" t="str">
        <f t="shared" si="3"/>
        <v>Kacprzyk</v>
      </c>
      <c r="J34" s="20" t="s">
        <v>51</v>
      </c>
      <c r="K34" s="21" t="s">
        <v>254</v>
      </c>
      <c r="L34" s="13" t="str">
        <f t="shared" si="12"/>
        <v>Kacprzyk Ryszard Prof. dr hab. inż.</v>
      </c>
      <c r="M34" s="17" t="str">
        <f t="shared" si="13"/>
        <v xml:space="preserve">Ryszard | Kacprzyk | Prof. dr hab. inż. |  ( 05106 ) </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row>
    <row r="35" spans="1:40" s="7" customFormat="1">
      <c r="A35" s="36" t="s">
        <v>291</v>
      </c>
      <c r="B35" s="13" t="s">
        <v>34</v>
      </c>
      <c r="C35" s="13" t="s">
        <v>236</v>
      </c>
      <c r="D35" s="13" t="s">
        <v>47</v>
      </c>
      <c r="E35" s="13" t="s">
        <v>98</v>
      </c>
      <c r="F35" s="19" t="str">
        <f t="shared" si="11"/>
        <v>Kałwak Andrzej Dr inż.</v>
      </c>
      <c r="G35" s="30" t="str">
        <f t="shared" si="2"/>
        <v>Andrzej</v>
      </c>
      <c r="H35" s="20" t="s">
        <v>56</v>
      </c>
      <c r="I35" s="30" t="str">
        <f t="shared" si="3"/>
        <v>Kałwak</v>
      </c>
      <c r="J35" s="20" t="s">
        <v>32</v>
      </c>
      <c r="K35" s="21" t="s">
        <v>261</v>
      </c>
      <c r="L35" s="13" t="str">
        <f t="shared" si="12"/>
        <v>Kałwak Andrzej Dr inż.</v>
      </c>
      <c r="M35" s="17" t="str">
        <f t="shared" si="13"/>
        <v xml:space="preserve">Andrzej | Kałwak | Dr inż. |  ( 05313 ) </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row>
    <row r="36" spans="1:40" s="6" customFormat="1">
      <c r="A36" s="36" t="s">
        <v>292</v>
      </c>
      <c r="B36" s="30" t="s">
        <v>30</v>
      </c>
      <c r="C36" s="30" t="s">
        <v>263</v>
      </c>
      <c r="D36" s="13" t="s">
        <v>48</v>
      </c>
      <c r="E36" s="13" t="s">
        <v>100</v>
      </c>
      <c r="F36" s="19" t="str">
        <f t="shared" si="11"/>
        <v>Kamiński Marcin Dr hab. inż.</v>
      </c>
      <c r="G36" s="30" t="str">
        <f t="shared" si="2"/>
        <v>Marcin</v>
      </c>
      <c r="H36" s="20"/>
      <c r="I36" s="30" t="str">
        <f t="shared" si="3"/>
        <v>Kamiński</v>
      </c>
      <c r="J36" s="20" t="s">
        <v>32</v>
      </c>
      <c r="K36" s="21" t="s">
        <v>262</v>
      </c>
      <c r="L36" s="13" t="str">
        <f t="shared" si="12"/>
        <v>Kamiński Marcin Dr hab. inż.</v>
      </c>
      <c r="M36" s="17" t="str">
        <f t="shared" si="13"/>
        <v xml:space="preserve">Marcin | Kamiński | Dr hab. inż. |  ( 05373 ) </v>
      </c>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row>
    <row r="37" spans="1:40" s="7" customFormat="1">
      <c r="A37" s="36" t="s">
        <v>293</v>
      </c>
      <c r="B37" s="13" t="s">
        <v>30</v>
      </c>
      <c r="C37" s="13" t="s">
        <v>236</v>
      </c>
      <c r="D37" s="13" t="s">
        <v>101</v>
      </c>
      <c r="E37" s="13" t="s">
        <v>102</v>
      </c>
      <c r="F37" s="19" t="str">
        <f t="shared" si="11"/>
        <v>Karolewski Bogusław Dr hab. inż.</v>
      </c>
      <c r="G37" s="30" t="str">
        <f t="shared" si="2"/>
        <v>Bogusław</v>
      </c>
      <c r="H37" s="20" t="s">
        <v>104</v>
      </c>
      <c r="I37" s="30" t="str">
        <f t="shared" si="3"/>
        <v>Karolewski</v>
      </c>
      <c r="J37" s="20" t="s">
        <v>32</v>
      </c>
      <c r="K37" s="21" t="s">
        <v>262</v>
      </c>
      <c r="L37" s="13" t="str">
        <f t="shared" si="12"/>
        <v>Karolewski Bogusław Dr hab. inż.</v>
      </c>
      <c r="M37" s="17" t="str">
        <f t="shared" si="13"/>
        <v xml:space="preserve">Bogusław | Karolewski | Dr hab. inż. |  ( 05314 ) </v>
      </c>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row>
    <row r="38" spans="1:40" s="7" customFormat="1">
      <c r="A38" s="36" t="s">
        <v>294</v>
      </c>
      <c r="B38" s="13" t="s">
        <v>34</v>
      </c>
      <c r="C38" s="13" t="s">
        <v>35</v>
      </c>
      <c r="D38" s="13" t="s">
        <v>99</v>
      </c>
      <c r="E38" s="13" t="s">
        <v>103</v>
      </c>
      <c r="F38" s="19" t="str">
        <f t="shared" si="11"/>
        <v>Kisiel Anna Dr inż.</v>
      </c>
      <c r="G38" s="30" t="str">
        <f t="shared" si="2"/>
        <v>Anna</v>
      </c>
      <c r="H38" s="20"/>
      <c r="I38" s="30" t="str">
        <f t="shared" si="3"/>
        <v>Kisiel</v>
      </c>
      <c r="J38" s="20" t="s">
        <v>51</v>
      </c>
      <c r="K38" s="21" t="s">
        <v>256</v>
      </c>
      <c r="L38" s="13" t="str">
        <f t="shared" si="12"/>
        <v>Kisiel Anna Dr inż.</v>
      </c>
      <c r="M38" s="17" t="str">
        <f t="shared" si="13"/>
        <v xml:space="preserve">Anna | Kisiel | Dr inż. |  ( 05107 ) </v>
      </c>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40" s="7" customFormat="1">
      <c r="A39" s="36" t="s">
        <v>295</v>
      </c>
      <c r="B39" s="13" t="s">
        <v>28</v>
      </c>
      <c r="C39" s="13" t="s">
        <v>265</v>
      </c>
      <c r="D39" s="13" t="s">
        <v>107</v>
      </c>
      <c r="E39" s="13" t="s">
        <v>108</v>
      </c>
      <c r="F39" s="19" t="str">
        <f t="shared" si="11"/>
        <v>Kobusiński Mirosław Mgr inż.</v>
      </c>
      <c r="G39" s="30" t="str">
        <f t="shared" si="2"/>
        <v>Mirosław</v>
      </c>
      <c r="H39" s="20" t="s">
        <v>129</v>
      </c>
      <c r="I39" s="30" t="str">
        <f t="shared" si="3"/>
        <v>Kobusiński</v>
      </c>
      <c r="J39" s="20" t="s">
        <v>29</v>
      </c>
      <c r="K39" s="21" t="s">
        <v>257</v>
      </c>
      <c r="L39" s="13" t="str">
        <f t="shared" si="12"/>
        <v>Kobusiński Mirosław Mgr inż.</v>
      </c>
      <c r="M39" s="17" t="str">
        <f t="shared" si="13"/>
        <v xml:space="preserve">Mirosław | Kobusiński | Mgr inż. |  ( 05218 ) </v>
      </c>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row>
    <row r="40" spans="1:40" s="7" customFormat="1">
      <c r="A40" s="36" t="s">
        <v>296</v>
      </c>
      <c r="B40" s="13" t="s">
        <v>34</v>
      </c>
      <c r="C40" s="13" t="s">
        <v>265</v>
      </c>
      <c r="D40" s="13" t="s">
        <v>43</v>
      </c>
      <c r="E40" s="13" t="s">
        <v>109</v>
      </c>
      <c r="F40" s="19" t="str">
        <f t="shared" si="11"/>
        <v>Konieczny Janusz Dr inż.</v>
      </c>
      <c r="G40" s="30" t="str">
        <f t="shared" si="2"/>
        <v>Janusz</v>
      </c>
      <c r="H40" s="20" t="s">
        <v>36</v>
      </c>
      <c r="I40" s="30" t="str">
        <f t="shared" si="3"/>
        <v>Konieczny</v>
      </c>
      <c r="J40" s="20" t="s">
        <v>29</v>
      </c>
      <c r="K40" s="21" t="s">
        <v>260</v>
      </c>
      <c r="L40" s="13" t="str">
        <f t="shared" si="12"/>
        <v>Konieczny Janusz Dr inż.</v>
      </c>
      <c r="M40" s="17" t="str">
        <f t="shared" si="13"/>
        <v xml:space="preserve">Janusz | Konieczny | Dr inż. |  ( 05269 ) </v>
      </c>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spans="1:40" s="7" customFormat="1">
      <c r="A41" s="36" t="s">
        <v>297</v>
      </c>
      <c r="B41" s="13" t="s">
        <v>34</v>
      </c>
      <c r="C41" s="13" t="s">
        <v>35</v>
      </c>
      <c r="D41" s="13" t="s">
        <v>110</v>
      </c>
      <c r="E41" s="13" t="s">
        <v>111</v>
      </c>
      <c r="F41" s="19" t="str">
        <f t="shared" si="11"/>
        <v>Kosobudzki Grzegorz Dr inż.</v>
      </c>
      <c r="G41" s="30" t="str">
        <f t="shared" si="2"/>
        <v>Grzegorz</v>
      </c>
      <c r="H41" s="20" t="s">
        <v>106</v>
      </c>
      <c r="I41" s="30" t="str">
        <f t="shared" si="3"/>
        <v>Kosobudzki</v>
      </c>
      <c r="J41" s="20" t="s">
        <v>32</v>
      </c>
      <c r="K41" s="21" t="s">
        <v>261</v>
      </c>
      <c r="L41" s="13" t="str">
        <f t="shared" si="12"/>
        <v>Kosobudzki Grzegorz Dr inż.</v>
      </c>
      <c r="M41" s="17" t="str">
        <f t="shared" si="13"/>
        <v xml:space="preserve">Grzegorz | Kosobudzki | Dr inż. |  ( 05320 ) </v>
      </c>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row r="42" spans="1:40" s="7" customFormat="1">
      <c r="A42" s="36" t="s">
        <v>298</v>
      </c>
      <c r="B42" s="13" t="s">
        <v>34</v>
      </c>
      <c r="C42" s="13" t="s">
        <v>35</v>
      </c>
      <c r="D42" s="13" t="s">
        <v>64</v>
      </c>
      <c r="E42" s="13" t="s">
        <v>112</v>
      </c>
      <c r="F42" s="19" t="str">
        <f t="shared" si="11"/>
        <v>Kostyła Paweł Dr inż.</v>
      </c>
      <c r="G42" s="30" t="str">
        <f t="shared" si="2"/>
        <v>Paweł</v>
      </c>
      <c r="H42" s="20" t="s">
        <v>59</v>
      </c>
      <c r="I42" s="30" t="str">
        <f t="shared" si="3"/>
        <v>Kostyła</v>
      </c>
      <c r="J42" s="20" t="s">
        <v>51</v>
      </c>
      <c r="K42" s="21" t="s">
        <v>255</v>
      </c>
      <c r="L42" s="13" t="str">
        <f t="shared" si="12"/>
        <v>Kostyła Paweł Dr inż.</v>
      </c>
      <c r="M42" s="17" t="str">
        <f t="shared" si="13"/>
        <v xml:space="preserve">Paweł | Kostyła | Dr inż. |  ( 05108 ) </v>
      </c>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row>
    <row r="43" spans="1:40" s="6" customFormat="1">
      <c r="A43" s="36" t="s">
        <v>299</v>
      </c>
      <c r="B43" s="13" t="s">
        <v>34</v>
      </c>
      <c r="C43" s="30" t="s">
        <v>35</v>
      </c>
      <c r="D43" s="13" t="s">
        <v>60</v>
      </c>
      <c r="E43" s="13" t="s">
        <v>113</v>
      </c>
      <c r="F43" s="19" t="str">
        <f t="shared" si="11"/>
        <v>Kott Marek Dr inż.</v>
      </c>
      <c r="G43" s="30" t="str">
        <f t="shared" si="2"/>
        <v>Marek</v>
      </c>
      <c r="H43" s="20" t="s">
        <v>118</v>
      </c>
      <c r="I43" s="30" t="str">
        <f t="shared" si="3"/>
        <v>Kott</v>
      </c>
      <c r="J43" s="20" t="s">
        <v>29</v>
      </c>
      <c r="K43" s="21" t="s">
        <v>259</v>
      </c>
      <c r="L43" s="13" t="str">
        <f t="shared" si="12"/>
        <v>Kott Marek Dr inż.</v>
      </c>
      <c r="M43" s="17" t="str">
        <f t="shared" si="13"/>
        <v xml:space="preserve">Marek | Kott | Dr inż. |  ( 05297 ) </v>
      </c>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row>
    <row r="44" spans="1:40" s="7" customFormat="1">
      <c r="A44" s="36" t="s">
        <v>300</v>
      </c>
      <c r="B44" s="13" t="s">
        <v>79</v>
      </c>
      <c r="C44" s="13" t="s">
        <v>366</v>
      </c>
      <c r="D44" s="13" t="s">
        <v>114</v>
      </c>
      <c r="E44" s="13" t="s">
        <v>115</v>
      </c>
      <c r="F44" s="19" t="str">
        <f t="shared" si="11"/>
        <v>Kowalski Czesław Prof. dr hab. inż.</v>
      </c>
      <c r="G44" s="30" t="str">
        <f t="shared" si="2"/>
        <v>Czesław</v>
      </c>
      <c r="H44" s="20" t="s">
        <v>242</v>
      </c>
      <c r="I44" s="30" t="str">
        <f t="shared" si="3"/>
        <v>Kowalski</v>
      </c>
      <c r="J44" s="20" t="s">
        <v>32</v>
      </c>
      <c r="K44" s="21" t="s">
        <v>262</v>
      </c>
      <c r="L44" s="13" t="str">
        <f t="shared" si="12"/>
        <v>Kowalski Czesław Prof. dr hab. inż.</v>
      </c>
      <c r="M44" s="17" t="str">
        <f t="shared" si="13"/>
        <v xml:space="preserve">Czesław | Kowalski | Prof. dr hab. inż. |  ( 05321 ) </v>
      </c>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spans="1:40">
      <c r="A45" s="36" t="s">
        <v>301</v>
      </c>
      <c r="B45" s="13" t="s">
        <v>34</v>
      </c>
      <c r="C45" s="13" t="s">
        <v>35</v>
      </c>
      <c r="D45" s="13" t="s">
        <v>57</v>
      </c>
      <c r="E45" s="13" t="s">
        <v>116</v>
      </c>
      <c r="F45" s="19" t="str">
        <f t="shared" si="11"/>
        <v>Krawczyk Krystian Dr inż.</v>
      </c>
      <c r="G45" s="30" t="str">
        <f t="shared" si="2"/>
        <v>Krystian</v>
      </c>
      <c r="H45" s="20"/>
      <c r="I45" s="30" t="str">
        <f t="shared" si="3"/>
        <v>Krawczyk</v>
      </c>
      <c r="J45" s="20" t="s">
        <v>51</v>
      </c>
      <c r="K45" s="21" t="s">
        <v>256</v>
      </c>
      <c r="L45" s="13" t="str">
        <f t="shared" si="12"/>
        <v>Krawczyk Krystian Dr inż.</v>
      </c>
      <c r="M45" s="17" t="str">
        <f t="shared" si="13"/>
        <v xml:space="preserve">Krystian | Krawczyk | Dr inż. |  ( 05157 ) </v>
      </c>
    </row>
    <row r="46" spans="1:40" s="6" customFormat="1">
      <c r="A46" s="36" t="s">
        <v>302</v>
      </c>
      <c r="B46" s="30" t="s">
        <v>34</v>
      </c>
      <c r="C46" s="30" t="s">
        <v>35</v>
      </c>
      <c r="D46" s="13" t="s">
        <v>118</v>
      </c>
      <c r="E46" s="13" t="s">
        <v>119</v>
      </c>
      <c r="F46" s="19" t="str">
        <f t="shared" si="11"/>
        <v>Leicht Aleksander Dr inż.</v>
      </c>
      <c r="G46" s="30" t="str">
        <f t="shared" si="2"/>
        <v>Aleksander</v>
      </c>
      <c r="H46" s="20"/>
      <c r="I46" s="30" t="str">
        <f t="shared" si="3"/>
        <v>Leicht</v>
      </c>
      <c r="J46" s="20" t="s">
        <v>32</v>
      </c>
      <c r="K46" s="21" t="s">
        <v>261</v>
      </c>
      <c r="L46" s="13" t="str">
        <f t="shared" si="12"/>
        <v>Leicht Aleksander Dr inż.</v>
      </c>
      <c r="M46" s="17" t="str">
        <f t="shared" si="13"/>
        <v xml:space="preserve">Aleksander | Leicht | Dr inż. |  ( 5388 ) </v>
      </c>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s="7" customFormat="1">
      <c r="A47" s="36" t="s">
        <v>303</v>
      </c>
      <c r="B47" s="13" t="s">
        <v>30</v>
      </c>
      <c r="C47" s="13" t="s">
        <v>365</v>
      </c>
      <c r="D47" s="13" t="s">
        <v>105</v>
      </c>
      <c r="E47" s="13" t="s">
        <v>120</v>
      </c>
      <c r="F47" s="19" t="str">
        <f t="shared" si="11"/>
        <v>Leonowicz Zbigniew Dr hab. inż.</v>
      </c>
      <c r="G47" s="30" t="str">
        <f t="shared" si="2"/>
        <v>Zbigniew</v>
      </c>
      <c r="H47" s="20" t="s">
        <v>243</v>
      </c>
      <c r="I47" s="30" t="str">
        <f t="shared" si="3"/>
        <v>Leonowicz</v>
      </c>
      <c r="J47" s="20" t="s">
        <v>51</v>
      </c>
      <c r="K47" s="21" t="s">
        <v>255</v>
      </c>
      <c r="L47" s="13" t="str">
        <f t="shared" si="12"/>
        <v>Leonowicz Zbigniew Dr hab. inż.</v>
      </c>
      <c r="M47" s="17" t="str">
        <f t="shared" si="13"/>
        <v xml:space="preserve">Zbigniew | Leonowicz | Dr hab. inż. |  ( 05110 ) </v>
      </c>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row>
    <row r="48" spans="1:40" s="6" customFormat="1">
      <c r="A48" s="36" t="s">
        <v>304</v>
      </c>
      <c r="B48" s="13" t="s">
        <v>34</v>
      </c>
      <c r="C48" s="30" t="s">
        <v>265</v>
      </c>
      <c r="D48" s="13" t="s">
        <v>48</v>
      </c>
      <c r="E48" s="13" t="s">
        <v>121</v>
      </c>
      <c r="F48" s="19" t="str">
        <f t="shared" si="11"/>
        <v>Lewandowski Marcin Dr inż.</v>
      </c>
      <c r="G48" s="30" t="str">
        <f t="shared" si="2"/>
        <v>Marcin</v>
      </c>
      <c r="H48" s="20" t="s">
        <v>248</v>
      </c>
      <c r="I48" s="30" t="str">
        <f t="shared" si="3"/>
        <v>Lewandowski</v>
      </c>
      <c r="J48" s="20" t="s">
        <v>51</v>
      </c>
      <c r="K48" s="21" t="s">
        <v>256</v>
      </c>
      <c r="L48" s="13" t="str">
        <f t="shared" si="12"/>
        <v>Lewandowski Marcin Dr inż.</v>
      </c>
      <c r="M48" s="17" t="str">
        <f t="shared" si="13"/>
        <v xml:space="preserve">Marcin | Lewandowski | Dr inż. |  ( 05166 ) </v>
      </c>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row>
    <row r="49" spans="1:40" s="5" customFormat="1">
      <c r="A49" s="36" t="s">
        <v>305</v>
      </c>
      <c r="B49" s="13" t="s">
        <v>30</v>
      </c>
      <c r="C49" s="13" t="s">
        <v>365</v>
      </c>
      <c r="D49" s="13" t="s">
        <v>63</v>
      </c>
      <c r="E49" s="13" t="s">
        <v>122</v>
      </c>
      <c r="F49" s="19" t="str">
        <f t="shared" si="11"/>
        <v>Lis Robert Dr hab. inż.</v>
      </c>
      <c r="G49" s="30" t="str">
        <f t="shared" si="2"/>
        <v>Robert</v>
      </c>
      <c r="H49" s="20" t="s">
        <v>47</v>
      </c>
      <c r="I49" s="30" t="str">
        <f t="shared" si="3"/>
        <v>Lis</v>
      </c>
      <c r="J49" s="20" t="s">
        <v>29</v>
      </c>
      <c r="K49" s="21" t="s">
        <v>259</v>
      </c>
      <c r="L49" s="13" t="str">
        <f t="shared" si="12"/>
        <v>Lis Robert Dr hab. inż.</v>
      </c>
      <c r="M49" s="17" t="str">
        <f t="shared" si="13"/>
        <v xml:space="preserve">Robert | Lis | Dr hab. inż. |  ( 05210 ) </v>
      </c>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row>
    <row r="50" spans="1:40" s="27" customFormat="1">
      <c r="A50" s="36" t="s">
        <v>360</v>
      </c>
      <c r="B50" s="30" t="s">
        <v>34</v>
      </c>
      <c r="C50" s="30" t="s">
        <v>35</v>
      </c>
      <c r="D50" s="30" t="s">
        <v>84</v>
      </c>
      <c r="E50" s="30" t="s">
        <v>361</v>
      </c>
      <c r="F50" s="33" t="str">
        <f t="shared" ref="F50" si="14">L50</f>
        <v>Listwan Jacek Dr inż.</v>
      </c>
      <c r="G50" s="30" t="str">
        <f t="shared" ref="G50" si="15">D50</f>
        <v>Jacek</v>
      </c>
      <c r="H50" s="34"/>
      <c r="I50" s="30" t="str">
        <f t="shared" ref="I50" si="16">E50</f>
        <v>Listwan</v>
      </c>
      <c r="J50" s="34" t="s">
        <v>32</v>
      </c>
      <c r="K50" s="35" t="s">
        <v>262</v>
      </c>
      <c r="L50" s="30" t="str">
        <f t="shared" ref="L50" si="17">CONCATENATE(E50," ",D50," ",B50)</f>
        <v>Listwan Jacek Dr inż.</v>
      </c>
      <c r="M50" s="31" t="str">
        <f t="shared" ref="M50" si="18">CONCATENATE(D50," | ",E50," | ",B50," | "," ( ",A50, " ) ")</f>
        <v xml:space="preserve">Jacek | Listwan | Dr inż. |  ( p53100 ) </v>
      </c>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row>
    <row r="51" spans="1:40" s="7" customFormat="1">
      <c r="A51" s="36" t="s">
        <v>306</v>
      </c>
      <c r="B51" s="13" t="s">
        <v>34</v>
      </c>
      <c r="C51" s="13" t="s">
        <v>236</v>
      </c>
      <c r="D51" s="13" t="s">
        <v>107</v>
      </c>
      <c r="E51" s="13" t="s">
        <v>123</v>
      </c>
      <c r="F51" s="19" t="str">
        <f t="shared" si="11"/>
        <v>Łabuzek Mirosław Dr inż.</v>
      </c>
      <c r="G51" s="30" t="str">
        <f t="shared" si="2"/>
        <v>Mirosław</v>
      </c>
      <c r="H51" s="20"/>
      <c r="I51" s="30" t="str">
        <f t="shared" si="3"/>
        <v>Łabuzek</v>
      </c>
      <c r="J51" s="20" t="s">
        <v>29</v>
      </c>
      <c r="K51" s="21" t="s">
        <v>259</v>
      </c>
      <c r="L51" s="13" t="str">
        <f t="shared" si="12"/>
        <v>Łabuzek Mirosław Dr inż.</v>
      </c>
      <c r="M51" s="17" t="str">
        <f t="shared" si="13"/>
        <v xml:space="preserve">Mirosław | Łabuzek | Dr inż. |  ( 05225z ) </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spans="1:40" s="6" customFormat="1">
      <c r="A52" s="36" t="s">
        <v>307</v>
      </c>
      <c r="B52" s="13" t="s">
        <v>34</v>
      </c>
      <c r="C52" s="13" t="s">
        <v>35</v>
      </c>
      <c r="D52" s="13" t="s">
        <v>124</v>
      </c>
      <c r="E52" s="13" t="s">
        <v>125</v>
      </c>
      <c r="F52" s="19" t="str">
        <f t="shared" si="11"/>
        <v>Ładniak Lesław Dr inż.</v>
      </c>
      <c r="G52" s="30" t="str">
        <f t="shared" si="2"/>
        <v>Lesław</v>
      </c>
      <c r="H52" s="20" t="s">
        <v>80</v>
      </c>
      <c r="I52" s="30" t="str">
        <f t="shared" si="3"/>
        <v>Ładniak</v>
      </c>
      <c r="J52" s="20" t="s">
        <v>51</v>
      </c>
      <c r="K52" s="21" t="s">
        <v>255</v>
      </c>
      <c r="L52" s="13" t="str">
        <f t="shared" si="12"/>
        <v>Ładniak Lesław Dr inż.</v>
      </c>
      <c r="M52" s="17" t="str">
        <f t="shared" si="13"/>
        <v xml:space="preserve">Lesław | Ładniak | Dr inż. |  ( 05112 ) </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row>
    <row r="53" spans="1:40" s="7" customFormat="1">
      <c r="A53" s="36" t="s">
        <v>308</v>
      </c>
      <c r="B53" s="13" t="s">
        <v>30</v>
      </c>
      <c r="C53" s="30" t="s">
        <v>365</v>
      </c>
      <c r="D53" s="13" t="s">
        <v>127</v>
      </c>
      <c r="E53" s="13" t="s">
        <v>128</v>
      </c>
      <c r="F53" s="19" t="str">
        <f t="shared" si="11"/>
        <v>Łowkis Bożena Dr hab. inż.</v>
      </c>
      <c r="G53" s="30" t="str">
        <f t="shared" si="2"/>
        <v>Bożena</v>
      </c>
      <c r="H53" s="20"/>
      <c r="I53" s="30" t="str">
        <f t="shared" si="3"/>
        <v>Łowkis</v>
      </c>
      <c r="J53" s="20" t="s">
        <v>51</v>
      </c>
      <c r="K53" s="21" t="s">
        <v>256</v>
      </c>
      <c r="L53" s="13" t="str">
        <f t="shared" si="12"/>
        <v>Łowkis Bożena Dr hab. inż.</v>
      </c>
      <c r="M53" s="17" t="str">
        <f t="shared" si="13"/>
        <v xml:space="preserve">Bożena | Łowkis | Dr hab. inż. |  ( 05114 ) </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row>
    <row r="54" spans="1:40" s="6" customFormat="1">
      <c r="A54" s="36" t="s">
        <v>309</v>
      </c>
      <c r="B54" s="13" t="s">
        <v>34</v>
      </c>
      <c r="C54" s="13" t="s">
        <v>265</v>
      </c>
      <c r="D54" s="13" t="s">
        <v>63</v>
      </c>
      <c r="E54" s="13" t="s">
        <v>130</v>
      </c>
      <c r="F54" s="19" t="str">
        <f t="shared" si="11"/>
        <v>Łukomski Robert Dr inż.</v>
      </c>
      <c r="G54" s="30" t="str">
        <f t="shared" si="2"/>
        <v>Robert</v>
      </c>
      <c r="H54" s="20" t="s">
        <v>36</v>
      </c>
      <c r="I54" s="30" t="str">
        <f t="shared" si="3"/>
        <v>Łukomski</v>
      </c>
      <c r="J54" s="20" t="s">
        <v>29</v>
      </c>
      <c r="K54" s="21" t="s">
        <v>259</v>
      </c>
      <c r="L54" s="13" t="str">
        <f t="shared" si="12"/>
        <v>Łukomski Robert Dr inż.</v>
      </c>
      <c r="M54" s="17" t="str">
        <f t="shared" si="13"/>
        <v xml:space="preserve">Robert | Łukomski | Dr inż. |  ( 05216 ) </v>
      </c>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40" s="7" customFormat="1">
      <c r="A55" s="36" t="s">
        <v>310</v>
      </c>
      <c r="B55" s="13" t="s">
        <v>30</v>
      </c>
      <c r="C55" s="13" t="s">
        <v>263</v>
      </c>
      <c r="D55" s="13" t="s">
        <v>107</v>
      </c>
      <c r="E55" s="13" t="s">
        <v>131</v>
      </c>
      <c r="F55" s="19" t="str">
        <f t="shared" si="11"/>
        <v>Łukowicz Mirosław Dr hab. inż.</v>
      </c>
      <c r="G55" s="30" t="str">
        <f t="shared" si="2"/>
        <v>Mirosław</v>
      </c>
      <c r="H55" s="20"/>
      <c r="I55" s="30" t="str">
        <f t="shared" si="3"/>
        <v>Łukowicz</v>
      </c>
      <c r="J55" s="20" t="s">
        <v>29</v>
      </c>
      <c r="K55" s="21" t="s">
        <v>258</v>
      </c>
      <c r="L55" s="13" t="str">
        <f t="shared" si="12"/>
        <v>Łukowicz Mirosław Dr hab. inż.</v>
      </c>
      <c r="M55" s="17" t="str">
        <f t="shared" si="13"/>
        <v xml:space="preserve">Mirosław | Łukowicz | Dr hab. inż. |  ( 05227 ) </v>
      </c>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40" s="6" customFormat="1">
      <c r="A56" s="36" t="s">
        <v>311</v>
      </c>
      <c r="B56" s="13" t="s">
        <v>34</v>
      </c>
      <c r="C56" s="13" t="s">
        <v>236</v>
      </c>
      <c r="D56" s="13" t="s">
        <v>56</v>
      </c>
      <c r="E56" s="13" t="s">
        <v>132</v>
      </c>
      <c r="F56" s="19" t="str">
        <f t="shared" si="11"/>
        <v>Madej Piotr Dr inż.</v>
      </c>
      <c r="G56" s="30" t="str">
        <f t="shared" si="2"/>
        <v>Piotr</v>
      </c>
      <c r="H56" s="20" t="s">
        <v>36</v>
      </c>
      <c r="I56" s="30" t="str">
        <f t="shared" si="3"/>
        <v>Madej</v>
      </c>
      <c r="J56" s="20" t="s">
        <v>32</v>
      </c>
      <c r="K56" s="21" t="s">
        <v>261</v>
      </c>
      <c r="L56" s="13" t="str">
        <f t="shared" si="12"/>
        <v>Madej Piotr Dr inż.</v>
      </c>
      <c r="M56" s="17" t="str">
        <f t="shared" si="13"/>
        <v xml:space="preserve">Piotr | Madej | Dr inż. |  ( 05328 ) </v>
      </c>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40" s="4" customFormat="1">
      <c r="A57" s="36" t="s">
        <v>312</v>
      </c>
      <c r="B57" s="13" t="s">
        <v>30</v>
      </c>
      <c r="C57" s="30" t="s">
        <v>365</v>
      </c>
      <c r="D57" s="13" t="s">
        <v>46</v>
      </c>
      <c r="E57" s="13" t="s">
        <v>133</v>
      </c>
      <c r="F57" s="19" t="str">
        <f t="shared" si="11"/>
        <v>Makowski Krzysztof Dr hab. inż.</v>
      </c>
      <c r="G57" s="30" t="str">
        <f t="shared" si="2"/>
        <v>Krzysztof</v>
      </c>
      <c r="H57" s="20"/>
      <c r="I57" s="30" t="str">
        <f t="shared" si="3"/>
        <v>Makowski</v>
      </c>
      <c r="J57" s="20" t="s">
        <v>32</v>
      </c>
      <c r="K57" s="21" t="s">
        <v>261</v>
      </c>
      <c r="L57" s="13" t="str">
        <f t="shared" si="12"/>
        <v>Makowski Krzysztof Dr hab. inż.</v>
      </c>
      <c r="M57" s="17" t="str">
        <f t="shared" si="13"/>
        <v xml:space="preserve">Krzysztof | Makowski | Dr hab. inż. |  ( 05329 ) </v>
      </c>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40" s="27" customFormat="1">
      <c r="A58" s="36" t="s">
        <v>313</v>
      </c>
      <c r="B58" s="30" t="s">
        <v>34</v>
      </c>
      <c r="C58" s="30" t="s">
        <v>236</v>
      </c>
      <c r="D58" s="30" t="s">
        <v>60</v>
      </c>
      <c r="E58" s="30" t="s">
        <v>278</v>
      </c>
      <c r="F58" s="33" t="str">
        <f t="shared" ref="F58" si="19">L58</f>
        <v>Michalik Marek Dr inż.</v>
      </c>
      <c r="G58" s="30" t="str">
        <f t="shared" ref="G58" si="20">D58</f>
        <v>Marek</v>
      </c>
      <c r="H58" s="34"/>
      <c r="I58" s="30" t="str">
        <f t="shared" ref="I58" si="21">E58</f>
        <v>Michalik</v>
      </c>
      <c r="J58" s="34" t="s">
        <v>29</v>
      </c>
      <c r="K58" s="35" t="s">
        <v>258</v>
      </c>
      <c r="L58" s="30" t="str">
        <f t="shared" ref="L58" si="22">CONCATENATE(E58," ",D58," ",B58)</f>
        <v>Michalik Marek Dr inż.</v>
      </c>
      <c r="M58" s="31" t="str">
        <f t="shared" ref="M58" si="23">CONCATENATE(D58," | ",E58," | ",B58," | "," ( ",A58, " ) ")</f>
        <v xml:space="preserve">Marek | Michalik | Dr inż. |  ( 05233z ) </v>
      </c>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row>
    <row r="59" spans="1:40" s="5" customFormat="1">
      <c r="A59" s="36" t="s">
        <v>314</v>
      </c>
      <c r="B59" s="13" t="s">
        <v>79</v>
      </c>
      <c r="C59" s="13" t="s">
        <v>236</v>
      </c>
      <c r="D59" s="13" t="s">
        <v>135</v>
      </c>
      <c r="E59" s="13" t="s">
        <v>136</v>
      </c>
      <c r="F59" s="19" t="str">
        <f t="shared" si="11"/>
        <v>Miedziński Bogdan Prof. dr hab. inż.</v>
      </c>
      <c r="G59" s="30" t="str">
        <f t="shared" si="2"/>
        <v>Bogdan</v>
      </c>
      <c r="H59" s="20" t="s">
        <v>87</v>
      </c>
      <c r="I59" s="30" t="str">
        <f t="shared" si="3"/>
        <v>Miedziński</v>
      </c>
      <c r="J59" s="20" t="s">
        <v>29</v>
      </c>
      <c r="K59" s="21" t="s">
        <v>258</v>
      </c>
      <c r="L59" s="13" t="str">
        <f t="shared" si="12"/>
        <v>Miedziński Bogdan Prof. dr hab. inż.</v>
      </c>
      <c r="M59" s="17" t="str">
        <f t="shared" si="13"/>
        <v xml:space="preserve">Bogdan | Miedziński | Prof. dr hab. inż. |  ( 05234z ) </v>
      </c>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1:40" s="27" customFormat="1">
      <c r="A60" s="36" t="s">
        <v>315</v>
      </c>
      <c r="B60" s="30" t="s">
        <v>34</v>
      </c>
      <c r="C60" s="30" t="s">
        <v>35</v>
      </c>
      <c r="D60" s="30" t="s">
        <v>274</v>
      </c>
      <c r="E60" s="30" t="s">
        <v>275</v>
      </c>
      <c r="F60" s="33" t="str">
        <f t="shared" ref="F60" si="24">L60</f>
        <v>Nalepa Radosław Dr inż.</v>
      </c>
      <c r="G60" s="30" t="str">
        <f t="shared" ref="G60" si="25">D60</f>
        <v>Radosław</v>
      </c>
      <c r="H60" s="34"/>
      <c r="I60" s="30" t="str">
        <f t="shared" ref="I60" si="26">E60</f>
        <v>Nalepa</v>
      </c>
      <c r="J60" s="34" t="s">
        <v>29</v>
      </c>
      <c r="K60" s="35" t="s">
        <v>259</v>
      </c>
      <c r="L60" s="30" t="str">
        <f t="shared" ref="L60" si="27">CONCATENATE(E60," ",D60," ",B60)</f>
        <v>Nalepa Radosław Dr inż.</v>
      </c>
      <c r="M60" s="31" t="str">
        <f t="shared" ref="M60" si="28">CONCATENATE(D60," | ",E60," | ",B60," | "," ( ",A60, " ) ")</f>
        <v xml:space="preserve">Radosław | Nalepa | Dr inż. |  ( 05386 ) </v>
      </c>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row>
    <row r="61" spans="1:40" s="5" customFormat="1">
      <c r="A61" s="36" t="s">
        <v>316</v>
      </c>
      <c r="B61" s="13" t="s">
        <v>79</v>
      </c>
      <c r="C61" s="13" t="s">
        <v>236</v>
      </c>
      <c r="D61" s="13" t="s">
        <v>137</v>
      </c>
      <c r="E61" s="13" t="s">
        <v>138</v>
      </c>
      <c r="F61" s="19" t="str">
        <f t="shared" si="11"/>
        <v>Nawrocki Zdzisław Prof. dr hab. inż.</v>
      </c>
      <c r="G61" s="30" t="str">
        <f t="shared" ref="G61:G105" si="29">D61</f>
        <v>Zdzisław</v>
      </c>
      <c r="H61" s="20" t="s">
        <v>114</v>
      </c>
      <c r="I61" s="30" t="str">
        <f t="shared" ref="I61:I105" si="30">E61</f>
        <v>Nawrocki</v>
      </c>
      <c r="J61" s="20" t="s">
        <v>32</v>
      </c>
      <c r="K61" s="21" t="s">
        <v>261</v>
      </c>
      <c r="L61" s="13" t="str">
        <f t="shared" si="12"/>
        <v>Nawrocki Zdzisław Prof. dr hab. inż.</v>
      </c>
      <c r="M61" s="17" t="str">
        <f t="shared" si="13"/>
        <v xml:space="preserve">Zdzisław | Nawrocki | Prof. dr hab. inż. |  ( 05332z ) </v>
      </c>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1:40" s="7" customFormat="1">
      <c r="A62" s="36" t="s">
        <v>317</v>
      </c>
      <c r="B62" s="13" t="s">
        <v>34</v>
      </c>
      <c r="C62" s="13" t="s">
        <v>35</v>
      </c>
      <c r="D62" s="13" t="s">
        <v>59</v>
      </c>
      <c r="E62" s="13" t="s">
        <v>139</v>
      </c>
      <c r="F62" s="19" t="str">
        <f t="shared" si="11"/>
        <v>Okoń Tomasz Dr inż.</v>
      </c>
      <c r="G62" s="30" t="str">
        <f t="shared" si="29"/>
        <v>Tomasz</v>
      </c>
      <c r="H62" s="20" t="s">
        <v>87</v>
      </c>
      <c r="I62" s="30" t="str">
        <f t="shared" si="30"/>
        <v>Okoń</v>
      </c>
      <c r="J62" s="20" t="s">
        <v>29</v>
      </c>
      <c r="K62" s="21" t="s">
        <v>259</v>
      </c>
      <c r="L62" s="13" t="str">
        <f t="shared" si="12"/>
        <v>Okoń Tomasz Dr inż.</v>
      </c>
      <c r="M62" s="17" t="str">
        <f t="shared" si="13"/>
        <v xml:space="preserve">Tomasz | Okoń | Dr inż. |  ( 05401 ) </v>
      </c>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1:40" s="5" customFormat="1">
      <c r="A63" s="36" t="s">
        <v>318</v>
      </c>
      <c r="B63" s="13" t="s">
        <v>79</v>
      </c>
      <c r="C63" s="13" t="s">
        <v>366</v>
      </c>
      <c r="D63" s="13" t="s">
        <v>140</v>
      </c>
      <c r="E63" s="13" t="s">
        <v>141</v>
      </c>
      <c r="F63" s="19" t="str">
        <f t="shared" ref="F63:F91" si="31">L63</f>
        <v>Orłowska-Kowalska Teresa Prof. dr hab. inż.</v>
      </c>
      <c r="G63" s="30" t="str">
        <f t="shared" si="29"/>
        <v>Teresa</v>
      </c>
      <c r="H63" s="20" t="s">
        <v>249</v>
      </c>
      <c r="I63" s="30" t="str">
        <f t="shared" si="30"/>
        <v>Orłowska-Kowalska</v>
      </c>
      <c r="J63" s="20" t="s">
        <v>32</v>
      </c>
      <c r="K63" s="21" t="s">
        <v>262</v>
      </c>
      <c r="L63" s="13" t="str">
        <f t="shared" ref="L63:L91" si="32">CONCATENATE(E63," ",D63," ",B63)</f>
        <v>Orłowska-Kowalska Teresa Prof. dr hab. inż.</v>
      </c>
      <c r="M63" s="17" t="str">
        <f t="shared" ref="M63:M91" si="33">CONCATENATE(D63," | ",E63," | ",B63," | "," ( ",A63, " ) ")</f>
        <v xml:space="preserve">Teresa | Orłowska-Kowalska | Prof. dr hab. inż. |  ( 05335 ) </v>
      </c>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1:40" s="7" customFormat="1">
      <c r="A64" s="36" t="s">
        <v>319</v>
      </c>
      <c r="B64" s="13" t="s">
        <v>30</v>
      </c>
      <c r="C64" s="13" t="s">
        <v>263</v>
      </c>
      <c r="D64" s="13" t="s">
        <v>95</v>
      </c>
      <c r="E64" s="13" t="s">
        <v>142</v>
      </c>
      <c r="F64" s="19" t="str">
        <f t="shared" si="31"/>
        <v>Pawlaczyk Leszek Dr hab. inż.</v>
      </c>
      <c r="G64" s="30" t="str">
        <f t="shared" si="29"/>
        <v>Leszek</v>
      </c>
      <c r="H64" s="20"/>
      <c r="I64" s="30" t="str">
        <f t="shared" si="30"/>
        <v>Pawlaczyk</v>
      </c>
      <c r="J64" s="20" t="s">
        <v>32</v>
      </c>
      <c r="K64" s="21" t="s">
        <v>262</v>
      </c>
      <c r="L64" s="13" t="str">
        <f t="shared" si="32"/>
        <v>Pawlaczyk Leszek Dr hab. inż.</v>
      </c>
      <c r="M64" s="17" t="str">
        <f t="shared" si="33"/>
        <v xml:space="preserve">Leszek | Pawlaczyk | Dr hab. inż. |  ( 05336 ) </v>
      </c>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s="7" customFormat="1">
      <c r="A65" s="36" t="s">
        <v>320</v>
      </c>
      <c r="B65" s="13" t="s">
        <v>34</v>
      </c>
      <c r="C65" s="13" t="s">
        <v>265</v>
      </c>
      <c r="D65" s="13" t="s">
        <v>48</v>
      </c>
      <c r="E65" s="13" t="s">
        <v>143</v>
      </c>
      <c r="F65" s="19" t="str">
        <f t="shared" si="31"/>
        <v>Pawlak Marcin Dr inż.</v>
      </c>
      <c r="G65" s="30" t="str">
        <f t="shared" si="29"/>
        <v>Marcin</v>
      </c>
      <c r="H65" s="20" t="s">
        <v>36</v>
      </c>
      <c r="I65" s="30" t="str">
        <f t="shared" si="30"/>
        <v>Pawlak</v>
      </c>
      <c r="J65" s="20" t="s">
        <v>32</v>
      </c>
      <c r="K65" s="21" t="s">
        <v>262</v>
      </c>
      <c r="L65" s="13" t="str">
        <f t="shared" si="32"/>
        <v>Pawlak Marcin Dr inż.</v>
      </c>
      <c r="M65" s="17" t="str">
        <f t="shared" si="33"/>
        <v xml:space="preserve">Marcin | Pawlak | Dr inż. |  ( 05337 ) </v>
      </c>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c r="A66" s="36" t="s">
        <v>321</v>
      </c>
      <c r="B66" s="13" t="s">
        <v>34</v>
      </c>
      <c r="C66" s="30" t="s">
        <v>35</v>
      </c>
      <c r="D66" s="13" t="s">
        <v>80</v>
      </c>
      <c r="E66" s="13" t="s">
        <v>144</v>
      </c>
      <c r="F66" s="19" t="str">
        <f t="shared" si="31"/>
        <v>Pelesz Adam Dr inż.</v>
      </c>
      <c r="G66" s="30" t="str">
        <f t="shared" si="29"/>
        <v>Adam</v>
      </c>
      <c r="H66" s="20" t="s">
        <v>134</v>
      </c>
      <c r="I66" s="30" t="str">
        <f t="shared" si="30"/>
        <v>Pelesz</v>
      </c>
      <c r="J66" s="20" t="s">
        <v>51</v>
      </c>
      <c r="K66" s="21" t="s">
        <v>254</v>
      </c>
      <c r="L66" s="13" t="str">
        <f t="shared" si="32"/>
        <v>Pelesz Adam Dr inż.</v>
      </c>
      <c r="M66" s="17" t="str">
        <f t="shared" si="33"/>
        <v xml:space="preserve">Adam | Pelesz | Dr inż. |  ( 05170 ) </v>
      </c>
    </row>
    <row r="67" spans="1:40" s="6" customFormat="1">
      <c r="A67" s="36" t="s">
        <v>322</v>
      </c>
      <c r="B67" s="13" t="s">
        <v>30</v>
      </c>
      <c r="C67" s="30" t="s">
        <v>365</v>
      </c>
      <c r="D67" s="13" t="s">
        <v>46</v>
      </c>
      <c r="E67" s="13" t="s">
        <v>145</v>
      </c>
      <c r="F67" s="19" t="str">
        <f t="shared" si="31"/>
        <v>Pieńkowski Krzysztof Dr hab. inż.</v>
      </c>
      <c r="G67" s="30" t="str">
        <f t="shared" si="29"/>
        <v>Krzysztof</v>
      </c>
      <c r="H67" s="20"/>
      <c r="I67" s="30" t="str">
        <f t="shared" si="30"/>
        <v>Pieńkowski</v>
      </c>
      <c r="J67" s="20" t="s">
        <v>32</v>
      </c>
      <c r="K67" s="21" t="s">
        <v>262</v>
      </c>
      <c r="L67" s="13" t="str">
        <f t="shared" si="32"/>
        <v>Pieńkowski Krzysztof Dr hab. inż.</v>
      </c>
      <c r="M67" s="17" t="str">
        <f t="shared" si="33"/>
        <v xml:space="preserve">Krzysztof | Pieńkowski | Dr hab. inż. |  ( 05339 ) </v>
      </c>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s="7" customFormat="1">
      <c r="A68" s="36" t="s">
        <v>323</v>
      </c>
      <c r="B68" s="13" t="s">
        <v>34</v>
      </c>
      <c r="C68" s="13" t="s">
        <v>35</v>
      </c>
      <c r="D68" s="13" t="s">
        <v>56</v>
      </c>
      <c r="E68" s="13" t="s">
        <v>146</v>
      </c>
      <c r="F68" s="19" t="str">
        <f t="shared" si="31"/>
        <v>Pierz Piotr Dr inż.</v>
      </c>
      <c r="G68" s="30" t="str">
        <f t="shared" si="29"/>
        <v>Piotr</v>
      </c>
      <c r="H68" s="20" t="s">
        <v>152</v>
      </c>
      <c r="I68" s="30" t="str">
        <f t="shared" si="30"/>
        <v>Pierz</v>
      </c>
      <c r="J68" s="20" t="s">
        <v>29</v>
      </c>
      <c r="K68" s="21" t="s">
        <v>258</v>
      </c>
      <c r="L68" s="13" t="str">
        <f t="shared" si="32"/>
        <v>Pierz Piotr Dr inż.</v>
      </c>
      <c r="M68" s="17" t="str">
        <f t="shared" si="33"/>
        <v xml:space="preserve">Piotr | Pierz | Dr inż. |  ( 05232 ) </v>
      </c>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s="7" customFormat="1">
      <c r="A69" s="36" t="s">
        <v>324</v>
      </c>
      <c r="B69" s="13" t="s">
        <v>34</v>
      </c>
      <c r="C69" s="13" t="s">
        <v>236</v>
      </c>
      <c r="D69" s="13" t="s">
        <v>46</v>
      </c>
      <c r="E69" s="13" t="s">
        <v>147</v>
      </c>
      <c r="F69" s="19" t="str">
        <f t="shared" si="31"/>
        <v>Podlejski Krzysztof Dr inż.</v>
      </c>
      <c r="G69" s="30" t="str">
        <f t="shared" si="29"/>
        <v>Krzysztof</v>
      </c>
      <c r="H69" s="20" t="s">
        <v>250</v>
      </c>
      <c r="I69" s="30" t="str">
        <f t="shared" si="30"/>
        <v>Podlejski</v>
      </c>
      <c r="J69" s="20" t="s">
        <v>32</v>
      </c>
      <c r="K69" s="21" t="s">
        <v>261</v>
      </c>
      <c r="L69" s="13" t="str">
        <f t="shared" si="32"/>
        <v>Podlejski Krzysztof Dr inż.</v>
      </c>
      <c r="M69" s="17" t="str">
        <f>CONCATENATE(D69," | ",E69," | ",B69," | "," ( ",A69, " ) ")</f>
        <v xml:space="preserve">Krzysztof | Podlejski | Dr inż. |  ( 05340 ) </v>
      </c>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s="5" customFormat="1">
      <c r="A70" s="36" t="s">
        <v>325</v>
      </c>
      <c r="B70" s="13" t="s">
        <v>79</v>
      </c>
      <c r="C70" s="30" t="s">
        <v>366</v>
      </c>
      <c r="D70" s="13" t="s">
        <v>69</v>
      </c>
      <c r="E70" s="13" t="s">
        <v>148</v>
      </c>
      <c r="F70" s="19" t="str">
        <f t="shared" si="31"/>
        <v>Rebizant Waldemar Prof. dr hab. inż.</v>
      </c>
      <c r="G70" s="30" t="str">
        <f t="shared" si="29"/>
        <v>Waldemar</v>
      </c>
      <c r="H70" s="20" t="s">
        <v>47</v>
      </c>
      <c r="I70" s="30" t="str">
        <f t="shared" si="30"/>
        <v>Rebizant</v>
      </c>
      <c r="J70" s="20" t="s">
        <v>29</v>
      </c>
      <c r="K70" s="21" t="s">
        <v>258</v>
      </c>
      <c r="L70" s="13" t="str">
        <f t="shared" si="32"/>
        <v>Rebizant Waldemar Prof. dr hab. inż.</v>
      </c>
      <c r="M70" s="17" t="str">
        <f>CONCATENATE(D70," | ",E70," | ",B70," | "," ( ",A70, " ) ")</f>
        <v xml:space="preserve">Waldemar | Rebizant | Prof. dr hab. inż. |  ( 05240 ) </v>
      </c>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s="28" customFormat="1">
      <c r="A71" s="37">
        <v>52340</v>
      </c>
      <c r="B71" s="30" t="s">
        <v>34</v>
      </c>
      <c r="C71" s="30" t="s">
        <v>35</v>
      </c>
      <c r="D71" s="30" t="s">
        <v>64</v>
      </c>
      <c r="E71" s="30" t="s">
        <v>272</v>
      </c>
      <c r="F71" s="33" t="str">
        <f t="shared" si="31"/>
        <v>Regulski Paweł Dr inż.</v>
      </c>
      <c r="G71" s="30" t="str">
        <f t="shared" ref="G71" si="34">D71</f>
        <v>Paweł</v>
      </c>
      <c r="H71" s="34" t="s">
        <v>80</v>
      </c>
      <c r="I71" s="30" t="str">
        <f t="shared" ref="I71" si="35">E71</f>
        <v>Regulski</v>
      </c>
      <c r="J71" s="34" t="s">
        <v>29</v>
      </c>
      <c r="K71" s="35" t="s">
        <v>258</v>
      </c>
      <c r="L71" s="30" t="str">
        <f t="shared" si="32"/>
        <v>Regulski Paweł Dr inż.</v>
      </c>
      <c r="M71" s="31" t="str">
        <f>CONCATENATE(D71," | ",E71," | ",B71," | "," ( ",A71, " ) ")</f>
        <v xml:space="preserve">Paweł | Regulski | Dr inż. |  ( 52340 ) </v>
      </c>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row>
    <row r="72" spans="1:40" s="6" customFormat="1">
      <c r="A72" s="37" t="s">
        <v>326</v>
      </c>
      <c r="B72" s="13" t="s">
        <v>30</v>
      </c>
      <c r="C72" s="13" t="s">
        <v>263</v>
      </c>
      <c r="D72" s="13" t="s">
        <v>84</v>
      </c>
      <c r="E72" s="13" t="s">
        <v>149</v>
      </c>
      <c r="F72" s="19" t="str">
        <f t="shared" si="31"/>
        <v>Rezmer Jacek Dr hab. inż.</v>
      </c>
      <c r="G72" s="30" t="str">
        <f t="shared" si="29"/>
        <v>Jacek</v>
      </c>
      <c r="H72" s="20" t="s">
        <v>37</v>
      </c>
      <c r="I72" s="30" t="str">
        <f t="shared" si="30"/>
        <v>Rezmer</v>
      </c>
      <c r="J72" s="20" t="s">
        <v>51</v>
      </c>
      <c r="K72" s="21" t="s">
        <v>255</v>
      </c>
      <c r="L72" s="13" t="str">
        <f t="shared" si="32"/>
        <v>Rezmer Jacek Dr hab. inż.</v>
      </c>
      <c r="M72" s="17" t="str">
        <f>CONCATENATE(D72," | ",E72," | ",B72," | "," ( ",A72, " ) ")</f>
        <v xml:space="preserve">Jacek | Rezmer | Dr hab. inż. |  ( 05120 ) </v>
      </c>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s="6" customFormat="1">
      <c r="A73" s="36" t="s">
        <v>327</v>
      </c>
      <c r="B73" s="13" t="s">
        <v>34</v>
      </c>
      <c r="C73" s="13" t="s">
        <v>236</v>
      </c>
      <c r="D73" s="13" t="s">
        <v>150</v>
      </c>
      <c r="E73" s="13" t="s">
        <v>151</v>
      </c>
      <c r="F73" s="19" t="str">
        <f t="shared" si="31"/>
        <v>Rojewski Wilhelm Dr inż.</v>
      </c>
      <c r="G73" s="30" t="str">
        <f t="shared" si="29"/>
        <v>Wilhelm</v>
      </c>
      <c r="H73" s="20" t="s">
        <v>78</v>
      </c>
      <c r="I73" s="30" t="str">
        <f t="shared" si="30"/>
        <v>Rojewski</v>
      </c>
      <c r="J73" s="20" t="s">
        <v>29</v>
      </c>
      <c r="K73" s="21" t="s">
        <v>258</v>
      </c>
      <c r="L73" s="13" t="str">
        <f t="shared" si="32"/>
        <v>Rojewski Wilhelm Dr inż.</v>
      </c>
      <c r="M73" s="17" t="str">
        <f t="shared" si="33"/>
        <v xml:space="preserve">Wilhelm | Rojewski | Dr inż. |  ( 05241z ) </v>
      </c>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s="7" customFormat="1">
      <c r="A74" s="36" t="s">
        <v>328</v>
      </c>
      <c r="B74" s="13" t="s">
        <v>79</v>
      </c>
      <c r="C74" s="30" t="s">
        <v>366</v>
      </c>
      <c r="D74" s="13" t="s">
        <v>152</v>
      </c>
      <c r="E74" s="13" t="s">
        <v>153</v>
      </c>
      <c r="F74" s="19" t="str">
        <f t="shared" si="31"/>
        <v>Rosołowski Eugeniusz Prof. dr hab. inż.</v>
      </c>
      <c r="G74" s="30" t="str">
        <f t="shared" si="29"/>
        <v>Eugeniusz</v>
      </c>
      <c r="H74" s="20"/>
      <c r="I74" s="30" t="str">
        <f t="shared" si="30"/>
        <v>Rosołowski</v>
      </c>
      <c r="J74" s="20" t="s">
        <v>29</v>
      </c>
      <c r="K74" s="21" t="s">
        <v>258</v>
      </c>
      <c r="L74" s="13" t="str">
        <f t="shared" si="32"/>
        <v>Rosołowski Eugeniusz Prof. dr hab. inż.</v>
      </c>
      <c r="M74" s="17" t="str">
        <f t="shared" si="33"/>
        <v xml:space="preserve">Eugeniusz | Rosołowski | Prof. dr hab. inż. |  ( 05242 ) </v>
      </c>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s="5" customFormat="1">
      <c r="A75" s="36" t="s">
        <v>329</v>
      </c>
      <c r="B75" s="13" t="s">
        <v>34</v>
      </c>
      <c r="C75" s="13" t="s">
        <v>35</v>
      </c>
      <c r="D75" s="13" t="s">
        <v>56</v>
      </c>
      <c r="E75" s="13" t="s">
        <v>154</v>
      </c>
      <c r="F75" s="19" t="str">
        <f t="shared" si="31"/>
        <v>Serkies Piotr Dr inż.</v>
      </c>
      <c r="G75" s="30" t="str">
        <f t="shared" si="29"/>
        <v>Piotr</v>
      </c>
      <c r="H75" s="20" t="s">
        <v>251</v>
      </c>
      <c r="I75" s="30" t="str">
        <f t="shared" si="30"/>
        <v>Serkies</v>
      </c>
      <c r="J75" s="20" t="s">
        <v>32</v>
      </c>
      <c r="K75" s="21" t="s">
        <v>262</v>
      </c>
      <c r="L75" s="13" t="str">
        <f t="shared" si="32"/>
        <v>Serkies Piotr Dr inż.</v>
      </c>
      <c r="M75" s="17" t="str">
        <f t="shared" si="33"/>
        <v xml:space="preserve">Piotr | Serkies | Dr inż. |  ( 05383 ) </v>
      </c>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s="7" customFormat="1">
      <c r="A76" s="36" t="s">
        <v>330</v>
      </c>
      <c r="B76" s="13" t="s">
        <v>30</v>
      </c>
      <c r="C76" s="30" t="s">
        <v>365</v>
      </c>
      <c r="D76" s="13" t="s">
        <v>59</v>
      </c>
      <c r="E76" s="13" t="s">
        <v>155</v>
      </c>
      <c r="F76" s="19" t="str">
        <f t="shared" si="31"/>
        <v>Sikorski Tomasz Dr hab. inż.</v>
      </c>
      <c r="G76" s="30" t="str">
        <f t="shared" si="29"/>
        <v>Tomasz</v>
      </c>
      <c r="H76" s="20" t="s">
        <v>36</v>
      </c>
      <c r="I76" s="30" t="str">
        <f t="shared" si="30"/>
        <v>Sikorski</v>
      </c>
      <c r="J76" s="20" t="s">
        <v>51</v>
      </c>
      <c r="K76" s="21" t="s">
        <v>255</v>
      </c>
      <c r="L76" s="13" t="str">
        <f t="shared" si="32"/>
        <v>Sikorski Tomasz Dr hab. inż.</v>
      </c>
      <c r="M76" s="17" t="str">
        <f t="shared" si="33"/>
        <v xml:space="preserve">Tomasz | Sikorski | Dr hab. inż. |  ( 05141 ) </v>
      </c>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s="7" customFormat="1">
      <c r="A77" s="36" t="s">
        <v>331</v>
      </c>
      <c r="B77" s="30" t="s">
        <v>34</v>
      </c>
      <c r="C77" s="30" t="s">
        <v>35</v>
      </c>
      <c r="D77" s="13" t="s">
        <v>48</v>
      </c>
      <c r="E77" s="13" t="s">
        <v>271</v>
      </c>
      <c r="F77" s="19" t="str">
        <f t="shared" ref="F77" si="36">L77</f>
        <v>Skóra Marcin Dr inż.</v>
      </c>
      <c r="G77" s="30" t="str">
        <f t="shared" si="29"/>
        <v>Marcin</v>
      </c>
      <c r="H77" s="20" t="s">
        <v>80</v>
      </c>
      <c r="I77" s="30" t="str">
        <f t="shared" si="30"/>
        <v>Skóra</v>
      </c>
      <c r="J77" s="20" t="s">
        <v>32</v>
      </c>
      <c r="K77" s="21" t="s">
        <v>262</v>
      </c>
      <c r="L77" s="13" t="str">
        <f t="shared" ref="L77" si="37">CONCATENATE(E77," ",D77," ",B77)</f>
        <v>Skóra Marcin Dr inż.</v>
      </c>
      <c r="M77" s="17" t="str">
        <f t="shared" ref="M77" si="38">CONCATENATE(D77," | ",E77," | ",B77," | "," ( ",A77, " ) ")</f>
        <v xml:space="preserve">Marcin | Skóra | Dr inż. |  ( 05396 ) </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spans="1:40">
      <c r="A78" s="36" t="s">
        <v>332</v>
      </c>
      <c r="B78" s="13" t="s">
        <v>79</v>
      </c>
      <c r="C78" s="30" t="s">
        <v>236</v>
      </c>
      <c r="D78" s="13" t="s">
        <v>129</v>
      </c>
      <c r="E78" s="13" t="s">
        <v>156</v>
      </c>
      <c r="F78" s="19" t="str">
        <f t="shared" si="31"/>
        <v>Sobierajski Marian Prof. dr hab. inż.</v>
      </c>
      <c r="G78" s="30" t="str">
        <f t="shared" si="29"/>
        <v>Marian</v>
      </c>
      <c r="H78" s="20"/>
      <c r="I78" s="30" t="str">
        <f t="shared" si="30"/>
        <v>Sobierajski</v>
      </c>
      <c r="J78" s="20" t="s">
        <v>29</v>
      </c>
      <c r="K78" s="21" t="s">
        <v>259</v>
      </c>
      <c r="L78" s="13" t="str">
        <f t="shared" si="32"/>
        <v>Sobierajski Marian Prof. dr hab. inż.</v>
      </c>
      <c r="M78" s="17" t="str">
        <f t="shared" si="33"/>
        <v xml:space="preserve">Marian | Sobierajski | Prof. dr hab. inż. |  ( 05245 ) </v>
      </c>
    </row>
    <row r="79" spans="1:40" s="5" customFormat="1">
      <c r="A79" s="36" t="s">
        <v>333</v>
      </c>
      <c r="B79" s="13" t="s">
        <v>34</v>
      </c>
      <c r="C79" s="13" t="s">
        <v>35</v>
      </c>
      <c r="D79" s="13" t="s">
        <v>46</v>
      </c>
      <c r="E79" s="13" t="s">
        <v>157</v>
      </c>
      <c r="F79" s="19" t="str">
        <f t="shared" si="31"/>
        <v>Solak Krzysztof Dr inż.</v>
      </c>
      <c r="G79" s="30" t="str">
        <f t="shared" si="29"/>
        <v>Krzysztof</v>
      </c>
      <c r="H79" s="20" t="s">
        <v>84</v>
      </c>
      <c r="I79" s="30" t="str">
        <f t="shared" si="30"/>
        <v>Solak</v>
      </c>
      <c r="J79" s="20" t="s">
        <v>29</v>
      </c>
      <c r="K79" s="21" t="s">
        <v>258</v>
      </c>
      <c r="L79" s="13" t="str">
        <f t="shared" si="32"/>
        <v>Solak Krzysztof Dr inż.</v>
      </c>
      <c r="M79" s="17" t="str">
        <f t="shared" si="33"/>
        <v xml:space="preserve">Krzysztof | Solak | Dr inż. |  ( 05296 ) </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row r="80" spans="1:40" s="5" customFormat="1">
      <c r="A80" s="36" t="s">
        <v>334</v>
      </c>
      <c r="B80" s="13" t="s">
        <v>34</v>
      </c>
      <c r="C80" s="30" t="s">
        <v>35</v>
      </c>
      <c r="D80" s="13" t="s">
        <v>134</v>
      </c>
      <c r="E80" s="13" t="s">
        <v>158</v>
      </c>
      <c r="F80" s="19" t="str">
        <f t="shared" si="31"/>
        <v>Staszewski Łukasz Dr inż.</v>
      </c>
      <c r="G80" s="30" t="str">
        <f t="shared" si="29"/>
        <v>Łukasz</v>
      </c>
      <c r="H80" s="20"/>
      <c r="I80" s="30" t="str">
        <f t="shared" si="30"/>
        <v>Staszewski</v>
      </c>
      <c r="J80" s="20" t="s">
        <v>29</v>
      </c>
      <c r="K80" s="21" t="s">
        <v>258</v>
      </c>
      <c r="L80" s="13" t="str">
        <f t="shared" si="32"/>
        <v>Staszewski Łukasz Dr inż.</v>
      </c>
      <c r="M80" s="17" t="str">
        <f t="shared" si="33"/>
        <v xml:space="preserve">Łukasz | Staszewski | Dr inż. |  ( 05410 ) </v>
      </c>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row>
    <row r="81" spans="1:40" s="7" customFormat="1">
      <c r="A81" s="36" t="s">
        <v>335</v>
      </c>
      <c r="B81" s="13" t="s">
        <v>34</v>
      </c>
      <c r="C81" s="13" t="s">
        <v>65</v>
      </c>
      <c r="D81" s="13" t="s">
        <v>43</v>
      </c>
      <c r="E81" s="13" t="s">
        <v>158</v>
      </c>
      <c r="F81" s="19" t="str">
        <f t="shared" si="31"/>
        <v>Staszewski Janusz Dr inż.</v>
      </c>
      <c r="G81" s="30" t="str">
        <f t="shared" si="29"/>
        <v>Janusz</v>
      </c>
      <c r="H81" s="20" t="s">
        <v>87</v>
      </c>
      <c r="I81" s="30" t="str">
        <f t="shared" si="30"/>
        <v>Staszewski</v>
      </c>
      <c r="J81" s="20" t="s">
        <v>29</v>
      </c>
      <c r="K81" s="21" t="s">
        <v>258</v>
      </c>
      <c r="L81" s="13" t="str">
        <f t="shared" si="32"/>
        <v>Staszewski Janusz Dr inż.</v>
      </c>
      <c r="M81" s="17" t="str">
        <f t="shared" si="33"/>
        <v xml:space="preserve">Janusz | Staszewski | Dr inż. |  ( 05263 ) </v>
      </c>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spans="1:40" s="7" customFormat="1">
      <c r="A82" s="18" t="s">
        <v>336</v>
      </c>
      <c r="B82" s="13" t="s">
        <v>34</v>
      </c>
      <c r="C82" s="13" t="s">
        <v>264</v>
      </c>
      <c r="D82" s="13" t="s">
        <v>56</v>
      </c>
      <c r="E82" s="13" t="s">
        <v>159</v>
      </c>
      <c r="F82" s="19" t="str">
        <f t="shared" si="31"/>
        <v>Stawski Piotr Dr inż.</v>
      </c>
      <c r="G82" s="30" t="str">
        <f t="shared" si="29"/>
        <v>Piotr</v>
      </c>
      <c r="H82" s="20"/>
      <c r="I82" s="30" t="str">
        <f t="shared" si="30"/>
        <v>Stawski</v>
      </c>
      <c r="J82" s="20" t="s">
        <v>29</v>
      </c>
      <c r="K82" s="21" t="s">
        <v>270</v>
      </c>
      <c r="L82" s="13" t="str">
        <f t="shared" si="32"/>
        <v>Stawski Piotr Dr inż.</v>
      </c>
      <c r="M82" s="17" t="str">
        <f t="shared" si="33"/>
        <v xml:space="preserve">Piotr | Stawski | Dr inż. |  ( 05224z ) </v>
      </c>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row>
    <row r="83" spans="1:40" s="29" customFormat="1">
      <c r="A83" s="32" t="s">
        <v>337</v>
      </c>
      <c r="B83" s="30" t="s">
        <v>34</v>
      </c>
      <c r="C83" s="30" t="s">
        <v>236</v>
      </c>
      <c r="D83" s="30" t="s">
        <v>281</v>
      </c>
      <c r="E83" s="30" t="s">
        <v>280</v>
      </c>
      <c r="F83" s="33" t="str">
        <f t="shared" si="31"/>
        <v>Suseł Mieczysław Dr inż.</v>
      </c>
      <c r="G83" s="30" t="str">
        <f t="shared" si="29"/>
        <v>Mieczysław</v>
      </c>
      <c r="H83" s="34"/>
      <c r="I83" s="30" t="str">
        <f t="shared" si="30"/>
        <v>Suseł</v>
      </c>
      <c r="J83" s="34" t="s">
        <v>32</v>
      </c>
      <c r="K83" s="35"/>
      <c r="L83" s="30" t="str">
        <f t="shared" si="32"/>
        <v>Suseł Mieczysław Dr inż.</v>
      </c>
      <c r="M83" s="31" t="str">
        <f t="shared" si="33"/>
        <v xml:space="preserve">Mieczysław | Suseł | Dr inż. |  ( 05343z ) </v>
      </c>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row>
    <row r="84" spans="1:40" s="7" customFormat="1">
      <c r="A84" s="18" t="s">
        <v>338</v>
      </c>
      <c r="B84" s="13" t="s">
        <v>79</v>
      </c>
      <c r="C84" s="30" t="s">
        <v>366</v>
      </c>
      <c r="D84" s="13" t="s">
        <v>46</v>
      </c>
      <c r="E84" s="13" t="s">
        <v>160</v>
      </c>
      <c r="F84" s="19" t="str">
        <f t="shared" si="31"/>
        <v>Szabat Krzysztof Prof. dr hab. inż.</v>
      </c>
      <c r="G84" s="30" t="str">
        <f t="shared" si="29"/>
        <v>Krzysztof</v>
      </c>
      <c r="H84" s="20"/>
      <c r="I84" s="30" t="str">
        <f t="shared" si="30"/>
        <v>Szabat</v>
      </c>
      <c r="J84" s="20" t="s">
        <v>32</v>
      </c>
      <c r="K84" s="21" t="s">
        <v>262</v>
      </c>
      <c r="L84" s="13" t="str">
        <f t="shared" si="32"/>
        <v>Szabat Krzysztof Prof. dr hab. inż.</v>
      </c>
      <c r="M84" s="17" t="str">
        <f t="shared" si="33"/>
        <v xml:space="preserve">Krzysztof | Szabat | Prof. dr hab. inż. |  ( 05344 ) </v>
      </c>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row>
    <row r="85" spans="1:40" s="7" customFormat="1">
      <c r="A85" s="18" t="s">
        <v>339</v>
      </c>
      <c r="B85" s="13" t="s">
        <v>34</v>
      </c>
      <c r="C85" s="13" t="s">
        <v>236</v>
      </c>
      <c r="D85" s="13" t="s">
        <v>36</v>
      </c>
      <c r="E85" s="13" t="s">
        <v>161</v>
      </c>
      <c r="F85" s="19" t="str">
        <f t="shared" si="31"/>
        <v>Szkółka Stanisław Dr inż.</v>
      </c>
      <c r="G85" s="30" t="str">
        <f t="shared" si="29"/>
        <v>Stanisław</v>
      </c>
      <c r="H85" s="20" t="s">
        <v>47</v>
      </c>
      <c r="I85" s="30" t="str">
        <f t="shared" si="30"/>
        <v>Szkółka</v>
      </c>
      <c r="J85" s="20" t="s">
        <v>29</v>
      </c>
      <c r="K85" s="21" t="s">
        <v>257</v>
      </c>
      <c r="L85" s="13" t="str">
        <f t="shared" si="32"/>
        <v>Szkółka Stanisław Dr inż.</v>
      </c>
      <c r="M85" s="17" t="str">
        <f t="shared" si="33"/>
        <v xml:space="preserve">Stanisław | Szkółka | Dr inż. |  ( 05250z ) </v>
      </c>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row>
    <row r="86" spans="1:40" s="7" customFormat="1">
      <c r="A86" s="18" t="s">
        <v>340</v>
      </c>
      <c r="B86" s="13" t="s">
        <v>34</v>
      </c>
      <c r="C86" s="13" t="s">
        <v>35</v>
      </c>
      <c r="D86" s="13" t="s">
        <v>60</v>
      </c>
      <c r="E86" s="13" t="s">
        <v>162</v>
      </c>
      <c r="F86" s="19" t="str">
        <f t="shared" si="31"/>
        <v>Szuba Marek Dr inż.</v>
      </c>
      <c r="G86" s="30" t="str">
        <f t="shared" si="29"/>
        <v>Marek</v>
      </c>
      <c r="H86" s="20"/>
      <c r="I86" s="30" t="str">
        <f t="shared" si="30"/>
        <v>Szuba</v>
      </c>
      <c r="J86" s="20" t="s">
        <v>29</v>
      </c>
      <c r="K86" s="21" t="s">
        <v>260</v>
      </c>
      <c r="L86" s="13" t="str">
        <f t="shared" si="32"/>
        <v>Szuba Marek Dr inż.</v>
      </c>
      <c r="M86" s="17" t="str">
        <f t="shared" si="33"/>
        <v xml:space="preserve">Marek | Szuba | Dr inż. |  ( 05251 ) </v>
      </c>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row>
    <row r="87" spans="1:40" s="7" customFormat="1">
      <c r="A87" s="18" t="s">
        <v>341</v>
      </c>
      <c r="B87" s="13" t="s">
        <v>34</v>
      </c>
      <c r="C87" s="13" t="s">
        <v>65</v>
      </c>
      <c r="D87" s="13" t="s">
        <v>117</v>
      </c>
      <c r="E87" s="13" t="s">
        <v>163</v>
      </c>
      <c r="F87" s="19" t="str">
        <f t="shared" si="31"/>
        <v>Szymańda Jarosław Dr inż.</v>
      </c>
      <c r="G87" s="30" t="str">
        <f t="shared" si="29"/>
        <v>Jarosław</v>
      </c>
      <c r="H87" s="20" t="s">
        <v>129</v>
      </c>
      <c r="I87" s="30" t="str">
        <f t="shared" si="30"/>
        <v>Szymańda</v>
      </c>
      <c r="J87" s="20" t="s">
        <v>51</v>
      </c>
      <c r="K87" s="21" t="s">
        <v>255</v>
      </c>
      <c r="L87" s="13" t="str">
        <f t="shared" si="32"/>
        <v>Szymańda Jarosław Dr inż.</v>
      </c>
      <c r="M87" s="17" t="str">
        <f t="shared" si="33"/>
        <v xml:space="preserve">Jarosław | Szymańda | Dr inż. |  ( 05126 ) </v>
      </c>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1:40" s="7" customFormat="1">
      <c r="A88" s="18" t="s">
        <v>342</v>
      </c>
      <c r="B88" s="13" t="s">
        <v>34</v>
      </c>
      <c r="C88" s="13" t="s">
        <v>35</v>
      </c>
      <c r="D88" s="13" t="s">
        <v>110</v>
      </c>
      <c r="E88" s="13" t="s">
        <v>164</v>
      </c>
      <c r="F88" s="19" t="str">
        <f t="shared" si="31"/>
        <v>Tarchała Grzegorz Dr inż.</v>
      </c>
      <c r="G88" s="30" t="str">
        <f t="shared" si="29"/>
        <v>Grzegorz</v>
      </c>
      <c r="H88" s="20" t="s">
        <v>244</v>
      </c>
      <c r="I88" s="30" t="str">
        <f t="shared" si="30"/>
        <v>Tarchała</v>
      </c>
      <c r="J88" s="20" t="s">
        <v>32</v>
      </c>
      <c r="K88" s="21" t="s">
        <v>262</v>
      </c>
      <c r="L88" s="13" t="str">
        <f t="shared" si="32"/>
        <v>Tarchała Grzegorz Dr inż.</v>
      </c>
      <c r="M88" s="17" t="str">
        <f t="shared" si="33"/>
        <v xml:space="preserve">Grzegorz | Tarchała | Dr inż. |  ( 05385 ) </v>
      </c>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spans="1:40" s="7" customFormat="1">
      <c r="A89" s="18" t="s">
        <v>343</v>
      </c>
      <c r="B89" s="13" t="s">
        <v>34</v>
      </c>
      <c r="C89" s="30" t="s">
        <v>265</v>
      </c>
      <c r="D89" s="13" t="s">
        <v>105</v>
      </c>
      <c r="E89" s="13" t="s">
        <v>165</v>
      </c>
      <c r="F89" s="19" t="str">
        <f t="shared" si="31"/>
        <v>Wacławek Zbigniew Dr inż.</v>
      </c>
      <c r="G89" s="30" t="str">
        <f t="shared" si="29"/>
        <v>Zbigniew</v>
      </c>
      <c r="H89" s="20" t="s">
        <v>46</v>
      </c>
      <c r="I89" s="30" t="str">
        <f t="shared" si="30"/>
        <v>Wacławek</v>
      </c>
      <c r="J89" s="20" t="s">
        <v>51</v>
      </c>
      <c r="K89" s="21" t="s">
        <v>255</v>
      </c>
      <c r="L89" s="13" t="str">
        <f t="shared" si="32"/>
        <v>Wacławek Zbigniew Dr inż.</v>
      </c>
      <c r="M89" s="17" t="str">
        <f t="shared" si="33"/>
        <v xml:space="preserve">Zbigniew | Wacławek | Dr inż. |  ( 05129 ) </v>
      </c>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spans="1:40" s="7" customFormat="1">
      <c r="A90" s="18" t="s">
        <v>344</v>
      </c>
      <c r="B90" s="13" t="s">
        <v>34</v>
      </c>
      <c r="C90" s="13" t="s">
        <v>35</v>
      </c>
      <c r="D90" s="13" t="s">
        <v>46</v>
      </c>
      <c r="E90" s="13" t="s">
        <v>166</v>
      </c>
      <c r="F90" s="19" t="str">
        <f t="shared" si="31"/>
        <v>Wieczorek Krzysztof Dr inż.</v>
      </c>
      <c r="G90" s="30" t="str">
        <f t="shared" si="29"/>
        <v>Krzysztof</v>
      </c>
      <c r="H90" s="20"/>
      <c r="I90" s="30" t="str">
        <f t="shared" si="30"/>
        <v>Wieczorek</v>
      </c>
      <c r="J90" s="20" t="s">
        <v>51</v>
      </c>
      <c r="K90" s="21" t="s">
        <v>254</v>
      </c>
      <c r="L90" s="13" t="str">
        <f t="shared" si="32"/>
        <v>Wieczorek Krzysztof Dr inż.</v>
      </c>
      <c r="M90" s="17" t="str">
        <f t="shared" si="33"/>
        <v xml:space="preserve">Krzysztof | Wieczorek | Dr inż. |  ( 05144 ) </v>
      </c>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spans="1:40" s="5" customFormat="1">
      <c r="A91" s="18" t="s">
        <v>345</v>
      </c>
      <c r="B91" s="13" t="s">
        <v>79</v>
      </c>
      <c r="C91" s="13" t="s">
        <v>236</v>
      </c>
      <c r="D91" s="13" t="s">
        <v>167</v>
      </c>
      <c r="E91" s="13" t="s">
        <v>168</v>
      </c>
      <c r="F91" s="19" t="str">
        <f t="shared" si="31"/>
        <v>Wilczyński Artur Prof. dr hab. inż.</v>
      </c>
      <c r="G91" s="30" t="str">
        <f t="shared" si="29"/>
        <v>Artur</v>
      </c>
      <c r="H91" s="20" t="s">
        <v>87</v>
      </c>
      <c r="I91" s="30" t="str">
        <f t="shared" si="30"/>
        <v>Wilczyński</v>
      </c>
      <c r="J91" s="20" t="s">
        <v>29</v>
      </c>
      <c r="K91" s="21" t="s">
        <v>259</v>
      </c>
      <c r="L91" s="13" t="str">
        <f t="shared" si="32"/>
        <v>Wilczyński Artur Prof. dr hab. inż.</v>
      </c>
      <c r="M91" s="17" t="str">
        <f t="shared" si="33"/>
        <v xml:space="preserve">Artur | Wilczyński | Prof. dr hab. inż. |  ( 05813 ) </v>
      </c>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row>
    <row r="92" spans="1:40" s="6" customFormat="1">
      <c r="A92" s="18" t="s">
        <v>346</v>
      </c>
      <c r="B92" s="13" t="s">
        <v>79</v>
      </c>
      <c r="C92" s="30" t="s">
        <v>366</v>
      </c>
      <c r="D92" s="13" t="s">
        <v>87</v>
      </c>
      <c r="E92" s="13" t="s">
        <v>169</v>
      </c>
      <c r="F92" s="19" t="str">
        <f t="shared" ref="F92:F105" si="39">L92</f>
        <v>Wilkosz Kazimierz Prof. dr hab. inż.</v>
      </c>
      <c r="G92" s="30" t="str">
        <f t="shared" si="29"/>
        <v>Kazimierz</v>
      </c>
      <c r="H92" s="20" t="s">
        <v>250</v>
      </c>
      <c r="I92" s="30" t="str">
        <f t="shared" si="30"/>
        <v>Wilkosz</v>
      </c>
      <c r="J92" s="20" t="s">
        <v>29</v>
      </c>
      <c r="K92" s="21" t="s">
        <v>259</v>
      </c>
      <c r="L92" s="13" t="str">
        <f t="shared" ref="L92:L105" si="40">CONCATENATE(E92," ",D92," ",B92)</f>
        <v>Wilkosz Kazimierz Prof. dr hab. inż.</v>
      </c>
      <c r="M92" s="17" t="str">
        <f t="shared" ref="M92:M105" si="41">CONCATENATE(D92," | ",E92," | ",B92," | "," ( ",A92, " ) ")</f>
        <v xml:space="preserve">Kazimierz | Wilkosz | Prof. dr hab. inż. |  ( 05255 ) </v>
      </c>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row>
    <row r="93" spans="1:40" s="4" customFormat="1">
      <c r="A93" s="18" t="s">
        <v>347</v>
      </c>
      <c r="B93" s="13" t="s">
        <v>126</v>
      </c>
      <c r="C93" s="13" t="s">
        <v>266</v>
      </c>
      <c r="D93" s="13" t="s">
        <v>47</v>
      </c>
      <c r="E93" s="13" t="s">
        <v>170</v>
      </c>
      <c r="F93" s="19" t="str">
        <f t="shared" si="39"/>
        <v>Wiszniewski Andrzej Prof. zw. dr hab. inż.</v>
      </c>
      <c r="G93" s="30" t="str">
        <f t="shared" si="29"/>
        <v>Andrzej</v>
      </c>
      <c r="H93" s="20" t="s">
        <v>245</v>
      </c>
      <c r="I93" s="30" t="str">
        <f t="shared" si="30"/>
        <v>Wiszniewski</v>
      </c>
      <c r="J93" s="20" t="s">
        <v>29</v>
      </c>
      <c r="K93" s="21" t="s">
        <v>258</v>
      </c>
      <c r="L93" s="13" t="str">
        <f t="shared" si="40"/>
        <v>Wiszniewski Andrzej Prof. zw. dr hab. inż.</v>
      </c>
      <c r="M93" s="17" t="str">
        <f t="shared" si="41"/>
        <v xml:space="preserve">Andrzej | Wiszniewski | Prof. zw. dr hab. inż. |  ( 05256 ) </v>
      </c>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spans="1:40" s="7" customFormat="1">
      <c r="A94" s="18" t="s">
        <v>348</v>
      </c>
      <c r="B94" s="13" t="s">
        <v>34</v>
      </c>
      <c r="C94" s="13" t="s">
        <v>265</v>
      </c>
      <c r="D94" s="13" t="s">
        <v>110</v>
      </c>
      <c r="E94" s="13" t="s">
        <v>171</v>
      </c>
      <c r="F94" s="19" t="str">
        <f t="shared" si="39"/>
        <v>Wiśniewski Grzegorz Dr inż.</v>
      </c>
      <c r="G94" s="30" t="str">
        <f t="shared" si="29"/>
        <v>Grzegorz</v>
      </c>
      <c r="H94" s="20" t="s">
        <v>152</v>
      </c>
      <c r="I94" s="30" t="str">
        <f t="shared" si="30"/>
        <v>Wiśniewski</v>
      </c>
      <c r="J94" s="20" t="s">
        <v>29</v>
      </c>
      <c r="K94" s="21" t="s">
        <v>258</v>
      </c>
      <c r="L94" s="13" t="str">
        <f t="shared" si="40"/>
        <v>Wiśniewski Grzegorz Dr inż.</v>
      </c>
      <c r="M94" s="17" t="str">
        <f t="shared" si="41"/>
        <v xml:space="preserve">Grzegorz | Wiśniewski | Dr inż. |  ( 05214 ) </v>
      </c>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row>
    <row r="95" spans="1:40" s="6" customFormat="1">
      <c r="A95" s="18" t="s">
        <v>349</v>
      </c>
      <c r="B95" s="13" t="s">
        <v>30</v>
      </c>
      <c r="C95" s="13" t="s">
        <v>236</v>
      </c>
      <c r="D95" s="13" t="s">
        <v>172</v>
      </c>
      <c r="E95" s="13" t="s">
        <v>173</v>
      </c>
      <c r="F95" s="19" t="str">
        <f t="shared" si="39"/>
        <v>Wnukowska Bogumiła Dr hab. inż.</v>
      </c>
      <c r="G95" s="30" t="str">
        <f t="shared" si="29"/>
        <v>Bogumiła</v>
      </c>
      <c r="H95" s="20" t="s">
        <v>252</v>
      </c>
      <c r="I95" s="30" t="str">
        <f t="shared" si="30"/>
        <v>Wnukowska</v>
      </c>
      <c r="J95" s="20" t="s">
        <v>29</v>
      </c>
      <c r="K95" s="21" t="s">
        <v>260</v>
      </c>
      <c r="L95" s="13" t="str">
        <f t="shared" si="40"/>
        <v>Wnukowska Bogumiła Dr hab. inż.</v>
      </c>
      <c r="M95" s="17" t="str">
        <f t="shared" si="41"/>
        <v xml:space="preserve">Bogumiła | Wnukowska | Dr hab. inż. |  ( 05258z ) </v>
      </c>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row>
    <row r="96" spans="1:40" s="7" customFormat="1">
      <c r="A96" s="18" t="s">
        <v>350</v>
      </c>
      <c r="B96" s="13" t="s">
        <v>34</v>
      </c>
      <c r="C96" s="13" t="s">
        <v>35</v>
      </c>
      <c r="D96" s="13" t="s">
        <v>48</v>
      </c>
      <c r="E96" s="13" t="s">
        <v>174</v>
      </c>
      <c r="F96" s="19" t="str">
        <f t="shared" si="39"/>
        <v>Wolkiewicz Marcin Dr inż.</v>
      </c>
      <c r="G96" s="30" t="str">
        <f t="shared" si="29"/>
        <v>Marcin</v>
      </c>
      <c r="H96" s="20"/>
      <c r="I96" s="30" t="str">
        <f t="shared" si="30"/>
        <v>Wolkiewicz</v>
      </c>
      <c r="J96" s="20" t="s">
        <v>32</v>
      </c>
      <c r="K96" s="21" t="s">
        <v>262</v>
      </c>
      <c r="L96" s="13" t="str">
        <f t="shared" si="40"/>
        <v>Wolkiewicz Marcin Dr inż.</v>
      </c>
      <c r="M96" s="17" t="str">
        <f t="shared" si="41"/>
        <v xml:space="preserve">Marcin | Wolkiewicz | Dr inż. |  ( 05377 ) </v>
      </c>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row>
    <row r="97" spans="1:40" s="7" customFormat="1">
      <c r="A97" s="18" t="s">
        <v>351</v>
      </c>
      <c r="B97" s="13" t="s">
        <v>34</v>
      </c>
      <c r="C97" s="30" t="s">
        <v>265</v>
      </c>
      <c r="D97" s="13" t="s">
        <v>95</v>
      </c>
      <c r="E97" s="13" t="s">
        <v>175</v>
      </c>
      <c r="F97" s="19" t="str">
        <f t="shared" si="39"/>
        <v>Woźny Leszek Dr inż.</v>
      </c>
      <c r="G97" s="30" t="str">
        <f t="shared" si="29"/>
        <v>Leszek</v>
      </c>
      <c r="H97" s="20" t="s">
        <v>56</v>
      </c>
      <c r="I97" s="30" t="str">
        <f t="shared" si="30"/>
        <v>Woźny</v>
      </c>
      <c r="J97" s="20" t="s">
        <v>51</v>
      </c>
      <c r="K97" s="21" t="s">
        <v>256</v>
      </c>
      <c r="L97" s="13" t="str">
        <f t="shared" si="40"/>
        <v>Woźny Leszek Dr inż.</v>
      </c>
      <c r="M97" s="17" t="str">
        <f t="shared" si="41"/>
        <v xml:space="preserve">Leszek | Woźny | Dr inż. |  ( 05131 ) </v>
      </c>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row>
    <row r="98" spans="1:40" s="29" customFormat="1">
      <c r="A98" s="32" t="s">
        <v>352</v>
      </c>
      <c r="B98" s="30" t="s">
        <v>34</v>
      </c>
      <c r="C98" s="30" t="s">
        <v>35</v>
      </c>
      <c r="D98" s="30" t="s">
        <v>279</v>
      </c>
      <c r="E98" s="30" t="s">
        <v>282</v>
      </c>
      <c r="F98" s="33" t="str">
        <f t="shared" si="39"/>
        <v>Wróbel Karol Dr inż.</v>
      </c>
      <c r="G98" s="30" t="str">
        <f t="shared" si="29"/>
        <v>Karol</v>
      </c>
      <c r="H98" s="34"/>
      <c r="I98" s="30" t="str">
        <f t="shared" si="30"/>
        <v>Wróbel</v>
      </c>
      <c r="J98" s="34" t="s">
        <v>32</v>
      </c>
      <c r="K98" s="35" t="s">
        <v>262</v>
      </c>
      <c r="L98" s="30" t="str">
        <f t="shared" si="40"/>
        <v>Wróbel Karol Dr inż.</v>
      </c>
      <c r="M98" s="31" t="str">
        <f t="shared" si="41"/>
        <v xml:space="preserve">Karol | Wróbel | Dr inż. |  ( 053112 ) </v>
      </c>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row>
    <row r="99" spans="1:40" s="5" customFormat="1">
      <c r="A99" s="18" t="s">
        <v>353</v>
      </c>
      <c r="B99" s="13" t="s">
        <v>79</v>
      </c>
      <c r="C99" s="13" t="s">
        <v>236</v>
      </c>
      <c r="D99" s="13" t="s">
        <v>105</v>
      </c>
      <c r="E99" s="13" t="s">
        <v>176</v>
      </c>
      <c r="F99" s="19" t="str">
        <f t="shared" si="39"/>
        <v>Wróblewski Zbigniew Prof. dr hab. inż.</v>
      </c>
      <c r="G99" s="30" t="str">
        <f t="shared" si="29"/>
        <v>Zbigniew</v>
      </c>
      <c r="H99" s="20" t="s">
        <v>89</v>
      </c>
      <c r="I99" s="30" t="str">
        <f t="shared" si="30"/>
        <v>Wróblewski</v>
      </c>
      <c r="J99" s="20" t="s">
        <v>29</v>
      </c>
      <c r="K99" s="21" t="s">
        <v>260</v>
      </c>
      <c r="L99" s="13" t="str">
        <f t="shared" si="40"/>
        <v>Wróblewski Zbigniew Prof. dr hab. inż.</v>
      </c>
      <c r="M99" s="17" t="str">
        <f t="shared" si="41"/>
        <v xml:space="preserve">Zbigniew | Wróblewski | Prof. dr hab. inż. |  ( 05259z ) </v>
      </c>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row>
    <row r="100" spans="1:40" s="7" customFormat="1">
      <c r="A100" s="18" t="s">
        <v>354</v>
      </c>
      <c r="B100" s="13" t="s">
        <v>34</v>
      </c>
      <c r="C100" s="13" t="s">
        <v>236</v>
      </c>
      <c r="D100" s="13" t="s">
        <v>96</v>
      </c>
      <c r="E100" s="13" t="s">
        <v>177</v>
      </c>
      <c r="F100" s="19" t="str">
        <f t="shared" si="39"/>
        <v>Zacirka Ryszard Dr inż.</v>
      </c>
      <c r="G100" s="30" t="str">
        <f t="shared" si="29"/>
        <v>Ryszard</v>
      </c>
      <c r="H100" s="20" t="s">
        <v>253</v>
      </c>
      <c r="I100" s="30" t="str">
        <f t="shared" si="30"/>
        <v>Zacirka</v>
      </c>
      <c r="J100" s="20" t="s">
        <v>29</v>
      </c>
      <c r="K100" s="21" t="s">
        <v>260</v>
      </c>
      <c r="L100" s="13" t="str">
        <f t="shared" si="40"/>
        <v>Zacirka Ryszard Dr inż.</v>
      </c>
      <c r="M100" s="17" t="str">
        <f t="shared" si="41"/>
        <v xml:space="preserve">Ryszard | Zacirka | Dr inż. |  ( 05260 ) </v>
      </c>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row>
    <row r="101" spans="1:40" s="29" customFormat="1">
      <c r="A101" s="32" t="s">
        <v>355</v>
      </c>
      <c r="B101" s="30" t="s">
        <v>34</v>
      </c>
      <c r="C101" s="30" t="s">
        <v>35</v>
      </c>
      <c r="D101" s="30" t="s">
        <v>64</v>
      </c>
      <c r="E101" s="30" t="s">
        <v>178</v>
      </c>
      <c r="F101" s="33" t="str">
        <f t="shared" ref="F101" si="42">L101</f>
        <v>Zalas Paweł Dr inż.</v>
      </c>
      <c r="G101" s="30" t="str">
        <f t="shared" ref="G101" si="43">D101</f>
        <v>Paweł</v>
      </c>
      <c r="H101" s="34" t="s">
        <v>80</v>
      </c>
      <c r="I101" s="30" t="str">
        <f t="shared" ref="I101" si="44">E101</f>
        <v>Zalas</v>
      </c>
      <c r="J101" s="34" t="s">
        <v>32</v>
      </c>
      <c r="K101" s="35" t="s">
        <v>261</v>
      </c>
      <c r="L101" s="30" t="str">
        <f t="shared" ref="L101" si="45">CONCATENATE(E101," ",D101," ",B101)</f>
        <v>Zalas Paweł Dr inż.</v>
      </c>
      <c r="M101" s="31" t="str">
        <f t="shared" ref="M101" si="46">CONCATENATE(D101," | ",E101," | ",B101," | "," ( ",A101, " ) ")</f>
        <v xml:space="preserve">Paweł | Zalas | Dr inż. |  ( 05354 ) </v>
      </c>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row>
    <row r="102" spans="1:40" s="6" customFormat="1">
      <c r="A102" s="18" t="s">
        <v>356</v>
      </c>
      <c r="B102" s="13" t="s">
        <v>30</v>
      </c>
      <c r="C102" s="13" t="s">
        <v>236</v>
      </c>
      <c r="D102" s="13" t="s">
        <v>89</v>
      </c>
      <c r="E102" s="13" t="s">
        <v>179</v>
      </c>
      <c r="F102" s="19" t="str">
        <f t="shared" si="39"/>
        <v>Zawilak Jan Dr hab. inż.</v>
      </c>
      <c r="G102" s="30" t="str">
        <f t="shared" si="29"/>
        <v>Jan</v>
      </c>
      <c r="H102" s="20"/>
      <c r="I102" s="30" t="str">
        <f t="shared" si="30"/>
        <v>Zawilak</v>
      </c>
      <c r="J102" s="20" t="s">
        <v>32</v>
      </c>
      <c r="K102" s="21" t="s">
        <v>261</v>
      </c>
      <c r="L102" s="13" t="str">
        <f t="shared" si="40"/>
        <v>Zawilak Jan Dr hab. inż.</v>
      </c>
      <c r="M102" s="17" t="str">
        <f t="shared" si="41"/>
        <v xml:space="preserve">Jan | Zawilak | Dr hab. inż. |  ( 05351 ) </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spans="1:40" s="6" customFormat="1">
      <c r="A103" s="18" t="s">
        <v>357</v>
      </c>
      <c r="B103" s="18" t="s">
        <v>34</v>
      </c>
      <c r="C103" s="13" t="s">
        <v>35</v>
      </c>
      <c r="D103" s="18" t="s">
        <v>59</v>
      </c>
      <c r="E103" s="18" t="s">
        <v>179</v>
      </c>
      <c r="F103" s="22" t="str">
        <f t="shared" si="39"/>
        <v>Zawilak Tomasz Dr inż.</v>
      </c>
      <c r="G103" s="30" t="str">
        <f t="shared" si="29"/>
        <v>Tomasz</v>
      </c>
      <c r="H103" s="20" t="s">
        <v>84</v>
      </c>
      <c r="I103" s="30" t="str">
        <f t="shared" si="30"/>
        <v>Zawilak</v>
      </c>
      <c r="J103" s="20" t="s">
        <v>32</v>
      </c>
      <c r="K103" s="21" t="s">
        <v>261</v>
      </c>
      <c r="L103" s="13" t="str">
        <f t="shared" si="40"/>
        <v>Zawilak Tomasz Dr inż.</v>
      </c>
      <c r="M103" s="17" t="str">
        <f t="shared" si="41"/>
        <v xml:space="preserve">Tomasz | Zawilak | Dr inż. |  ( 05362 ) </v>
      </c>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spans="1:40" s="6" customFormat="1">
      <c r="A104" s="18" t="s">
        <v>358</v>
      </c>
      <c r="B104" s="13" t="s">
        <v>30</v>
      </c>
      <c r="C104" s="13" t="s">
        <v>263</v>
      </c>
      <c r="D104" s="13" t="s">
        <v>89</v>
      </c>
      <c r="E104" s="13" t="s">
        <v>180</v>
      </c>
      <c r="F104" s="19" t="str">
        <f t="shared" si="39"/>
        <v>Ziaja Jan Dr hab. inż.</v>
      </c>
      <c r="G104" s="30" t="str">
        <f t="shared" si="29"/>
        <v>Jan</v>
      </c>
      <c r="H104" s="20" t="s">
        <v>36</v>
      </c>
      <c r="I104" s="30" t="str">
        <f t="shared" si="30"/>
        <v>Ziaja</v>
      </c>
      <c r="J104" s="20" t="s">
        <v>51</v>
      </c>
      <c r="K104" s="21" t="s">
        <v>256</v>
      </c>
      <c r="L104" s="13" t="str">
        <f t="shared" si="40"/>
        <v>Ziaja Jan Dr hab. inż.</v>
      </c>
      <c r="M104" s="17" t="str">
        <f t="shared" si="41"/>
        <v xml:space="preserve">Jan | Ziaja | Dr hab. inż. |  ( 05132 ) </v>
      </c>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spans="1:40" s="7" customFormat="1" ht="15.75" thickBot="1">
      <c r="A105" s="18" t="s">
        <v>359</v>
      </c>
      <c r="B105" s="30" t="s">
        <v>30</v>
      </c>
      <c r="C105" s="30" t="s">
        <v>263</v>
      </c>
      <c r="D105" s="13" t="s">
        <v>64</v>
      </c>
      <c r="E105" s="13" t="s">
        <v>181</v>
      </c>
      <c r="F105" s="23" t="str">
        <f t="shared" si="39"/>
        <v>Żyłka Paweł Dr hab. inż.</v>
      </c>
      <c r="G105" s="24" t="str">
        <f t="shared" si="29"/>
        <v>Paweł</v>
      </c>
      <c r="H105" s="24"/>
      <c r="I105" s="24" t="str">
        <f t="shared" si="30"/>
        <v>Żyłka</v>
      </c>
      <c r="J105" s="24" t="s">
        <v>51</v>
      </c>
      <c r="K105" s="25" t="s">
        <v>256</v>
      </c>
      <c r="L105" s="13" t="str">
        <f t="shared" si="40"/>
        <v>Żyłka Paweł Dr hab. inż.</v>
      </c>
      <c r="M105" s="17" t="str">
        <f t="shared" si="41"/>
        <v xml:space="preserve">Paweł | Żyłka | Dr hab. inż. |  ( 05134 ) </v>
      </c>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row>
    <row r="106" spans="1:40">
      <c r="A106" s="13"/>
      <c r="B106" s="13"/>
      <c r="C106" s="13"/>
      <c r="D106" s="13"/>
      <c r="E106" s="13"/>
      <c r="F106" s="13">
        <v>1</v>
      </c>
      <c r="G106" s="13">
        <v>2</v>
      </c>
      <c r="H106" s="13">
        <v>3</v>
      </c>
      <c r="I106" s="13">
        <v>4</v>
      </c>
      <c r="J106" s="13">
        <v>5</v>
      </c>
      <c r="K106" s="13">
        <v>6</v>
      </c>
      <c r="L106" s="13"/>
      <c r="M106" s="13"/>
    </row>
    <row r="107" spans="1:40">
      <c r="F107"/>
      <c r="G107"/>
      <c r="H107"/>
      <c r="I107"/>
    </row>
    <row r="108" spans="1:40">
      <c r="F108"/>
      <c r="G108"/>
      <c r="H108"/>
      <c r="I108"/>
    </row>
    <row r="109" spans="1:40">
      <c r="F109"/>
      <c r="G109"/>
      <c r="H109"/>
      <c r="I109"/>
    </row>
    <row r="110" spans="1:40">
      <c r="F110"/>
      <c r="G110"/>
      <c r="H110"/>
      <c r="I110"/>
    </row>
    <row r="111" spans="1:40">
      <c r="F111"/>
      <c r="G111"/>
      <c r="H111"/>
      <c r="I111"/>
    </row>
    <row r="112" spans="1:40">
      <c r="F112"/>
      <c r="G112"/>
      <c r="H112"/>
      <c r="I112"/>
    </row>
    <row r="113" spans="6:9">
      <c r="F113"/>
      <c r="G113"/>
      <c r="H113"/>
      <c r="I113"/>
    </row>
    <row r="114" spans="6:9">
      <c r="F114"/>
      <c r="G114"/>
      <c r="H114"/>
      <c r="I114"/>
    </row>
  </sheetData>
  <autoFilter ref="A1:L106"/>
  <sortState ref="A2:M112">
    <sortCondition ref="I2:I112"/>
    <sortCondition ref="G2:G11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A4" workbookViewId="0">
      <selection activeCell="C28" sqref="C28"/>
    </sheetView>
  </sheetViews>
  <sheetFormatPr defaultRowHeight="15"/>
  <cols>
    <col min="1" max="1" width="24.7109375" customWidth="1"/>
    <col min="2" max="2" width="15.42578125" bestFit="1" customWidth="1"/>
    <col min="3" max="3" width="11.85546875" bestFit="1" customWidth="1"/>
    <col min="4" max="6" width="36.28515625" bestFit="1" customWidth="1"/>
    <col min="7" max="7" width="21.85546875" bestFit="1" customWidth="1"/>
    <col min="8" max="8" width="15.42578125" bestFit="1" customWidth="1"/>
  </cols>
  <sheetData>
    <row r="1" spans="1:9" s="12" customFormat="1">
      <c r="A1" s="12" t="s">
        <v>185</v>
      </c>
      <c r="B1" s="12" t="s">
        <v>189</v>
      </c>
      <c r="C1" s="12" t="s">
        <v>187</v>
      </c>
      <c r="D1" s="12" t="str">
        <f t="shared" ref="D1" si="0">E1</f>
        <v>Automatyka i Robotyka_inż._AMU</v>
      </c>
      <c r="E1" s="12" t="str">
        <f t="shared" ref="E1" si="1">CONCATENATE(A1,"_",B1,"_",C1)</f>
        <v>Automatyka i Robotyka_inż._AMU</v>
      </c>
      <c r="F1" s="2" t="str">
        <f t="shared" ref="F1" si="2">E1</f>
        <v>Automatyka i Robotyka_inż._AMU</v>
      </c>
      <c r="G1" s="2" t="str">
        <f t="shared" ref="G1" si="3">A1</f>
        <v>Automatyka i Robotyka</v>
      </c>
      <c r="H1" s="2" t="str">
        <f t="shared" ref="H1:I12" si="4">B1</f>
        <v>inż.</v>
      </c>
      <c r="I1" s="2" t="str">
        <f t="shared" si="4"/>
        <v>AMU</v>
      </c>
    </row>
    <row r="2" spans="1:9">
      <c r="A2" t="s">
        <v>185</v>
      </c>
      <c r="B2" t="s">
        <v>189</v>
      </c>
      <c r="C2" t="s">
        <v>191</v>
      </c>
      <c r="D2" t="str">
        <f t="shared" ref="D2:D12" si="5">E2</f>
        <v>Automatyka i Robotyka_inż._ASE</v>
      </c>
      <c r="E2" t="str">
        <f t="shared" ref="E2:E12" si="6">CONCATENATE(A2,"_",B2,"_",C2)</f>
        <v>Automatyka i Robotyka_inż._ASE</v>
      </c>
      <c r="F2" s="2" t="str">
        <f t="shared" ref="F2:F11" si="7">E2</f>
        <v>Automatyka i Robotyka_inż._ASE</v>
      </c>
      <c r="G2" s="2" t="str">
        <f t="shared" ref="G2:G11" si="8">A2</f>
        <v>Automatyka i Robotyka</v>
      </c>
      <c r="H2" s="2" t="str">
        <f t="shared" ref="H2:H11" si="9">B2</f>
        <v>inż.</v>
      </c>
      <c r="I2" s="2" t="str">
        <f t="shared" si="4"/>
        <v>ASE</v>
      </c>
    </row>
    <row r="3" spans="1:9" s="12" customFormat="1">
      <c r="A3" s="12" t="s">
        <v>184</v>
      </c>
      <c r="B3" s="12" t="s">
        <v>189</v>
      </c>
      <c r="C3" s="12" t="s">
        <v>188</v>
      </c>
      <c r="D3" s="12" t="str">
        <f t="shared" ref="D3" si="10">E3</f>
        <v>Elektrotechnika_inż._EEN</v>
      </c>
      <c r="E3" s="12" t="str">
        <f t="shared" ref="E3" si="11">CONCATENATE(A3,"_",B3,"_",C3)</f>
        <v>Elektrotechnika_inż._EEN</v>
      </c>
      <c r="F3" s="2" t="str">
        <f t="shared" ref="F3" si="12">E3</f>
        <v>Elektrotechnika_inż._EEN</v>
      </c>
      <c r="G3" s="2" t="str">
        <f t="shared" ref="G3" si="13">A3</f>
        <v>Elektrotechnika</v>
      </c>
      <c r="H3" s="2" t="str">
        <f t="shared" ref="H3" si="14">B3</f>
        <v>inż.</v>
      </c>
      <c r="I3" s="2" t="str">
        <f t="shared" si="4"/>
        <v>EEN</v>
      </c>
    </row>
    <row r="4" spans="1:9">
      <c r="A4" t="s">
        <v>184</v>
      </c>
      <c r="B4" t="s">
        <v>189</v>
      </c>
      <c r="C4" s="12" t="s">
        <v>192</v>
      </c>
      <c r="D4" t="str">
        <f t="shared" si="5"/>
        <v>Elektrotechnika_inż._ETP</v>
      </c>
      <c r="E4" t="str">
        <f t="shared" si="6"/>
        <v>Elektrotechnika_inż._ETP</v>
      </c>
      <c r="F4" s="2" t="str">
        <f t="shared" si="7"/>
        <v>Elektrotechnika_inż._ETP</v>
      </c>
      <c r="G4" s="2" t="str">
        <f t="shared" si="8"/>
        <v>Elektrotechnika</v>
      </c>
      <c r="H4" s="2" t="str">
        <f t="shared" si="9"/>
        <v>inż.</v>
      </c>
      <c r="I4" s="2" t="str">
        <f t="shared" si="4"/>
        <v>ETP</v>
      </c>
    </row>
    <row r="5" spans="1:9">
      <c r="A5" t="s">
        <v>186</v>
      </c>
      <c r="B5" t="s">
        <v>189</v>
      </c>
      <c r="D5" t="str">
        <f t="shared" si="5"/>
        <v>Mechatronika_inż._</v>
      </c>
      <c r="E5" t="str">
        <f t="shared" si="6"/>
        <v>Mechatronika_inż._</v>
      </c>
      <c r="F5" s="2" t="str">
        <f t="shared" si="7"/>
        <v>Mechatronika_inż._</v>
      </c>
      <c r="G5" s="2" t="str">
        <f t="shared" si="8"/>
        <v>Mechatronika</v>
      </c>
      <c r="H5" s="2" t="str">
        <f t="shared" si="9"/>
        <v>inż.</v>
      </c>
      <c r="I5" s="2"/>
    </row>
    <row r="6" spans="1:9">
      <c r="A6" t="s">
        <v>185</v>
      </c>
      <c r="B6" t="s">
        <v>190</v>
      </c>
      <c r="C6" t="s">
        <v>187</v>
      </c>
      <c r="D6" t="str">
        <f t="shared" si="5"/>
        <v>Automatyka i Robotyka_mgr_AMU</v>
      </c>
      <c r="E6" t="str">
        <f t="shared" si="6"/>
        <v>Automatyka i Robotyka_mgr_AMU</v>
      </c>
      <c r="F6" s="2" t="str">
        <f t="shared" si="7"/>
        <v>Automatyka i Robotyka_mgr_AMU</v>
      </c>
      <c r="G6" s="2" t="str">
        <f t="shared" si="8"/>
        <v>Automatyka i Robotyka</v>
      </c>
      <c r="H6" s="2" t="str">
        <f t="shared" si="9"/>
        <v>mgr</v>
      </c>
      <c r="I6" s="2" t="str">
        <f t="shared" si="4"/>
        <v>AMU</v>
      </c>
    </row>
    <row r="7" spans="1:9">
      <c r="A7" t="s">
        <v>185</v>
      </c>
      <c r="B7" t="s">
        <v>190</v>
      </c>
      <c r="C7" t="s">
        <v>191</v>
      </c>
      <c r="D7" t="str">
        <f t="shared" si="5"/>
        <v>Automatyka i Robotyka_mgr_ASE</v>
      </c>
      <c r="E7" t="str">
        <f t="shared" si="6"/>
        <v>Automatyka i Robotyka_mgr_ASE</v>
      </c>
      <c r="F7" s="2" t="str">
        <f t="shared" si="7"/>
        <v>Automatyka i Robotyka_mgr_ASE</v>
      </c>
      <c r="G7" s="2" t="str">
        <f t="shared" si="8"/>
        <v>Automatyka i Robotyka</v>
      </c>
      <c r="H7" s="2" t="str">
        <f t="shared" si="9"/>
        <v>mgr</v>
      </c>
      <c r="I7" s="2" t="str">
        <f t="shared" si="4"/>
        <v>ASE</v>
      </c>
    </row>
    <row r="8" spans="1:9">
      <c r="A8" t="s">
        <v>184</v>
      </c>
      <c r="B8" t="s">
        <v>190</v>
      </c>
      <c r="C8" t="s">
        <v>188</v>
      </c>
      <c r="D8" t="str">
        <f t="shared" si="5"/>
        <v>Elektrotechnika_mgr_EEN</v>
      </c>
      <c r="E8" t="str">
        <f t="shared" si="6"/>
        <v>Elektrotechnika_mgr_EEN</v>
      </c>
      <c r="F8" s="2" t="str">
        <f t="shared" si="7"/>
        <v>Elektrotechnika_mgr_EEN</v>
      </c>
      <c r="G8" s="2" t="str">
        <f t="shared" si="8"/>
        <v>Elektrotechnika</v>
      </c>
      <c r="H8" s="2" t="str">
        <f t="shared" si="9"/>
        <v>mgr</v>
      </c>
      <c r="I8" s="2" t="str">
        <f t="shared" si="4"/>
        <v>EEN</v>
      </c>
    </row>
    <row r="9" spans="1:9">
      <c r="A9" t="s">
        <v>184</v>
      </c>
      <c r="B9" t="s">
        <v>190</v>
      </c>
      <c r="C9" t="s">
        <v>192</v>
      </c>
      <c r="D9" t="str">
        <f t="shared" si="5"/>
        <v>Elektrotechnika_mgr_ETP</v>
      </c>
      <c r="E9" t="str">
        <f t="shared" si="6"/>
        <v>Elektrotechnika_mgr_ETP</v>
      </c>
      <c r="F9" s="2" t="str">
        <f t="shared" si="7"/>
        <v>Elektrotechnika_mgr_ETP</v>
      </c>
      <c r="G9" s="2" t="str">
        <f t="shared" si="8"/>
        <v>Elektrotechnika</v>
      </c>
      <c r="H9" s="2" t="str">
        <f t="shared" si="9"/>
        <v>mgr</v>
      </c>
      <c r="I9" s="2" t="str">
        <f t="shared" si="4"/>
        <v>ETP</v>
      </c>
    </row>
    <row r="10" spans="1:9">
      <c r="A10" t="s">
        <v>184</v>
      </c>
      <c r="B10" t="s">
        <v>190</v>
      </c>
      <c r="C10" t="s">
        <v>193</v>
      </c>
      <c r="D10" t="str">
        <f t="shared" si="5"/>
        <v>Elektrotechnika_mgr_CPE</v>
      </c>
      <c r="E10" t="str">
        <f t="shared" si="6"/>
        <v>Elektrotechnika_mgr_CPE</v>
      </c>
      <c r="F10" s="2" t="str">
        <f t="shared" si="7"/>
        <v>Elektrotechnika_mgr_CPE</v>
      </c>
      <c r="G10" s="2" t="str">
        <f t="shared" si="8"/>
        <v>Elektrotechnika</v>
      </c>
      <c r="H10" s="2" t="str">
        <f t="shared" si="9"/>
        <v>mgr</v>
      </c>
      <c r="I10" s="2" t="str">
        <f t="shared" si="4"/>
        <v>CPE</v>
      </c>
    </row>
    <row r="11" spans="1:9">
      <c r="A11" t="s">
        <v>184</v>
      </c>
      <c r="B11" t="s">
        <v>190</v>
      </c>
      <c r="C11" t="s">
        <v>194</v>
      </c>
      <c r="D11" t="str">
        <f t="shared" si="5"/>
        <v>Elektrotechnika_mgr_RES</v>
      </c>
      <c r="E11" t="str">
        <f t="shared" si="6"/>
        <v>Elektrotechnika_mgr_RES</v>
      </c>
      <c r="F11" s="2" t="str">
        <f t="shared" si="7"/>
        <v>Elektrotechnika_mgr_RES</v>
      </c>
      <c r="G11" s="2" t="str">
        <f t="shared" si="8"/>
        <v>Elektrotechnika</v>
      </c>
      <c r="H11" s="2" t="str">
        <f t="shared" si="9"/>
        <v>mgr</v>
      </c>
      <c r="I11" s="2" t="str">
        <f t="shared" si="4"/>
        <v>RES</v>
      </c>
    </row>
    <row r="12" spans="1:9">
      <c r="A12" t="s">
        <v>184</v>
      </c>
      <c r="B12" t="s">
        <v>190</v>
      </c>
      <c r="C12" s="12" t="s">
        <v>233</v>
      </c>
      <c r="D12" t="str">
        <f t="shared" si="5"/>
        <v>Elektrotechnika_mgr_OZE</v>
      </c>
      <c r="E12" t="str">
        <f t="shared" si="6"/>
        <v>Elektrotechnika_mgr_OZE</v>
      </c>
      <c r="F12" s="2" t="str">
        <f t="shared" ref="F12" si="15">E12</f>
        <v>Elektrotechnika_mgr_OZE</v>
      </c>
      <c r="G12" s="2" t="str">
        <f t="shared" ref="G12" si="16">A12</f>
        <v>Elektrotechnika</v>
      </c>
      <c r="H12" s="2" t="str">
        <f t="shared" ref="H12" si="17">B12</f>
        <v>mgr</v>
      </c>
      <c r="I12" s="2" t="str">
        <f t="shared" si="4"/>
        <v>OZE</v>
      </c>
    </row>
    <row r="13" spans="1:9">
      <c r="F13">
        <v>1</v>
      </c>
      <c r="G13">
        <v>2</v>
      </c>
      <c r="H13">
        <v>3</v>
      </c>
      <c r="I13">
        <v>4</v>
      </c>
    </row>
    <row r="16" spans="1:9">
      <c r="A16" t="s">
        <v>220</v>
      </c>
      <c r="B16" t="s">
        <v>267</v>
      </c>
    </row>
    <row r="17" spans="1:2">
      <c r="A17" s="9" t="s">
        <v>234</v>
      </c>
      <c r="B17" t="s">
        <v>225</v>
      </c>
    </row>
    <row r="18" spans="1:2">
      <c r="A18" s="9" t="s">
        <v>235</v>
      </c>
      <c r="B18" t="s">
        <v>226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5</vt:i4>
      </vt:variant>
    </vt:vector>
  </HeadingPairs>
  <TitlesOfParts>
    <vt:vector size="8" baseType="lpstr">
      <vt:lpstr>Tematy</vt:lpstr>
      <vt:lpstr>Prowadzacy</vt:lpstr>
      <vt:lpstr>studia</vt:lpstr>
      <vt:lpstr>forma</vt:lpstr>
      <vt:lpstr>kierunki</vt:lpstr>
      <vt:lpstr>Pracownicy</vt:lpstr>
      <vt:lpstr>studia!robert</vt:lpstr>
      <vt:lpstr>taknie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Kasia</dc:creator>
  <cp:lastModifiedBy>anita</cp:lastModifiedBy>
  <cp:lastPrinted>2019-06-05T11:47:00Z</cp:lastPrinted>
  <dcterms:created xsi:type="dcterms:W3CDTF">2014-12-07T15:26:17Z</dcterms:created>
  <dcterms:modified xsi:type="dcterms:W3CDTF">2019-06-24T09:10:45Z</dcterms:modified>
</cp:coreProperties>
</file>