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920" windowHeight="7425" tabRatio="163"/>
  </bookViews>
  <sheets>
    <sheet name="Tematy" sheetId="1" r:id="rId1"/>
    <sheet name="Prowadzacy" sheetId="2" state="hidden" r:id="rId2"/>
    <sheet name="studia" sheetId="3" state="hidden" r:id="rId3"/>
  </sheets>
  <definedNames>
    <definedName name="_xlnm._FilterDatabase" localSheetId="1" hidden="1">Prowadzacy!$A$1:$L$113</definedName>
    <definedName name="_xlnm._FilterDatabase" localSheetId="0" hidden="1">Tematy!$A$5:$AK$701</definedName>
    <definedName name="forma">studia!$A$17:$A$18</definedName>
    <definedName name="kierunki">studia!$F$1:$F$12</definedName>
    <definedName name="Pracownicy">Prowadzacy!$F$2:$F$112</definedName>
    <definedName name="robert" localSheetId="2">studia!$F$1:$F$12</definedName>
    <definedName name="taknie">studia!$B$17:$B$18</definedName>
  </definedNames>
  <calcPr calcId="145621"/>
</workbook>
</file>

<file path=xl/calcChain.xml><?xml version="1.0" encoding="utf-8"?>
<calcChain xmlns="http://schemas.openxmlformats.org/spreadsheetml/2006/main">
  <c r="O805" i="1" l="1"/>
  <c r="O804" i="1" l="1"/>
  <c r="O803" i="1"/>
  <c r="O802" i="1"/>
  <c r="O776" i="1" l="1"/>
  <c r="O777" i="1"/>
  <c r="O778" i="1"/>
  <c r="O779" i="1"/>
  <c r="O780" i="1"/>
  <c r="O781" i="1"/>
  <c r="O782" i="1"/>
  <c r="O783" i="1"/>
  <c r="O785" i="1"/>
  <c r="O786" i="1"/>
  <c r="O787" i="1"/>
  <c r="O788" i="1"/>
  <c r="O789" i="1"/>
  <c r="O790" i="1"/>
  <c r="O791" i="1"/>
  <c r="O792" i="1"/>
  <c r="O793" i="1"/>
  <c r="O794" i="1"/>
  <c r="O795" i="1"/>
  <c r="O796" i="1"/>
  <c r="O797" i="1"/>
  <c r="O798" i="1"/>
  <c r="O799" i="1"/>
  <c r="O800" i="1"/>
  <c r="O801" i="1"/>
  <c r="O759" i="1"/>
  <c r="O760" i="1"/>
  <c r="O761" i="1"/>
  <c r="O762" i="1"/>
  <c r="O763" i="1"/>
  <c r="O764" i="1"/>
  <c r="O765" i="1"/>
  <c r="O766" i="1"/>
  <c r="O767" i="1"/>
  <c r="O768" i="1"/>
  <c r="O769" i="1"/>
  <c r="O770" i="1"/>
  <c r="O771" i="1"/>
  <c r="O772" i="1"/>
  <c r="O773" i="1"/>
  <c r="O774" i="1"/>
  <c r="O775" i="1"/>
  <c r="O758" i="1"/>
  <c r="O757" i="1"/>
  <c r="O756" i="1"/>
  <c r="M30" i="2" l="1"/>
  <c r="L30" i="2"/>
  <c r="F30" i="2" s="1"/>
  <c r="I30" i="2"/>
  <c r="G30" i="2"/>
  <c r="M23" i="2"/>
  <c r="L23" i="2"/>
  <c r="F23" i="2" s="1"/>
  <c r="I23" i="2"/>
  <c r="G23" i="2"/>
  <c r="M55" i="2"/>
  <c r="L55" i="2"/>
  <c r="F55" i="2" s="1"/>
  <c r="I55" i="2"/>
  <c r="G55" i="2"/>
  <c r="M76" i="2" l="1"/>
  <c r="L76" i="2"/>
  <c r="F76" i="2" s="1"/>
  <c r="I76" i="2"/>
  <c r="G76" i="2"/>
  <c r="M65" i="2" l="1"/>
  <c r="L65" i="2"/>
  <c r="F65" i="2" s="1"/>
  <c r="I65" i="2"/>
  <c r="G65" i="2"/>
  <c r="M108" i="2"/>
  <c r="L108" i="2"/>
  <c r="F108" i="2" s="1"/>
  <c r="I108" i="2"/>
  <c r="G108" i="2"/>
  <c r="M105" i="2"/>
  <c r="L105" i="2"/>
  <c r="F105" i="2" s="1"/>
  <c r="I105" i="2"/>
  <c r="G105" i="2"/>
  <c r="M89" i="2"/>
  <c r="L89" i="2"/>
  <c r="F89" i="2" s="1"/>
  <c r="I89" i="2"/>
  <c r="G89" i="2"/>
  <c r="M63" i="2"/>
  <c r="L63" i="2"/>
  <c r="F63" i="2" s="1"/>
  <c r="I63" i="2"/>
  <c r="G63" i="2"/>
  <c r="I112" i="2"/>
  <c r="I111" i="2"/>
  <c r="I110" i="2"/>
  <c r="I109" i="2"/>
  <c r="I107" i="2"/>
  <c r="I106" i="2"/>
  <c r="I104" i="2"/>
  <c r="I103" i="2"/>
  <c r="I102" i="2"/>
  <c r="I101" i="2"/>
  <c r="I100" i="2"/>
  <c r="I99" i="2"/>
  <c r="I98" i="2"/>
  <c r="I97" i="2"/>
  <c r="I96" i="2"/>
  <c r="I95" i="2"/>
  <c r="I94" i="2"/>
  <c r="I93" i="2"/>
  <c r="I92" i="2"/>
  <c r="I91" i="2"/>
  <c r="I90" i="2"/>
  <c r="I88" i="2"/>
  <c r="I87" i="2"/>
  <c r="I86" i="2"/>
  <c r="I85" i="2"/>
  <c r="I84" i="2"/>
  <c r="I83" i="2"/>
  <c r="I82" i="2"/>
  <c r="I81" i="2"/>
  <c r="I80" i="2"/>
  <c r="I79" i="2"/>
  <c r="I78" i="2"/>
  <c r="I77" i="2"/>
  <c r="I75" i="2"/>
  <c r="I74" i="2"/>
  <c r="I73" i="2"/>
  <c r="I72" i="2"/>
  <c r="I71" i="2"/>
  <c r="I70" i="2"/>
  <c r="I69" i="2"/>
  <c r="I68" i="2"/>
  <c r="I67" i="2"/>
  <c r="I66" i="2"/>
  <c r="I64" i="2"/>
  <c r="I62" i="2"/>
  <c r="I61" i="2"/>
  <c r="I60" i="2"/>
  <c r="I59" i="2"/>
  <c r="I58" i="2"/>
  <c r="I57" i="2"/>
  <c r="I56" i="2"/>
  <c r="I54" i="2"/>
  <c r="I53" i="2"/>
  <c r="I52" i="2"/>
  <c r="I51" i="2"/>
  <c r="I50" i="2"/>
  <c r="I49" i="2"/>
  <c r="I48" i="2"/>
  <c r="I47" i="2"/>
  <c r="I46" i="2"/>
  <c r="I45" i="2"/>
  <c r="I44" i="2"/>
  <c r="I43" i="2"/>
  <c r="I42" i="2"/>
  <c r="I41" i="2"/>
  <c r="I40" i="2"/>
  <c r="I39" i="2"/>
  <c r="I38" i="2"/>
  <c r="I37" i="2"/>
  <c r="I36" i="2"/>
  <c r="I35" i="2"/>
  <c r="I34" i="2"/>
  <c r="I33" i="2"/>
  <c r="I32" i="2"/>
  <c r="I31" i="2"/>
  <c r="I29" i="2"/>
  <c r="I28" i="2"/>
  <c r="I27" i="2"/>
  <c r="I26" i="2"/>
  <c r="I25" i="2"/>
  <c r="I24" i="2"/>
  <c r="I22" i="2"/>
  <c r="I21" i="2"/>
  <c r="I20" i="2"/>
  <c r="I19" i="2"/>
  <c r="I18" i="2"/>
  <c r="I17" i="2"/>
  <c r="I16" i="2"/>
  <c r="I15" i="2"/>
  <c r="I14" i="2"/>
  <c r="I13" i="2"/>
  <c r="I12" i="2"/>
  <c r="I11" i="2"/>
  <c r="I10" i="2"/>
  <c r="I9" i="2"/>
  <c r="I8" i="2"/>
  <c r="I7" i="2"/>
  <c r="I6" i="2"/>
  <c r="I5" i="2"/>
  <c r="I4" i="2"/>
  <c r="I3" i="2"/>
  <c r="I2" i="2"/>
  <c r="G112" i="2"/>
  <c r="G111" i="2"/>
  <c r="G110" i="2"/>
  <c r="G109" i="2"/>
  <c r="G107" i="2"/>
  <c r="G106" i="2"/>
  <c r="G104" i="2"/>
  <c r="G103" i="2"/>
  <c r="G102" i="2"/>
  <c r="G101" i="2"/>
  <c r="G100" i="2"/>
  <c r="G99" i="2"/>
  <c r="G98" i="2"/>
  <c r="G97" i="2"/>
  <c r="G96" i="2"/>
  <c r="G95" i="2"/>
  <c r="G94" i="2"/>
  <c r="G93" i="2"/>
  <c r="G92" i="2"/>
  <c r="G91" i="2"/>
  <c r="G90" i="2"/>
  <c r="G88" i="2"/>
  <c r="G87" i="2"/>
  <c r="G86" i="2"/>
  <c r="G85" i="2"/>
  <c r="G84" i="2"/>
  <c r="G83" i="2"/>
  <c r="G82" i="2"/>
  <c r="G81" i="2"/>
  <c r="G80" i="2"/>
  <c r="G79" i="2"/>
  <c r="G78" i="2"/>
  <c r="G77" i="2"/>
  <c r="G75" i="2"/>
  <c r="G74" i="2"/>
  <c r="G73" i="2"/>
  <c r="G72" i="2"/>
  <c r="G71" i="2"/>
  <c r="G70" i="2"/>
  <c r="G69" i="2"/>
  <c r="G68" i="2"/>
  <c r="G67" i="2"/>
  <c r="G66" i="2"/>
  <c r="G64" i="2"/>
  <c r="G62" i="2"/>
  <c r="G61" i="2"/>
  <c r="G60" i="2"/>
  <c r="G59" i="2"/>
  <c r="G58" i="2"/>
  <c r="G57" i="2"/>
  <c r="G56" i="2"/>
  <c r="G54" i="2"/>
  <c r="G53" i="2"/>
  <c r="G52" i="2"/>
  <c r="G51" i="2"/>
  <c r="G50" i="2"/>
  <c r="G49" i="2"/>
  <c r="G48" i="2"/>
  <c r="G47" i="2"/>
  <c r="G46" i="2"/>
  <c r="G45" i="2"/>
  <c r="G44" i="2"/>
  <c r="G43" i="2"/>
  <c r="G42" i="2"/>
  <c r="G41" i="2"/>
  <c r="G40" i="2"/>
  <c r="G39" i="2"/>
  <c r="G38" i="2"/>
  <c r="G37" i="2"/>
  <c r="G36" i="2"/>
  <c r="G35" i="2"/>
  <c r="G34" i="2"/>
  <c r="G33" i="2"/>
  <c r="G32" i="2"/>
  <c r="G31" i="2"/>
  <c r="G29" i="2"/>
  <c r="G28" i="2"/>
  <c r="G27" i="2"/>
  <c r="G26" i="2"/>
  <c r="G25" i="2"/>
  <c r="G24" i="2"/>
  <c r="G22" i="2"/>
  <c r="G21" i="2"/>
  <c r="G20" i="2"/>
  <c r="G19" i="2"/>
  <c r="G18" i="2"/>
  <c r="G17" i="2"/>
  <c r="G16" i="2"/>
  <c r="G15" i="2"/>
  <c r="G14" i="2"/>
  <c r="G13" i="2"/>
  <c r="G12" i="2"/>
  <c r="G11" i="2"/>
  <c r="G10" i="2"/>
  <c r="G9" i="2"/>
  <c r="G8" i="2"/>
  <c r="G7" i="2"/>
  <c r="G6" i="2"/>
  <c r="G5" i="2"/>
  <c r="G4" i="2"/>
  <c r="G3" i="2"/>
  <c r="G2" i="2"/>
  <c r="L24" i="2"/>
  <c r="F24" i="2" s="1"/>
  <c r="M24" i="2"/>
  <c r="M13" i="2"/>
  <c r="L13" i="2"/>
  <c r="F13" i="2" s="1"/>
  <c r="L26" i="2"/>
  <c r="F26" i="2" s="1"/>
  <c r="M26" i="2"/>
  <c r="M2" i="2"/>
  <c r="L2" i="2"/>
  <c r="F2" i="2" s="1"/>
  <c r="L56" i="2"/>
  <c r="F56" i="2" s="1"/>
  <c r="M56" i="2"/>
  <c r="M82" i="2" l="1"/>
  <c r="L82" i="2"/>
  <c r="F82" i="2" s="1"/>
  <c r="M86" i="2"/>
  <c r="L86" i="2"/>
  <c r="F86" i="2" s="1"/>
  <c r="M17" i="2" l="1"/>
  <c r="L17" i="2"/>
  <c r="F17" i="2" s="1"/>
  <c r="I12" i="3" l="1"/>
  <c r="I11" i="3"/>
  <c r="I10" i="3"/>
  <c r="I9" i="3"/>
  <c r="I8" i="3"/>
  <c r="I7" i="3"/>
  <c r="I6" i="3"/>
  <c r="I4" i="3"/>
  <c r="I3" i="3"/>
  <c r="I2" i="3"/>
  <c r="H3" i="3"/>
  <c r="G3" i="3"/>
  <c r="E3" i="3"/>
  <c r="F3" i="3" s="1"/>
  <c r="I1" i="3"/>
  <c r="H1" i="3"/>
  <c r="G1" i="3"/>
  <c r="E1" i="3"/>
  <c r="F1" i="3" s="1"/>
  <c r="C714" i="1" l="1"/>
  <c r="D711" i="1"/>
  <c r="C712" i="1"/>
  <c r="B711" i="1"/>
  <c r="B714" i="1"/>
  <c r="C711" i="1"/>
  <c r="D712" i="1"/>
  <c r="D714" i="1"/>
  <c r="B712" i="1"/>
  <c r="D1" i="3"/>
  <c r="D3" i="3"/>
  <c r="M110" i="2"/>
  <c r="L110" i="2" l="1"/>
  <c r="F110" i="2" s="1"/>
  <c r="G12" i="3"/>
  <c r="H12" i="3"/>
  <c r="E12" i="3"/>
  <c r="D12" i="3" s="1"/>
  <c r="M3" i="2"/>
  <c r="M4" i="2"/>
  <c r="M5" i="2"/>
  <c r="M6" i="2"/>
  <c r="M7" i="2"/>
  <c r="M8" i="2"/>
  <c r="M9" i="2"/>
  <c r="M10" i="2"/>
  <c r="M11" i="2"/>
  <c r="M12" i="2"/>
  <c r="M14" i="2"/>
  <c r="M15" i="2"/>
  <c r="M16" i="2"/>
  <c r="M18" i="2"/>
  <c r="M19" i="2"/>
  <c r="M20" i="2"/>
  <c r="M21" i="2"/>
  <c r="M22" i="2"/>
  <c r="M25" i="2"/>
  <c r="M27" i="2"/>
  <c r="M28" i="2"/>
  <c r="M29" i="2"/>
  <c r="M31" i="2"/>
  <c r="M32" i="2"/>
  <c r="M33" i="2"/>
  <c r="M34" i="2"/>
  <c r="M35" i="2"/>
  <c r="M36" i="2"/>
  <c r="M37" i="2"/>
  <c r="M38" i="2"/>
  <c r="M39" i="2"/>
  <c r="M40" i="2"/>
  <c r="M41" i="2"/>
  <c r="M42" i="2"/>
  <c r="M43" i="2"/>
  <c r="M44" i="2"/>
  <c r="M45" i="2"/>
  <c r="M46" i="2"/>
  <c r="M47" i="2"/>
  <c r="M48" i="2"/>
  <c r="M49" i="2"/>
  <c r="M50" i="2"/>
  <c r="M51" i="2"/>
  <c r="M52" i="2"/>
  <c r="M53" i="2"/>
  <c r="M54" i="2"/>
  <c r="M57" i="2"/>
  <c r="M58" i="2"/>
  <c r="M59" i="2"/>
  <c r="M60" i="2"/>
  <c r="M61" i="2"/>
  <c r="M62" i="2"/>
  <c r="M64" i="2"/>
  <c r="M66" i="2"/>
  <c r="M67" i="2"/>
  <c r="M68" i="2"/>
  <c r="M69" i="2"/>
  <c r="M70" i="2"/>
  <c r="M71" i="2"/>
  <c r="M72" i="2"/>
  <c r="M73" i="2"/>
  <c r="M74" i="2"/>
  <c r="M75" i="2"/>
  <c r="M77" i="2"/>
  <c r="M78" i="2"/>
  <c r="M79" i="2"/>
  <c r="M80" i="2"/>
  <c r="M81" i="2"/>
  <c r="M83" i="2"/>
  <c r="M84" i="2"/>
  <c r="M85" i="2"/>
  <c r="M87" i="2"/>
  <c r="M88" i="2"/>
  <c r="M90" i="2"/>
  <c r="M91" i="2"/>
  <c r="M92" i="2"/>
  <c r="M93" i="2"/>
  <c r="M94" i="2"/>
  <c r="M95" i="2"/>
  <c r="M96" i="2"/>
  <c r="M97" i="2"/>
  <c r="M98" i="2"/>
  <c r="M99" i="2"/>
  <c r="M100" i="2"/>
  <c r="M101" i="2"/>
  <c r="M102" i="2"/>
  <c r="M103" i="2"/>
  <c r="M104" i="2"/>
  <c r="M106" i="2"/>
  <c r="M107" i="2"/>
  <c r="M109" i="2"/>
  <c r="M111" i="2"/>
  <c r="M112"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2" i="2"/>
  <c r="L14" i="2"/>
  <c r="L15" i="2"/>
  <c r="L16" i="2"/>
  <c r="L18" i="2"/>
  <c r="L19" i="2"/>
  <c r="L20" i="2"/>
  <c r="L21" i="2"/>
  <c r="L22" i="2"/>
  <c r="L25" i="2"/>
  <c r="L27" i="2"/>
  <c r="L28" i="2"/>
  <c r="L29" i="2"/>
  <c r="L31" i="2"/>
  <c r="L32" i="2"/>
  <c r="L33" i="2"/>
  <c r="L34" i="2"/>
  <c r="L35" i="2"/>
  <c r="L36" i="2"/>
  <c r="L37" i="2"/>
  <c r="L38" i="2"/>
  <c r="L39" i="2"/>
  <c r="L40" i="2"/>
  <c r="L41" i="2"/>
  <c r="L42" i="2"/>
  <c r="L43" i="2"/>
  <c r="L44" i="2"/>
  <c r="L45" i="2"/>
  <c r="L46" i="2"/>
  <c r="L47" i="2"/>
  <c r="L48" i="2"/>
  <c r="L49" i="2"/>
  <c r="L50" i="2"/>
  <c r="L51" i="2"/>
  <c r="L52" i="2"/>
  <c r="L53" i="2"/>
  <c r="L54" i="2"/>
  <c r="L57" i="2"/>
  <c r="L58" i="2"/>
  <c r="L59" i="2"/>
  <c r="L60" i="2"/>
  <c r="L61" i="2"/>
  <c r="L62" i="2"/>
  <c r="L64" i="2"/>
  <c r="L66" i="2"/>
  <c r="L67" i="2"/>
  <c r="L68" i="2"/>
  <c r="L69" i="2"/>
  <c r="L70" i="2"/>
  <c r="L71" i="2"/>
  <c r="L72" i="2"/>
  <c r="L73" i="2"/>
  <c r="L74" i="2"/>
  <c r="L75" i="2"/>
  <c r="L77" i="2"/>
  <c r="L78" i="2"/>
  <c r="L79" i="2"/>
  <c r="L80" i="2"/>
  <c r="L81" i="2"/>
  <c r="L83" i="2"/>
  <c r="L84" i="2"/>
  <c r="L85" i="2"/>
  <c r="L87" i="2"/>
  <c r="L88" i="2"/>
  <c r="L90" i="2"/>
  <c r="L91" i="2"/>
  <c r="L92" i="2"/>
  <c r="L93" i="2"/>
  <c r="L94" i="2"/>
  <c r="L95" i="2"/>
  <c r="L96" i="2"/>
  <c r="L97" i="2"/>
  <c r="L98" i="2"/>
  <c r="L99" i="2"/>
  <c r="L100" i="2"/>
  <c r="L101" i="2"/>
  <c r="L102" i="2"/>
  <c r="L103" i="2"/>
  <c r="L104" i="2"/>
  <c r="L106" i="2"/>
  <c r="L107" i="2"/>
  <c r="L109" i="2"/>
  <c r="L111" i="2"/>
  <c r="L112" i="2"/>
  <c r="C811" i="1" l="1"/>
  <c r="B806" i="1"/>
  <c r="D800" i="1"/>
  <c r="C795" i="1"/>
  <c r="B790" i="1"/>
  <c r="D784" i="1"/>
  <c r="B812" i="1"/>
  <c r="D806" i="1"/>
  <c r="C801" i="1"/>
  <c r="B796" i="1"/>
  <c r="D790" i="1"/>
  <c r="C785" i="1"/>
  <c r="D805" i="1"/>
  <c r="B795" i="1"/>
  <c r="C784" i="1"/>
  <c r="D778" i="1"/>
  <c r="C773" i="1"/>
  <c r="B768" i="1"/>
  <c r="D762" i="1"/>
  <c r="C757" i="1"/>
  <c r="B752" i="1"/>
  <c r="D746" i="1"/>
  <c r="B813" i="1"/>
  <c r="C802" i="1"/>
  <c r="D791" i="1"/>
  <c r="C782" i="1"/>
  <c r="B777" i="1"/>
  <c r="D771" i="1"/>
  <c r="C766" i="1"/>
  <c r="B761" i="1"/>
  <c r="D755" i="1"/>
  <c r="C750" i="1"/>
  <c r="B745" i="1"/>
  <c r="D739" i="1"/>
  <c r="C734" i="1"/>
  <c r="B729" i="1"/>
  <c r="B799" i="1"/>
  <c r="D780" i="1"/>
  <c r="B770" i="1"/>
  <c r="C759" i="1"/>
  <c r="D748" i="1"/>
  <c r="D740" i="1"/>
  <c r="D733" i="1"/>
  <c r="D726" i="1"/>
  <c r="C721" i="1"/>
  <c r="C700" i="1"/>
  <c r="B695" i="1"/>
  <c r="C690" i="1"/>
  <c r="B807" i="1"/>
  <c r="D785" i="1"/>
  <c r="B774" i="1"/>
  <c r="C763" i="1"/>
  <c r="D752" i="1"/>
  <c r="C743" i="1"/>
  <c r="C736" i="1"/>
  <c r="C729" i="1"/>
  <c r="C723" i="1"/>
  <c r="B718" i="1"/>
  <c r="D713" i="1"/>
  <c r="C708" i="1"/>
  <c r="B697" i="1"/>
  <c r="B691" i="1"/>
  <c r="B809" i="1"/>
  <c r="B775" i="1"/>
  <c r="D753" i="1"/>
  <c r="D736" i="1"/>
  <c r="D723" i="1"/>
  <c r="C697" i="1"/>
  <c r="B686" i="1"/>
  <c r="D681" i="1"/>
  <c r="D675" i="1"/>
  <c r="C670" i="1"/>
  <c r="B665" i="1"/>
  <c r="D659" i="1"/>
  <c r="C654" i="1"/>
  <c r="B649" i="1"/>
  <c r="D643" i="1"/>
  <c r="C638" i="1"/>
  <c r="B633" i="1"/>
  <c r="D627" i="1"/>
  <c r="C622" i="1"/>
  <c r="B617" i="1"/>
  <c r="D611" i="1"/>
  <c r="C606" i="1"/>
  <c r="B601" i="1"/>
  <c r="B743" i="1"/>
  <c r="C720" i="1"/>
  <c r="C699" i="1"/>
  <c r="B779" i="1"/>
  <c r="C739" i="1"/>
  <c r="D710" i="1"/>
  <c r="C772" i="1"/>
  <c r="B735" i="1"/>
  <c r="B681" i="1"/>
  <c r="C673" i="1"/>
  <c r="D666" i="1"/>
  <c r="B660" i="1"/>
  <c r="B654" i="1"/>
  <c r="B648" i="1"/>
  <c r="D641" i="1"/>
  <c r="C635" i="1"/>
  <c r="B627" i="1"/>
  <c r="C620" i="1"/>
  <c r="B612" i="1"/>
  <c r="D604" i="1"/>
  <c r="C687" i="1"/>
  <c r="D674" i="1"/>
  <c r="D665" i="1"/>
  <c r="B656" i="1"/>
  <c r="D642" i="1"/>
  <c r="D629" i="1"/>
  <c r="B619" i="1"/>
  <c r="B604" i="1"/>
  <c r="D811" i="1"/>
  <c r="C724" i="1"/>
  <c r="D686" i="1"/>
  <c r="B801" i="1"/>
  <c r="D749" i="1"/>
  <c r="D721" i="1"/>
  <c r="C695" i="1"/>
  <c r="D682" i="1"/>
  <c r="C675" i="1"/>
  <c r="B666" i="1"/>
  <c r="B659" i="1"/>
  <c r="C651" i="1"/>
  <c r="D644" i="1"/>
  <c r="D637" i="1"/>
  <c r="B630" i="1"/>
  <c r="B622" i="1"/>
  <c r="B615" i="1"/>
  <c r="B608" i="1"/>
  <c r="B600" i="1"/>
  <c r="C814" i="1"/>
  <c r="C756" i="1"/>
  <c r="D719" i="1"/>
  <c r="B688" i="1"/>
  <c r="D676" i="1"/>
  <c r="B651" i="1"/>
  <c r="C637" i="1"/>
  <c r="C623" i="1"/>
  <c r="C609" i="1"/>
  <c r="D744" i="1"/>
  <c r="D694" i="1"/>
  <c r="C665" i="1"/>
  <c r="D638" i="1"/>
  <c r="D610" i="1"/>
  <c r="D670" i="1"/>
  <c r="B644" i="1"/>
  <c r="C681" i="1"/>
  <c r="B642" i="1"/>
  <c r="B623" i="1"/>
  <c r="B598" i="1"/>
  <c r="C640" i="1"/>
  <c r="B618" i="1"/>
  <c r="D597" i="1"/>
  <c r="D808" i="1"/>
  <c r="D792" i="1"/>
  <c r="C809" i="1"/>
  <c r="D798" i="1"/>
  <c r="B788" i="1"/>
  <c r="B811" i="1"/>
  <c r="D789" i="1"/>
  <c r="B776" i="1"/>
  <c r="C765" i="1"/>
  <c r="D754" i="1"/>
  <c r="D807" i="1"/>
  <c r="C786" i="1"/>
  <c r="C774" i="1"/>
  <c r="D763" i="1"/>
  <c r="B753" i="1"/>
  <c r="C742" i="1"/>
  <c r="D731" i="1"/>
  <c r="C788" i="1"/>
  <c r="D764" i="1"/>
  <c r="C744" i="1"/>
  <c r="B730" i="1"/>
  <c r="D718" i="1"/>
  <c r="B709" i="1"/>
  <c r="B693" i="1"/>
  <c r="C779" i="1"/>
  <c r="B758" i="1"/>
  <c r="B740" i="1"/>
  <c r="B726" i="1"/>
  <c r="C716" i="1"/>
  <c r="D699" i="1"/>
  <c r="C688" i="1"/>
  <c r="D787" i="1"/>
  <c r="B744" i="1"/>
  <c r="C718" i="1"/>
  <c r="D692" i="1"/>
  <c r="C678" i="1"/>
  <c r="D667" i="1"/>
  <c r="B657" i="1"/>
  <c r="C646" i="1"/>
  <c r="C630" i="1"/>
  <c r="D619" i="1"/>
  <c r="B609" i="1"/>
  <c r="C598" i="1"/>
  <c r="C732" i="1"/>
  <c r="C713" i="1"/>
  <c r="D795" i="1"/>
  <c r="B723" i="1"/>
  <c r="D803" i="1"/>
  <c r="C722" i="1"/>
  <c r="D677" i="1"/>
  <c r="C657" i="1"/>
  <c r="C645" i="1"/>
  <c r="D630" i="1"/>
  <c r="C615" i="1"/>
  <c r="C608" i="1"/>
  <c r="B710" i="1"/>
  <c r="C669" i="1"/>
  <c r="C649" i="1"/>
  <c r="B624" i="1"/>
  <c r="B599" i="1"/>
  <c r="B698" i="1"/>
  <c r="B734" i="1"/>
  <c r="D669" i="1"/>
  <c r="C656" i="1"/>
  <c r="C641" i="1"/>
  <c r="D626" i="1"/>
  <c r="C611" i="1"/>
  <c r="D738" i="1"/>
  <c r="D683" i="1"/>
  <c r="C644" i="1"/>
  <c r="C616" i="1"/>
  <c r="C790" i="1"/>
  <c r="B674" i="1"/>
  <c r="B678" i="1"/>
  <c r="B616" i="1"/>
  <c r="C633" i="1"/>
  <c r="B607" i="1"/>
  <c r="D625" i="1"/>
  <c r="B810" i="1"/>
  <c r="D804" i="1"/>
  <c r="C799" i="1"/>
  <c r="B794" i="1"/>
  <c r="D788" i="1"/>
  <c r="D810" i="1"/>
  <c r="C805" i="1"/>
  <c r="B800" i="1"/>
  <c r="D794" i="1"/>
  <c r="C789" i="1"/>
  <c r="B784" i="1"/>
  <c r="D813" i="1"/>
  <c r="B803" i="1"/>
  <c r="C792" i="1"/>
  <c r="D782" i="1"/>
  <c r="C777" i="1"/>
  <c r="B772" i="1"/>
  <c r="D766" i="1"/>
  <c r="C761" i="1"/>
  <c r="B756" i="1"/>
  <c r="D750" i="1"/>
  <c r="C810" i="1"/>
  <c r="D799" i="1"/>
  <c r="B789" i="1"/>
  <c r="B781" i="1"/>
  <c r="D775" i="1"/>
  <c r="C770" i="1"/>
  <c r="B765" i="1"/>
  <c r="D759" i="1"/>
  <c r="C754" i="1"/>
  <c r="B749" i="1"/>
  <c r="D743" i="1"/>
  <c r="C738" i="1"/>
  <c r="B733" i="1"/>
  <c r="D727" i="1"/>
  <c r="D793" i="1"/>
  <c r="B778" i="1"/>
  <c r="C767" i="1"/>
  <c r="D756" i="1"/>
  <c r="B746" i="1"/>
  <c r="B739" i="1"/>
  <c r="B732" i="1"/>
  <c r="C725" i="1"/>
  <c r="B720" i="1"/>
  <c r="D715" i="1"/>
  <c r="C710" i="1"/>
  <c r="B699" i="1"/>
  <c r="C694" i="1"/>
  <c r="D689" i="1"/>
  <c r="D801" i="1"/>
  <c r="B782" i="1"/>
  <c r="C771" i="1"/>
  <c r="D760" i="1"/>
  <c r="B750" i="1"/>
  <c r="D741" i="1"/>
  <c r="D734" i="1"/>
  <c r="C727" i="1"/>
  <c r="B722" i="1"/>
  <c r="B701" i="1"/>
  <c r="D695" i="1"/>
  <c r="B689" i="1"/>
  <c r="C798" i="1"/>
  <c r="D769" i="1"/>
  <c r="C748" i="1"/>
  <c r="C733" i="1"/>
  <c r="B721" i="1"/>
  <c r="B694" i="1"/>
  <c r="D685" i="1"/>
  <c r="D679" i="1"/>
  <c r="C674" i="1"/>
  <c r="B669" i="1"/>
  <c r="D663" i="1"/>
  <c r="C658" i="1"/>
  <c r="B653" i="1"/>
  <c r="D647" i="1"/>
  <c r="C642" i="1"/>
  <c r="B637" i="1"/>
  <c r="D631" i="1"/>
  <c r="C626" i="1"/>
  <c r="B621" i="1"/>
  <c r="D615" i="1"/>
  <c r="C610" i="1"/>
  <c r="B605" i="1"/>
  <c r="D599" i="1"/>
  <c r="D773" i="1"/>
  <c r="B736" i="1"/>
  <c r="D717" i="1"/>
  <c r="B692" i="1"/>
  <c r="C806" i="1"/>
  <c r="C768" i="1"/>
  <c r="D728" i="1"/>
  <c r="D696" i="1"/>
  <c r="D761" i="1"/>
  <c r="B728" i="1"/>
  <c r="C701" i="1"/>
  <c r="C679" i="1"/>
  <c r="D672" i="1"/>
  <c r="D664" i="1"/>
  <c r="C659" i="1"/>
  <c r="D653" i="1"/>
  <c r="C647" i="1"/>
  <c r="B640" i="1"/>
  <c r="C632" i="1"/>
  <c r="C625" i="1"/>
  <c r="C617" i="1"/>
  <c r="B610" i="1"/>
  <c r="B603" i="1"/>
  <c r="B725" i="1"/>
  <c r="B682" i="1"/>
  <c r="C671" i="1"/>
  <c r="B664" i="1"/>
  <c r="D652" i="1"/>
  <c r="B639" i="1"/>
  <c r="B626" i="1"/>
  <c r="D614" i="1"/>
  <c r="B602" i="1"/>
  <c r="C776" i="1"/>
  <c r="B685" i="1"/>
  <c r="D781" i="1"/>
  <c r="C741" i="1"/>
  <c r="C693" i="1"/>
  <c r="D680" i="1"/>
  <c r="C672" i="1"/>
  <c r="C664" i="1"/>
  <c r="D658" i="1"/>
  <c r="D649" i="1"/>
  <c r="B643" i="1"/>
  <c r="B635" i="1"/>
  <c r="C628" i="1"/>
  <c r="B620" i="1"/>
  <c r="C613" i="1"/>
  <c r="B606" i="1"/>
  <c r="C599" i="1"/>
  <c r="B793" i="1"/>
  <c r="D745" i="1"/>
  <c r="C715" i="1"/>
  <c r="C685" i="1"/>
  <c r="B672" i="1"/>
  <c r="D648" i="1"/>
  <c r="D633" i="1"/>
  <c r="D618" i="1"/>
  <c r="D605" i="1"/>
  <c r="D730" i="1"/>
  <c r="B680" i="1"/>
  <c r="D657" i="1"/>
  <c r="B631" i="1"/>
  <c r="C603" i="1"/>
  <c r="C663" i="1"/>
  <c r="C629" i="1"/>
  <c r="C676" i="1"/>
  <c r="C636" i="1"/>
  <c r="B614" i="1"/>
  <c r="B667" i="1"/>
  <c r="D632" i="1"/>
  <c r="C612" i="1"/>
  <c r="B814" i="1"/>
  <c r="C803" i="1"/>
  <c r="B798" i="1"/>
  <c r="C787" i="1"/>
  <c r="D814" i="1"/>
  <c r="B804" i="1"/>
  <c r="C793" i="1"/>
  <c r="C800" i="1"/>
  <c r="C781" i="1"/>
  <c r="D770" i="1"/>
  <c r="B760" i="1"/>
  <c r="C749" i="1"/>
  <c r="B797" i="1"/>
  <c r="D779" i="1"/>
  <c r="B769" i="1"/>
  <c r="C758" i="1"/>
  <c r="D747" i="1"/>
  <c r="B737" i="1"/>
  <c r="D809" i="1"/>
  <c r="C775" i="1"/>
  <c r="B754" i="1"/>
  <c r="C737" i="1"/>
  <c r="B724" i="1"/>
  <c r="D697" i="1"/>
  <c r="B687" i="1"/>
  <c r="C796" i="1"/>
  <c r="D768" i="1"/>
  <c r="C747" i="1"/>
  <c r="D732" i="1"/>
  <c r="D720" i="1"/>
  <c r="D693" i="1"/>
  <c r="C764" i="1"/>
  <c r="D729" i="1"/>
  <c r="D708" i="1"/>
  <c r="B683" i="1"/>
  <c r="B673" i="1"/>
  <c r="C662" i="1"/>
  <c r="D651" i="1"/>
  <c r="B641" i="1"/>
  <c r="D635" i="1"/>
  <c r="B625" i="1"/>
  <c r="C614" i="1"/>
  <c r="D603" i="1"/>
  <c r="B763" i="1"/>
  <c r="D757" i="1"/>
  <c r="B751" i="1"/>
  <c r="B696" i="1"/>
  <c r="B670" i="1"/>
  <c r="B663" i="1"/>
  <c r="B652" i="1"/>
  <c r="B638" i="1"/>
  <c r="D624" i="1"/>
  <c r="C600" i="1"/>
  <c r="C680" i="1"/>
  <c r="C661" i="1"/>
  <c r="D636" i="1"/>
  <c r="B611" i="1"/>
  <c r="B755" i="1"/>
  <c r="D684" i="1"/>
  <c r="B771" i="1"/>
  <c r="D688" i="1"/>
  <c r="B679" i="1"/>
  <c r="B662" i="1"/>
  <c r="B647" i="1"/>
  <c r="D634" i="1"/>
  <c r="C619" i="1"/>
  <c r="C604" i="1"/>
  <c r="D777" i="1"/>
  <c r="D698" i="1"/>
  <c r="D660" i="1"/>
  <c r="C631" i="1"/>
  <c r="D601" i="1"/>
  <c r="B719" i="1"/>
  <c r="D654" i="1"/>
  <c r="D620" i="1"/>
  <c r="C660" i="1"/>
  <c r="D668" i="1"/>
  <c r="B655" i="1"/>
  <c r="C605" i="1"/>
  <c r="B802" i="1"/>
  <c r="B808" i="1"/>
  <c r="D786" i="1"/>
  <c r="B780" i="1"/>
  <c r="D758" i="1"/>
  <c r="C794" i="1"/>
  <c r="D767" i="1"/>
  <c r="C746" i="1"/>
  <c r="C804" i="1"/>
  <c r="C751" i="1"/>
  <c r="D722" i="1"/>
  <c r="C686" i="1"/>
  <c r="C812" i="1"/>
  <c r="C755" i="1"/>
  <c r="D724" i="1"/>
  <c r="D687" i="1"/>
  <c r="B759" i="1"/>
  <c r="C682" i="1"/>
  <c r="B661" i="1"/>
  <c r="D639" i="1"/>
  <c r="C618" i="1"/>
  <c r="B597" i="1"/>
  <c r="B716" i="1"/>
  <c r="B717" i="1"/>
  <c r="C668" i="1"/>
  <c r="C643" i="1"/>
  <c r="D613" i="1"/>
  <c r="B675" i="1"/>
  <c r="B634" i="1"/>
  <c r="D737" i="1"/>
  <c r="D700" i="1"/>
  <c r="D661" i="1"/>
  <c r="B632" i="1"/>
  <c r="D602" i="1"/>
  <c r="C691" i="1"/>
  <c r="B628" i="1"/>
  <c r="C709" i="1"/>
  <c r="D673" i="1"/>
  <c r="C627" i="1"/>
  <c r="D600" i="1"/>
  <c r="C791" i="1"/>
  <c r="D797" i="1"/>
  <c r="B748" i="1"/>
  <c r="B757" i="1"/>
  <c r="D772" i="1"/>
  <c r="C696" i="1"/>
  <c r="D776" i="1"/>
  <c r="B715" i="1"/>
  <c r="B700" i="1"/>
  <c r="C650" i="1"/>
  <c r="D725" i="1"/>
  <c r="B783" i="1"/>
  <c r="D656" i="1"/>
  <c r="C597" i="1"/>
  <c r="C607" i="1"/>
  <c r="B727" i="1"/>
  <c r="D646" i="1"/>
  <c r="B767" i="1"/>
  <c r="D598" i="1"/>
  <c r="D608" i="1"/>
  <c r="C807" i="1"/>
  <c r="C813" i="1"/>
  <c r="B787" i="1"/>
  <c r="B773" i="1"/>
  <c r="C730" i="1"/>
  <c r="C728" i="1"/>
  <c r="D691" i="1"/>
  <c r="B766" i="1"/>
  <c r="C692" i="1"/>
  <c r="D716" i="1"/>
  <c r="C666" i="1"/>
  <c r="D623" i="1"/>
  <c r="B708" i="1"/>
  <c r="B742" i="1"/>
  <c r="B650" i="1"/>
  <c r="B646" i="1"/>
  <c r="C683" i="1"/>
  <c r="C639" i="1"/>
  <c r="D609" i="1"/>
  <c r="D765" i="1"/>
  <c r="D617" i="1"/>
  <c r="D796" i="1"/>
  <c r="D802" i="1"/>
  <c r="C808" i="1"/>
  <c r="D774" i="1"/>
  <c r="C753" i="1"/>
  <c r="D783" i="1"/>
  <c r="C762" i="1"/>
  <c r="B741" i="1"/>
  <c r="C783" i="1"/>
  <c r="D742" i="1"/>
  <c r="C717" i="1"/>
  <c r="D701" i="1"/>
  <c r="B791" i="1"/>
  <c r="C745" i="1"/>
  <c r="C719" i="1"/>
  <c r="D709" i="1"/>
  <c r="C740" i="1"/>
  <c r="B677" i="1"/>
  <c r="D655" i="1"/>
  <c r="C634" i="1"/>
  <c r="B613" i="1"/>
  <c r="C752" i="1"/>
  <c r="D662" i="1"/>
  <c r="B636" i="1"/>
  <c r="D606" i="1"/>
  <c r="C667" i="1"/>
  <c r="D621" i="1"/>
  <c r="C760" i="1"/>
  <c r="B684" i="1"/>
  <c r="C653" i="1"/>
  <c r="C624" i="1"/>
  <c r="D678" i="1"/>
  <c r="D612" i="1"/>
  <c r="B671" i="1"/>
  <c r="C648" i="1"/>
  <c r="C601" i="1"/>
  <c r="D812" i="1"/>
  <c r="C797" i="1"/>
  <c r="C769" i="1"/>
  <c r="C778" i="1"/>
  <c r="D735" i="1"/>
  <c r="C735" i="1"/>
  <c r="B738" i="1"/>
  <c r="C698" i="1"/>
  <c r="C726" i="1"/>
  <c r="D671" i="1"/>
  <c r="B629" i="1"/>
  <c r="D607" i="1"/>
  <c r="B785" i="1"/>
  <c r="C684" i="1"/>
  <c r="D628" i="1"/>
  <c r="B658" i="1"/>
  <c r="D690" i="1"/>
  <c r="C677" i="1"/>
  <c r="D616" i="1"/>
  <c r="C655" i="1"/>
  <c r="D645" i="1"/>
  <c r="D650" i="1"/>
  <c r="B786" i="1"/>
  <c r="B792" i="1"/>
  <c r="B764" i="1"/>
  <c r="B805" i="1"/>
  <c r="D751" i="1"/>
  <c r="B762" i="1"/>
  <c r="B713" i="1"/>
  <c r="B731" i="1"/>
  <c r="C780" i="1"/>
  <c r="B690" i="1"/>
  <c r="B645" i="1"/>
  <c r="C602" i="1"/>
  <c r="B747" i="1"/>
  <c r="B676" i="1"/>
  <c r="D622" i="1"/>
  <c r="C689" i="1"/>
  <c r="B668" i="1"/>
  <c r="C731" i="1"/>
  <c r="D640" i="1"/>
  <c r="C652" i="1"/>
  <c r="C621" i="1"/>
  <c r="D18" i="1"/>
  <c r="D34" i="1"/>
  <c r="D50" i="1"/>
  <c r="D66" i="1"/>
  <c r="D82" i="1"/>
  <c r="D98" i="1"/>
  <c r="D114" i="1"/>
  <c r="D130" i="1"/>
  <c r="D146" i="1"/>
  <c r="D162" i="1"/>
  <c r="D178" i="1"/>
  <c r="D194" i="1"/>
  <c r="D210" i="1"/>
  <c r="D8" i="1"/>
  <c r="D24" i="1"/>
  <c r="D40" i="1"/>
  <c r="D56" i="1"/>
  <c r="D72" i="1"/>
  <c r="D88" i="1"/>
  <c r="D104" i="1"/>
  <c r="D120" i="1"/>
  <c r="D136" i="1"/>
  <c r="D152" i="1"/>
  <c r="D168" i="1"/>
  <c r="D184" i="1"/>
  <c r="D200" i="1"/>
  <c r="D216" i="1"/>
  <c r="D21" i="1"/>
  <c r="D37" i="1"/>
  <c r="D53" i="1"/>
  <c r="D69" i="1"/>
  <c r="D85" i="1"/>
  <c r="D101" i="1"/>
  <c r="D117" i="1"/>
  <c r="D133" i="1"/>
  <c r="D149" i="1"/>
  <c r="D165" i="1"/>
  <c r="D181" i="1"/>
  <c r="D197" i="1"/>
  <c r="D213" i="1"/>
  <c r="D229" i="1"/>
  <c r="D245" i="1"/>
  <c r="D261" i="1"/>
  <c r="D277" i="1"/>
  <c r="D293" i="1"/>
  <c r="D309" i="1"/>
  <c r="D325" i="1"/>
  <c r="D341" i="1"/>
  <c r="D43" i="1"/>
  <c r="D107" i="1"/>
  <c r="D171" i="1"/>
  <c r="D224" i="1"/>
  <c r="D246" i="1"/>
  <c r="D267" i="1"/>
  <c r="D288" i="1"/>
  <c r="D310" i="1"/>
  <c r="D331" i="1"/>
  <c r="D351" i="1"/>
  <c r="D367" i="1"/>
  <c r="D383" i="1"/>
  <c r="D399" i="1"/>
  <c r="D6" i="1"/>
  <c r="D22" i="1"/>
  <c r="D38" i="1"/>
  <c r="D54" i="1"/>
  <c r="D70" i="1"/>
  <c r="D86" i="1"/>
  <c r="D102" i="1"/>
  <c r="D118" i="1"/>
  <c r="D134" i="1"/>
  <c r="D150" i="1"/>
  <c r="D166" i="1"/>
  <c r="D182" i="1"/>
  <c r="D198" i="1"/>
  <c r="D214" i="1"/>
  <c r="D12" i="1"/>
  <c r="D28" i="1"/>
  <c r="D44" i="1"/>
  <c r="D60" i="1"/>
  <c r="D76" i="1"/>
  <c r="D92" i="1"/>
  <c r="D108" i="1"/>
  <c r="D124" i="1"/>
  <c r="D140" i="1"/>
  <c r="D156" i="1"/>
  <c r="D172" i="1"/>
  <c r="D188" i="1"/>
  <c r="D204" i="1"/>
  <c r="D9" i="1"/>
  <c r="D25" i="1"/>
  <c r="D41" i="1"/>
  <c r="D57" i="1"/>
  <c r="D73" i="1"/>
  <c r="D89" i="1"/>
  <c r="D105" i="1"/>
  <c r="D121" i="1"/>
  <c r="D137" i="1"/>
  <c r="D153" i="1"/>
  <c r="D169" i="1"/>
  <c r="D185" i="1"/>
  <c r="D201" i="1"/>
  <c r="D217" i="1"/>
  <c r="D233" i="1"/>
  <c r="D249" i="1"/>
  <c r="D265" i="1"/>
  <c r="D281" i="1"/>
  <c r="D297" i="1"/>
  <c r="D313" i="1"/>
  <c r="D329" i="1"/>
  <c r="D345" i="1"/>
  <c r="D59" i="1"/>
  <c r="D123" i="1"/>
  <c r="D187" i="1"/>
  <c r="D230" i="1"/>
  <c r="D251" i="1"/>
  <c r="D272" i="1"/>
  <c r="D294" i="1"/>
  <c r="D315" i="1"/>
  <c r="D336" i="1"/>
  <c r="D355" i="1"/>
  <c r="D371" i="1"/>
  <c r="D387" i="1"/>
  <c r="D403" i="1"/>
  <c r="D14" i="1"/>
  <c r="D30" i="1"/>
  <c r="D46" i="1"/>
  <c r="D62" i="1"/>
  <c r="D78" i="1"/>
  <c r="D94" i="1"/>
  <c r="D110" i="1"/>
  <c r="D126" i="1"/>
  <c r="D142" i="1"/>
  <c r="D158" i="1"/>
  <c r="D174" i="1"/>
  <c r="D190" i="1"/>
  <c r="D206" i="1"/>
  <c r="D7" i="1"/>
  <c r="D20" i="1"/>
  <c r="D36" i="1"/>
  <c r="D52" i="1"/>
  <c r="D68" i="1"/>
  <c r="D84" i="1"/>
  <c r="D100" i="1"/>
  <c r="D116" i="1"/>
  <c r="D132" i="1"/>
  <c r="D148" i="1"/>
  <c r="D164" i="1"/>
  <c r="D180" i="1"/>
  <c r="D196" i="1"/>
  <c r="D212" i="1"/>
  <c r="D17" i="1"/>
  <c r="D33" i="1"/>
  <c r="D49" i="1"/>
  <c r="D65" i="1"/>
  <c r="D81" i="1"/>
  <c r="D97" i="1"/>
  <c r="D113" i="1"/>
  <c r="D129" i="1"/>
  <c r="D145" i="1"/>
  <c r="D161" i="1"/>
  <c r="D177" i="1"/>
  <c r="D193" i="1"/>
  <c r="D209" i="1"/>
  <c r="D225" i="1"/>
  <c r="D241" i="1"/>
  <c r="D257" i="1"/>
  <c r="D273" i="1"/>
  <c r="D289" i="1"/>
  <c r="D305" i="1"/>
  <c r="D321" i="1"/>
  <c r="D337" i="1"/>
  <c r="D27" i="1"/>
  <c r="D91" i="1"/>
  <c r="D155" i="1"/>
  <c r="D219" i="1"/>
  <c r="D240" i="1"/>
  <c r="D262" i="1"/>
  <c r="D283" i="1"/>
  <c r="D304" i="1"/>
  <c r="D326" i="1"/>
  <c r="D347" i="1"/>
  <c r="D363" i="1"/>
  <c r="D379" i="1"/>
  <c r="D395" i="1"/>
  <c r="D411" i="1"/>
  <c r="D427" i="1"/>
  <c r="D435" i="1"/>
  <c r="D451" i="1"/>
  <c r="D467" i="1"/>
  <c r="D483" i="1"/>
  <c r="D499" i="1"/>
  <c r="D515" i="1"/>
  <c r="D15" i="1"/>
  <c r="D79" i="1"/>
  <c r="D143" i="1"/>
  <c r="D207" i="1"/>
  <c r="D236" i="1"/>
  <c r="D258" i="1"/>
  <c r="D279" i="1"/>
  <c r="D300" i="1"/>
  <c r="D322" i="1"/>
  <c r="D343" i="1"/>
  <c r="D360" i="1"/>
  <c r="D376" i="1"/>
  <c r="D392" i="1"/>
  <c r="D408" i="1"/>
  <c r="D424" i="1"/>
  <c r="D432" i="1"/>
  <c r="D448" i="1"/>
  <c r="D67" i="1"/>
  <c r="D131" i="1"/>
  <c r="D195" i="1"/>
  <c r="D232" i="1"/>
  <c r="D254" i="1"/>
  <c r="D275" i="1"/>
  <c r="D296" i="1"/>
  <c r="D318" i="1"/>
  <c r="D339" i="1"/>
  <c r="D357" i="1"/>
  <c r="D373" i="1"/>
  <c r="D389" i="1"/>
  <c r="D405" i="1"/>
  <c r="D421" i="1"/>
  <c r="D431" i="1"/>
  <c r="D445" i="1"/>
  <c r="D167" i="1"/>
  <c r="D287" i="1"/>
  <c r="D366" i="1"/>
  <c r="D462" i="1"/>
  <c r="D484" i="1"/>
  <c r="D505" i="1"/>
  <c r="D526" i="1"/>
  <c r="D543" i="1"/>
  <c r="D559" i="1"/>
  <c r="D575" i="1"/>
  <c r="D591" i="1"/>
  <c r="C16" i="1"/>
  <c r="C32" i="1"/>
  <c r="C48" i="1"/>
  <c r="C64" i="1"/>
  <c r="C80" i="1"/>
  <c r="C96" i="1"/>
  <c r="C112" i="1"/>
  <c r="C128" i="1"/>
  <c r="C144" i="1"/>
  <c r="D119" i="1"/>
  <c r="D298" i="1"/>
  <c r="D394" i="1"/>
  <c r="D458" i="1"/>
  <c r="D486" i="1"/>
  <c r="D514" i="1"/>
  <c r="D540" i="1"/>
  <c r="D561" i="1"/>
  <c r="D582" i="1"/>
  <c r="C13" i="1"/>
  <c r="C34" i="1"/>
  <c r="C55" i="1"/>
  <c r="C77" i="1"/>
  <c r="C98" i="1"/>
  <c r="C119" i="1"/>
  <c r="C141" i="1"/>
  <c r="C160" i="1"/>
  <c r="C176" i="1"/>
  <c r="C192" i="1"/>
  <c r="C208" i="1"/>
  <c r="C224" i="1"/>
  <c r="C240" i="1"/>
  <c r="C256" i="1"/>
  <c r="C272" i="1"/>
  <c r="C288" i="1"/>
  <c r="C304" i="1"/>
  <c r="C320" i="1"/>
  <c r="C336" i="1"/>
  <c r="C352" i="1"/>
  <c r="C368" i="1"/>
  <c r="C384" i="1"/>
  <c r="C400" i="1"/>
  <c r="C416" i="1"/>
  <c r="C440" i="1"/>
  <c r="C456" i="1"/>
  <c r="C472" i="1"/>
  <c r="C488" i="1"/>
  <c r="C504" i="1"/>
  <c r="C520" i="1"/>
  <c r="C536" i="1"/>
  <c r="C552" i="1"/>
  <c r="C568" i="1"/>
  <c r="D250" i="1"/>
  <c r="D358" i="1"/>
  <c r="D434" i="1"/>
  <c r="D474" i="1"/>
  <c r="D58" i="1"/>
  <c r="D122" i="1"/>
  <c r="D186" i="1"/>
  <c r="D32" i="1"/>
  <c r="D96" i="1"/>
  <c r="D160" i="1"/>
  <c r="D13" i="1"/>
  <c r="D77" i="1"/>
  <c r="D141" i="1"/>
  <c r="D205" i="1"/>
  <c r="D269" i="1"/>
  <c r="D333" i="1"/>
  <c r="D203" i="1"/>
  <c r="D299" i="1"/>
  <c r="D375" i="1"/>
  <c r="D419" i="1"/>
  <c r="D455" i="1"/>
  <c r="D475" i="1"/>
  <c r="D495" i="1"/>
  <c r="D519" i="1"/>
  <c r="D47" i="1"/>
  <c r="D127" i="1"/>
  <c r="D220" i="1"/>
  <c r="D247" i="1"/>
  <c r="D274" i="1"/>
  <c r="D306" i="1"/>
  <c r="D332" i="1"/>
  <c r="D356" i="1"/>
  <c r="D380" i="1"/>
  <c r="D400" i="1"/>
  <c r="D420" i="1"/>
  <c r="D436" i="1"/>
  <c r="D35" i="1"/>
  <c r="D115" i="1"/>
  <c r="D211" i="1"/>
  <c r="D243" i="1"/>
  <c r="D270" i="1"/>
  <c r="D302" i="1"/>
  <c r="D328" i="1"/>
  <c r="D353" i="1"/>
  <c r="D377" i="1"/>
  <c r="D397" i="1"/>
  <c r="D417" i="1"/>
  <c r="D433" i="1"/>
  <c r="D39" i="1"/>
  <c r="D266" i="1"/>
  <c r="D382" i="1"/>
  <c r="D452" i="1"/>
  <c r="D478" i="1"/>
  <c r="D510" i="1"/>
  <c r="D535" i="1"/>
  <c r="D555" i="1"/>
  <c r="D579" i="1"/>
  <c r="C8" i="1"/>
  <c r="C28" i="1"/>
  <c r="C52" i="1"/>
  <c r="C72" i="1"/>
  <c r="C92" i="1"/>
  <c r="C116" i="1"/>
  <c r="C136" i="1"/>
  <c r="D23" i="1"/>
  <c r="D324" i="1"/>
  <c r="D480" i="1"/>
  <c r="D522" i="1"/>
  <c r="D550" i="1"/>
  <c r="D577" i="1"/>
  <c r="C18" i="1"/>
  <c r="C45" i="1"/>
  <c r="C71" i="1"/>
  <c r="C103" i="1"/>
  <c r="C130" i="1"/>
  <c r="C156" i="1"/>
  <c r="C180" i="1"/>
  <c r="C200" i="1"/>
  <c r="C220" i="1"/>
  <c r="C244" i="1"/>
  <c r="C264" i="1"/>
  <c r="C284" i="1"/>
  <c r="C308" i="1"/>
  <c r="C328" i="1"/>
  <c r="C348" i="1"/>
  <c r="C372" i="1"/>
  <c r="C392" i="1"/>
  <c r="C412" i="1"/>
  <c r="C448" i="1"/>
  <c r="C468" i="1"/>
  <c r="C492" i="1"/>
  <c r="C512" i="1"/>
  <c r="C532" i="1"/>
  <c r="C556" i="1"/>
  <c r="D135" i="1"/>
  <c r="D335" i="1"/>
  <c r="D453" i="1"/>
  <c r="D488" i="1"/>
  <c r="D517" i="1"/>
  <c r="D541" i="1"/>
  <c r="D562" i="1"/>
  <c r="D584" i="1"/>
  <c r="C14" i="1"/>
  <c r="C35" i="1"/>
  <c r="C57" i="1"/>
  <c r="C78" i="1"/>
  <c r="C99" i="1"/>
  <c r="C121" i="1"/>
  <c r="C142" i="1"/>
  <c r="C161" i="1"/>
  <c r="C177" i="1"/>
  <c r="C193" i="1"/>
  <c r="C209" i="1"/>
  <c r="C225" i="1"/>
  <c r="C241" i="1"/>
  <c r="C257" i="1"/>
  <c r="C273" i="1"/>
  <c r="C289" i="1"/>
  <c r="C305" i="1"/>
  <c r="C321" i="1"/>
  <c r="C337" i="1"/>
  <c r="C353" i="1"/>
  <c r="C369" i="1"/>
  <c r="C385" i="1"/>
  <c r="C401" i="1"/>
  <c r="C417" i="1"/>
  <c r="C441" i="1"/>
  <c r="C457" i="1"/>
  <c r="C473" i="1"/>
  <c r="C489" i="1"/>
  <c r="C505" i="1"/>
  <c r="C521" i="1"/>
  <c r="C537" i="1"/>
  <c r="C553" i="1"/>
  <c r="C569" i="1"/>
  <c r="D340" i="1"/>
  <c r="D469" i="1"/>
  <c r="D525" i="1"/>
  <c r="D569" i="1"/>
  <c r="C21" i="1"/>
  <c r="C63" i="1"/>
  <c r="C106" i="1"/>
  <c r="C149" i="1"/>
  <c r="C182" i="1"/>
  <c r="C214" i="1"/>
  <c r="C246" i="1"/>
  <c r="C278" i="1"/>
  <c r="C310" i="1"/>
  <c r="C342" i="1"/>
  <c r="C374" i="1"/>
  <c r="D10" i="1"/>
  <c r="D74" i="1"/>
  <c r="D138" i="1"/>
  <c r="D202" i="1"/>
  <c r="D48" i="1"/>
  <c r="D112" i="1"/>
  <c r="D176" i="1"/>
  <c r="D29" i="1"/>
  <c r="D93" i="1"/>
  <c r="D157" i="1"/>
  <c r="D221" i="1"/>
  <c r="D285" i="1"/>
  <c r="D11" i="1"/>
  <c r="D235" i="1"/>
  <c r="D320" i="1"/>
  <c r="D391" i="1"/>
  <c r="D423" i="1"/>
  <c r="D439" i="1"/>
  <c r="D459" i="1"/>
  <c r="D479" i="1"/>
  <c r="D503" i="1"/>
  <c r="D523" i="1"/>
  <c r="D63" i="1"/>
  <c r="D159" i="1"/>
  <c r="D226" i="1"/>
  <c r="D252" i="1"/>
  <c r="D284" i="1"/>
  <c r="D311" i="1"/>
  <c r="D338" i="1"/>
  <c r="D364" i="1"/>
  <c r="D384" i="1"/>
  <c r="D404" i="1"/>
  <c r="D428" i="1"/>
  <c r="D440" i="1"/>
  <c r="D51" i="1"/>
  <c r="D147" i="1"/>
  <c r="D222" i="1"/>
  <c r="D248" i="1"/>
  <c r="D280" i="1"/>
  <c r="D307" i="1"/>
  <c r="D334" i="1"/>
  <c r="D361" i="1"/>
  <c r="D381" i="1"/>
  <c r="D401" i="1"/>
  <c r="D425" i="1"/>
  <c r="D437" i="1"/>
  <c r="D103" i="1"/>
  <c r="D308" i="1"/>
  <c r="D398" i="1"/>
  <c r="D457" i="1"/>
  <c r="D489" i="1"/>
  <c r="D516" i="1"/>
  <c r="D539" i="1"/>
  <c r="D563" i="1"/>
  <c r="D583" i="1"/>
  <c r="C12" i="1"/>
  <c r="C36" i="1"/>
  <c r="C56" i="1"/>
  <c r="C76" i="1"/>
  <c r="C100" i="1"/>
  <c r="C120" i="1"/>
  <c r="C140" i="1"/>
  <c r="D199" i="1"/>
  <c r="D354" i="1"/>
  <c r="D450" i="1"/>
  <c r="D493" i="1"/>
  <c r="D529" i="1"/>
  <c r="D556" i="1"/>
  <c r="D588" i="1"/>
  <c r="C23" i="1"/>
  <c r="C50" i="1"/>
  <c r="C82" i="1"/>
  <c r="C109" i="1"/>
  <c r="C135" i="1"/>
  <c r="C164" i="1"/>
  <c r="C184" i="1"/>
  <c r="C204" i="1"/>
  <c r="C228" i="1"/>
  <c r="C248" i="1"/>
  <c r="C268" i="1"/>
  <c r="C292" i="1"/>
  <c r="C312" i="1"/>
  <c r="C332" i="1"/>
  <c r="C356" i="1"/>
  <c r="C376" i="1"/>
  <c r="C396" i="1"/>
  <c r="C420" i="1"/>
  <c r="C432" i="1"/>
  <c r="C452" i="1"/>
  <c r="C476" i="1"/>
  <c r="C496" i="1"/>
  <c r="C516" i="1"/>
  <c r="C540" i="1"/>
  <c r="C560" i="1"/>
  <c r="D215" i="1"/>
  <c r="D378" i="1"/>
  <c r="D460" i="1"/>
  <c r="D496" i="1"/>
  <c r="D524" i="1"/>
  <c r="D546" i="1"/>
  <c r="D568" i="1"/>
  <c r="D589" i="1"/>
  <c r="C19" i="1"/>
  <c r="C41" i="1"/>
  <c r="C62" i="1"/>
  <c r="C83" i="1"/>
  <c r="C105" i="1"/>
  <c r="C126" i="1"/>
  <c r="C147" i="1"/>
  <c r="C165" i="1"/>
  <c r="C181" i="1"/>
  <c r="C197" i="1"/>
  <c r="C213" i="1"/>
  <c r="C229" i="1"/>
  <c r="C245" i="1"/>
  <c r="C261" i="1"/>
  <c r="C277" i="1"/>
  <c r="C293" i="1"/>
  <c r="C309" i="1"/>
  <c r="C325" i="1"/>
  <c r="C341" i="1"/>
  <c r="C357" i="1"/>
  <c r="C373" i="1"/>
  <c r="C389" i="1"/>
  <c r="C405" i="1"/>
  <c r="C421" i="1"/>
  <c r="C431" i="1"/>
  <c r="C445" i="1"/>
  <c r="C461" i="1"/>
  <c r="C477" i="1"/>
  <c r="C493" i="1"/>
  <c r="C509" i="1"/>
  <c r="C525" i="1"/>
  <c r="C541" i="1"/>
  <c r="C557" i="1"/>
  <c r="D71" i="1"/>
  <c r="D386" i="1"/>
  <c r="D482" i="1"/>
  <c r="D537" i="1"/>
  <c r="D580" i="1"/>
  <c r="C31" i="1"/>
  <c r="C74" i="1"/>
  <c r="C117" i="1"/>
  <c r="C158" i="1"/>
  <c r="C190" i="1"/>
  <c r="C222" i="1"/>
  <c r="C254" i="1"/>
  <c r="C286" i="1"/>
  <c r="C318" i="1"/>
  <c r="C350" i="1"/>
  <c r="C382" i="1"/>
  <c r="D42" i="1"/>
  <c r="D106" i="1"/>
  <c r="D170" i="1"/>
  <c r="D16" i="1"/>
  <c r="D80" i="1"/>
  <c r="D144" i="1"/>
  <c r="D208" i="1"/>
  <c r="D61" i="1"/>
  <c r="D125" i="1"/>
  <c r="D189" i="1"/>
  <c r="D253" i="1"/>
  <c r="D317" i="1"/>
  <c r="D139" i="1"/>
  <c r="D278" i="1"/>
  <c r="D359" i="1"/>
  <c r="D415" i="1"/>
  <c r="D447" i="1"/>
  <c r="D471" i="1"/>
  <c r="D491" i="1"/>
  <c r="D511" i="1"/>
  <c r="D31" i="1"/>
  <c r="D111" i="1"/>
  <c r="D191" i="1"/>
  <c r="D242" i="1"/>
  <c r="D268" i="1"/>
  <c r="D295" i="1"/>
  <c r="D327" i="1"/>
  <c r="D352" i="1"/>
  <c r="D372" i="1"/>
  <c r="D396" i="1"/>
  <c r="D416" i="1"/>
  <c r="D19" i="1"/>
  <c r="D99" i="1"/>
  <c r="D179" i="1"/>
  <c r="D238" i="1"/>
  <c r="D264" i="1"/>
  <c r="D291" i="1"/>
  <c r="D323" i="1"/>
  <c r="D349" i="1"/>
  <c r="D369" i="1"/>
  <c r="D393" i="1"/>
  <c r="D413" i="1"/>
  <c r="D449" i="1"/>
  <c r="D244" i="1"/>
  <c r="D350" i="1"/>
  <c r="D438" i="1"/>
  <c r="D473" i="1"/>
  <c r="D500" i="1"/>
  <c r="D531" i="1"/>
  <c r="D551" i="1"/>
  <c r="D571" i="1"/>
  <c r="D595" i="1"/>
  <c r="C24" i="1"/>
  <c r="C44" i="1"/>
  <c r="C68" i="1"/>
  <c r="C88" i="1"/>
  <c r="C108" i="1"/>
  <c r="C132" i="1"/>
  <c r="C152" i="1"/>
  <c r="D271" i="1"/>
  <c r="D418" i="1"/>
  <c r="D472" i="1"/>
  <c r="D508" i="1"/>
  <c r="D545" i="1"/>
  <c r="D572" i="1"/>
  <c r="C7" i="1"/>
  <c r="C39" i="1"/>
  <c r="C66" i="1"/>
  <c r="C93" i="1"/>
  <c r="C125" i="1"/>
  <c r="C151" i="1"/>
  <c r="C172" i="1"/>
  <c r="C196" i="1"/>
  <c r="C216" i="1"/>
  <c r="C236" i="1"/>
  <c r="C260" i="1"/>
  <c r="C280" i="1"/>
  <c r="C300" i="1"/>
  <c r="C324" i="1"/>
  <c r="C344" i="1"/>
  <c r="C364" i="1"/>
  <c r="C388" i="1"/>
  <c r="C408" i="1"/>
  <c r="C428" i="1"/>
  <c r="C444" i="1"/>
  <c r="C464" i="1"/>
  <c r="C484" i="1"/>
  <c r="C508" i="1"/>
  <c r="C528" i="1"/>
  <c r="C548" i="1"/>
  <c r="D55" i="1"/>
  <c r="D303" i="1"/>
  <c r="D422" i="1"/>
  <c r="D481" i="1"/>
  <c r="D509" i="1"/>
  <c r="D536" i="1"/>
  <c r="D557" i="1"/>
  <c r="D578" i="1"/>
  <c r="C9" i="1"/>
  <c r="C30" i="1"/>
  <c r="C51" i="1"/>
  <c r="C73" i="1"/>
  <c r="C94" i="1"/>
  <c r="C115" i="1"/>
  <c r="C137" i="1"/>
  <c r="C157" i="1"/>
  <c r="C173" i="1"/>
  <c r="C189" i="1"/>
  <c r="C205" i="1"/>
  <c r="C221" i="1"/>
  <c r="C237" i="1"/>
  <c r="C253" i="1"/>
  <c r="C269" i="1"/>
  <c r="C285" i="1"/>
  <c r="C301" i="1"/>
  <c r="C317" i="1"/>
  <c r="C333" i="1"/>
  <c r="C349" i="1"/>
  <c r="C365" i="1"/>
  <c r="C381" i="1"/>
  <c r="C397" i="1"/>
  <c r="C413" i="1"/>
  <c r="C429" i="1"/>
  <c r="C437" i="1"/>
  <c r="C453" i="1"/>
  <c r="C469" i="1"/>
  <c r="C485" i="1"/>
  <c r="C501" i="1"/>
  <c r="C517" i="1"/>
  <c r="C533" i="1"/>
  <c r="C549" i="1"/>
  <c r="C565" i="1"/>
  <c r="D282" i="1"/>
  <c r="D454" i="1"/>
  <c r="D512" i="1"/>
  <c r="D558" i="1"/>
  <c r="C10" i="1"/>
  <c r="C53" i="1"/>
  <c r="C95" i="1"/>
  <c r="C138" i="1"/>
  <c r="C174" i="1"/>
  <c r="C206" i="1"/>
  <c r="C238" i="1"/>
  <c r="C270" i="1"/>
  <c r="C302" i="1"/>
  <c r="C334" i="1"/>
  <c r="C366" i="1"/>
  <c r="C398" i="1"/>
  <c r="C454" i="1"/>
  <c r="C486" i="1"/>
  <c r="C518" i="1"/>
  <c r="C550" i="1"/>
  <c r="C576" i="1"/>
  <c r="C592" i="1"/>
  <c r="B17" i="1"/>
  <c r="B33" i="1"/>
  <c r="B49" i="1"/>
  <c r="B65" i="1"/>
  <c r="B81" i="1"/>
  <c r="B97" i="1"/>
  <c r="B113" i="1"/>
  <c r="B129" i="1"/>
  <c r="B145" i="1"/>
  <c r="B161" i="1"/>
  <c r="B177" i="1"/>
  <c r="B193" i="1"/>
  <c r="B209" i="1"/>
  <c r="B225" i="1"/>
  <c r="B241" i="1"/>
  <c r="B257" i="1"/>
  <c r="B273" i="1"/>
  <c r="B289" i="1"/>
  <c r="B305" i="1"/>
  <c r="B321" i="1"/>
  <c r="D346" i="1"/>
  <c r="D470" i="1"/>
  <c r="D528" i="1"/>
  <c r="D570" i="1"/>
  <c r="C22" i="1"/>
  <c r="C65" i="1"/>
  <c r="C107" i="1"/>
  <c r="C150" i="1"/>
  <c r="C183" i="1"/>
  <c r="C215" i="1"/>
  <c r="C247" i="1"/>
  <c r="C279" i="1"/>
  <c r="C311" i="1"/>
  <c r="C343" i="1"/>
  <c r="C375" i="1"/>
  <c r="C407" i="1"/>
  <c r="C463" i="1"/>
  <c r="C495" i="1"/>
  <c r="C527" i="1"/>
  <c r="C559" i="1"/>
  <c r="C581" i="1"/>
  <c r="B6" i="1"/>
  <c r="B22" i="1"/>
  <c r="B38" i="1"/>
  <c r="B54" i="1"/>
  <c r="B70" i="1"/>
  <c r="B86" i="1"/>
  <c r="B102" i="1"/>
  <c r="B118" i="1"/>
  <c r="B134" i="1"/>
  <c r="B150" i="1"/>
  <c r="B166" i="1"/>
  <c r="B182" i="1"/>
  <c r="B198" i="1"/>
  <c r="B214" i="1"/>
  <c r="B230" i="1"/>
  <c r="B246" i="1"/>
  <c r="B262" i="1"/>
  <c r="B278" i="1"/>
  <c r="B294" i="1"/>
  <c r="B310" i="1"/>
  <c r="D314" i="1"/>
  <c r="D518" i="1"/>
  <c r="C15" i="1"/>
  <c r="C101" i="1"/>
  <c r="C178" i="1"/>
  <c r="C242" i="1"/>
  <c r="C306" i="1"/>
  <c r="C370" i="1"/>
  <c r="C430" i="1"/>
  <c r="C490" i="1"/>
  <c r="C554" i="1"/>
  <c r="C594" i="1"/>
  <c r="B35" i="1"/>
  <c r="B67" i="1"/>
  <c r="B99" i="1"/>
  <c r="B131" i="1"/>
  <c r="B163" i="1"/>
  <c r="B195" i="1"/>
  <c r="B227" i="1"/>
  <c r="B259" i="1"/>
  <c r="B291" i="1"/>
  <c r="B322" i="1"/>
  <c r="B338" i="1"/>
  <c r="B354" i="1"/>
  <c r="B370" i="1"/>
  <c r="B386" i="1"/>
  <c r="B402" i="1"/>
  <c r="B418" i="1"/>
  <c r="B430" i="1"/>
  <c r="B442" i="1"/>
  <c r="B458" i="1"/>
  <c r="B474" i="1"/>
  <c r="B490" i="1"/>
  <c r="B506" i="1"/>
  <c r="B522" i="1"/>
  <c r="B538" i="1"/>
  <c r="B554" i="1"/>
  <c r="B570" i="1"/>
  <c r="B586" i="1"/>
  <c r="D183" i="1"/>
  <c r="D492" i="1"/>
  <c r="D586" i="1"/>
  <c r="C81" i="1"/>
  <c r="C163" i="1"/>
  <c r="C227" i="1"/>
  <c r="C291" i="1"/>
  <c r="C355" i="1"/>
  <c r="C419" i="1"/>
  <c r="C475" i="1"/>
  <c r="C539" i="1"/>
  <c r="C587" i="1"/>
  <c r="B28" i="1"/>
  <c r="B60" i="1"/>
  <c r="B92" i="1"/>
  <c r="B124" i="1"/>
  <c r="B156" i="1"/>
  <c r="B188" i="1"/>
  <c r="B220" i="1"/>
  <c r="B252" i="1"/>
  <c r="B284" i="1"/>
  <c r="B316" i="1"/>
  <c r="B335" i="1"/>
  <c r="B351" i="1"/>
  <c r="B367" i="1"/>
  <c r="B383" i="1"/>
  <c r="B399" i="1"/>
  <c r="B415" i="1"/>
  <c r="B439" i="1"/>
  <c r="B455" i="1"/>
  <c r="B471" i="1"/>
  <c r="B487" i="1"/>
  <c r="B503" i="1"/>
  <c r="B519" i="1"/>
  <c r="B535" i="1"/>
  <c r="B551" i="1"/>
  <c r="B567" i="1"/>
  <c r="B583" i="1"/>
  <c r="D476" i="1"/>
  <c r="D574" i="1"/>
  <c r="C69" i="1"/>
  <c r="C154" i="1"/>
  <c r="C218" i="1"/>
  <c r="C282" i="1"/>
  <c r="C346" i="1"/>
  <c r="C410" i="1"/>
  <c r="C466" i="1"/>
  <c r="C530" i="1"/>
  <c r="C582" i="1"/>
  <c r="B23" i="1"/>
  <c r="B55" i="1"/>
  <c r="B87" i="1"/>
  <c r="B119" i="1"/>
  <c r="B151" i="1"/>
  <c r="B183" i="1"/>
  <c r="B215" i="1"/>
  <c r="B247" i="1"/>
  <c r="B279" i="1"/>
  <c r="B311" i="1"/>
  <c r="D446" i="1"/>
  <c r="C27" i="1"/>
  <c r="C315" i="1"/>
  <c r="C563" i="1"/>
  <c r="B104" i="1"/>
  <c r="B232" i="1"/>
  <c r="B332" i="1"/>
  <c r="B364" i="1"/>
  <c r="B396" i="1"/>
  <c r="B428" i="1"/>
  <c r="B452" i="1"/>
  <c r="B484" i="1"/>
  <c r="B516" i="1"/>
  <c r="B548" i="1"/>
  <c r="B580" i="1"/>
  <c r="B445" i="1"/>
  <c r="B493" i="1"/>
  <c r="B541" i="1"/>
  <c r="B589" i="1"/>
  <c r="B552" i="1"/>
  <c r="C235" i="1"/>
  <c r="D218" i="1"/>
  <c r="D45" i="1"/>
  <c r="D301" i="1"/>
  <c r="D407" i="1"/>
  <c r="D487" i="1"/>
  <c r="D175" i="1"/>
  <c r="D316" i="1"/>
  <c r="D412" i="1"/>
  <c r="D163" i="1"/>
  <c r="D312" i="1"/>
  <c r="D409" i="1"/>
  <c r="D330" i="1"/>
  <c r="D521" i="1"/>
  <c r="C20" i="1"/>
  <c r="C104" i="1"/>
  <c r="D374" i="1"/>
  <c r="D566" i="1"/>
  <c r="C87" i="1"/>
  <c r="C188" i="1"/>
  <c r="C276" i="1"/>
  <c r="C360" i="1"/>
  <c r="C436" i="1"/>
  <c r="C524" i="1"/>
  <c r="D402" i="1"/>
  <c r="D552" i="1"/>
  <c r="C46" i="1"/>
  <c r="C131" i="1"/>
  <c r="C201" i="1"/>
  <c r="C265" i="1"/>
  <c r="C329" i="1"/>
  <c r="C393" i="1"/>
  <c r="C449" i="1"/>
  <c r="C513" i="1"/>
  <c r="D228" i="1"/>
  <c r="D590" i="1"/>
  <c r="C166" i="1"/>
  <c r="C294" i="1"/>
  <c r="C406" i="1"/>
  <c r="C438" i="1"/>
  <c r="C478" i="1"/>
  <c r="C526" i="1"/>
  <c r="C566" i="1"/>
  <c r="C588" i="1"/>
  <c r="B21" i="1"/>
  <c r="B41" i="1"/>
  <c r="B61" i="1"/>
  <c r="B85" i="1"/>
  <c r="B105" i="1"/>
  <c r="B125" i="1"/>
  <c r="B149" i="1"/>
  <c r="B169" i="1"/>
  <c r="B189" i="1"/>
  <c r="B213" i="1"/>
  <c r="B233" i="1"/>
  <c r="B253" i="1"/>
  <c r="B277" i="1"/>
  <c r="B297" i="1"/>
  <c r="B317" i="1"/>
  <c r="D390" i="1"/>
  <c r="D498" i="1"/>
  <c r="D560" i="1"/>
  <c r="C33" i="1"/>
  <c r="C86" i="1"/>
  <c r="C139" i="1"/>
  <c r="C191" i="1"/>
  <c r="C231" i="1"/>
  <c r="C271" i="1"/>
  <c r="C319" i="1"/>
  <c r="C359" i="1"/>
  <c r="C399" i="1"/>
  <c r="C439" i="1"/>
  <c r="C479" i="1"/>
  <c r="C519" i="1"/>
  <c r="C567" i="1"/>
  <c r="C589" i="1"/>
  <c r="B18" i="1"/>
  <c r="B42" i="1"/>
  <c r="B62" i="1"/>
  <c r="B82" i="1"/>
  <c r="B106" i="1"/>
  <c r="B126" i="1"/>
  <c r="B146" i="1"/>
  <c r="B170" i="1"/>
  <c r="B190" i="1"/>
  <c r="B210" i="1"/>
  <c r="B234" i="1"/>
  <c r="B254" i="1"/>
  <c r="B274" i="1"/>
  <c r="B298" i="1"/>
  <c r="B318" i="1"/>
  <c r="D490" i="1"/>
  <c r="C37" i="1"/>
  <c r="C143" i="1"/>
  <c r="C226" i="1"/>
  <c r="C322" i="1"/>
  <c r="C402" i="1"/>
  <c r="C474" i="1"/>
  <c r="C570" i="1"/>
  <c r="B19" i="1"/>
  <c r="B107" i="1"/>
  <c r="B147" i="1"/>
  <c r="B187" i="1"/>
  <c r="B235" i="1"/>
  <c r="B275" i="1"/>
  <c r="B342" i="1"/>
  <c r="B406" i="1"/>
  <c r="B482" i="1"/>
  <c r="B566" i="1"/>
  <c r="C102" i="1"/>
  <c r="C443" i="1"/>
  <c r="B84" i="1"/>
  <c r="B260" i="1"/>
  <c r="B355" i="1"/>
  <c r="B515" i="1"/>
  <c r="D532" i="1"/>
  <c r="C330" i="1"/>
  <c r="C574" i="1"/>
  <c r="B159" i="1"/>
  <c r="D260" i="1"/>
  <c r="B200" i="1"/>
  <c r="B460" i="1"/>
  <c r="B469" i="1"/>
  <c r="C547" i="1"/>
  <c r="B393" i="1"/>
  <c r="D554" i="1"/>
  <c r="B208" i="1"/>
  <c r="B421" i="1"/>
  <c r="B584" i="1"/>
  <c r="B457" i="1"/>
  <c r="C531" i="1"/>
  <c r="B328" i="1"/>
  <c r="B448" i="1"/>
  <c r="C186" i="1"/>
  <c r="C590" i="1"/>
  <c r="B79" i="1"/>
  <c r="B255" i="1"/>
  <c r="C435" i="1"/>
  <c r="B348" i="1"/>
  <c r="B508" i="1"/>
  <c r="B549" i="1"/>
  <c r="B256" i="1"/>
  <c r="B505" i="1"/>
  <c r="C331" i="1"/>
  <c r="B333" i="1"/>
  <c r="B501" i="1"/>
  <c r="B320" i="1"/>
  <c r="C70" i="1"/>
  <c r="B248" i="1"/>
  <c r="B456" i="1"/>
  <c r="D128" i="1"/>
  <c r="D259" i="1"/>
  <c r="D567" i="1"/>
  <c r="C29" i="1"/>
  <c r="C404" i="1"/>
  <c r="C564" i="1"/>
  <c r="C89" i="1"/>
  <c r="C361" i="1"/>
  <c r="C85" i="1"/>
  <c r="C462" i="1"/>
  <c r="B9" i="1"/>
  <c r="B93" i="1"/>
  <c r="B181" i="1"/>
  <c r="B265" i="1"/>
  <c r="D234" i="1"/>
  <c r="C54" i="1"/>
  <c r="C255" i="1"/>
  <c r="C423" i="1"/>
  <c r="C577" i="1"/>
  <c r="B74" i="1"/>
  <c r="B158" i="1"/>
  <c r="B242" i="1"/>
  <c r="D406" i="1"/>
  <c r="C274" i="1"/>
  <c r="C586" i="1"/>
  <c r="B171" i="1"/>
  <c r="B299" i="1"/>
  <c r="B394" i="1"/>
  <c r="B470" i="1"/>
  <c r="B558" i="1"/>
  <c r="C38" i="1"/>
  <c r="C403" i="1"/>
  <c r="B68" i="1"/>
  <c r="B236" i="1"/>
  <c r="B363" i="1"/>
  <c r="B427" i="1"/>
  <c r="B507" i="1"/>
  <c r="B591" i="1"/>
  <c r="C202" i="1"/>
  <c r="C546" i="1"/>
  <c r="B135" i="1"/>
  <c r="B303" i="1"/>
  <c r="C187" i="1"/>
  <c r="B356" i="1"/>
  <c r="B524" i="1"/>
  <c r="B544" i="1"/>
  <c r="B369" i="1"/>
  <c r="B513" i="1"/>
  <c r="B16" i="1"/>
  <c r="B373" i="1"/>
  <c r="C171" i="1"/>
  <c r="C411" i="1"/>
  <c r="B344" i="1"/>
  <c r="B432" i="1"/>
  <c r="D26" i="1"/>
  <c r="D64" i="1"/>
  <c r="D109" i="1"/>
  <c r="D75" i="1"/>
  <c r="D507" i="1"/>
  <c r="D231" i="1"/>
  <c r="D348" i="1"/>
  <c r="D227" i="1"/>
  <c r="D344" i="1"/>
  <c r="D429" i="1"/>
  <c r="D414" i="1"/>
  <c r="D547" i="1"/>
  <c r="C40" i="1"/>
  <c r="C124" i="1"/>
  <c r="D465" i="1"/>
  <c r="D593" i="1"/>
  <c r="C114" i="1"/>
  <c r="C212" i="1"/>
  <c r="C296" i="1"/>
  <c r="C380" i="1"/>
  <c r="C460" i="1"/>
  <c r="C544" i="1"/>
  <c r="D466" i="1"/>
  <c r="D573" i="1"/>
  <c r="C67" i="1"/>
  <c r="C153" i="1"/>
  <c r="C217" i="1"/>
  <c r="C281" i="1"/>
  <c r="C345" i="1"/>
  <c r="C409" i="1"/>
  <c r="C465" i="1"/>
  <c r="C529" i="1"/>
  <c r="D426" i="1"/>
  <c r="C42" i="1"/>
  <c r="C198" i="1"/>
  <c r="C326" i="1"/>
  <c r="C414" i="1"/>
  <c r="C446" i="1"/>
  <c r="C494" i="1"/>
  <c r="C534" i="1"/>
  <c r="C572" i="1"/>
  <c r="C596" i="1"/>
  <c r="B25" i="1"/>
  <c r="B45" i="1"/>
  <c r="B69" i="1"/>
  <c r="B89" i="1"/>
  <c r="B109" i="1"/>
  <c r="B133" i="1"/>
  <c r="B153" i="1"/>
  <c r="B173" i="1"/>
  <c r="B197" i="1"/>
  <c r="B217" i="1"/>
  <c r="B237" i="1"/>
  <c r="B261" i="1"/>
  <c r="B281" i="1"/>
  <c r="B301" i="1"/>
  <c r="D87" i="1"/>
  <c r="D430" i="1"/>
  <c r="D513" i="1"/>
  <c r="D581" i="1"/>
  <c r="C43" i="1"/>
  <c r="C97" i="1"/>
  <c r="C159" i="1"/>
  <c r="C199" i="1"/>
  <c r="C239" i="1"/>
  <c r="C287" i="1"/>
  <c r="C327" i="1"/>
  <c r="C367" i="1"/>
  <c r="C415" i="1"/>
  <c r="C447" i="1"/>
  <c r="C487" i="1"/>
  <c r="C535" i="1"/>
  <c r="C573" i="1"/>
  <c r="C593" i="1"/>
  <c r="B26" i="1"/>
  <c r="B46" i="1"/>
  <c r="B66" i="1"/>
  <c r="B90" i="1"/>
  <c r="B110" i="1"/>
  <c r="B130" i="1"/>
  <c r="B154" i="1"/>
  <c r="B174" i="1"/>
  <c r="B194" i="1"/>
  <c r="B218" i="1"/>
  <c r="B238" i="1"/>
  <c r="B258" i="1"/>
  <c r="B282" i="1"/>
  <c r="B302" i="1"/>
  <c r="D151" i="1"/>
  <c r="D542" i="1"/>
  <c r="C58" i="1"/>
  <c r="C162" i="1"/>
  <c r="C258" i="1"/>
  <c r="C338" i="1"/>
  <c r="C418" i="1"/>
  <c r="C506" i="1"/>
  <c r="C578" i="1"/>
  <c r="B27" i="1"/>
  <c r="B75" i="1"/>
  <c r="B115" i="1"/>
  <c r="B155" i="1"/>
  <c r="B203" i="1"/>
  <c r="B243" i="1"/>
  <c r="B283" i="1"/>
  <c r="B326" i="1"/>
  <c r="B346" i="1"/>
  <c r="B366" i="1"/>
  <c r="B390" i="1"/>
  <c r="B410" i="1"/>
  <c r="B446" i="1"/>
  <c r="B466" i="1"/>
  <c r="B486" i="1"/>
  <c r="B510" i="1"/>
  <c r="B530" i="1"/>
  <c r="B550" i="1"/>
  <c r="B574" i="1"/>
  <c r="B594" i="1"/>
  <c r="D464" i="1"/>
  <c r="C17" i="1"/>
  <c r="C123" i="1"/>
  <c r="C211" i="1"/>
  <c r="C307" i="1"/>
  <c r="C387" i="1"/>
  <c r="C459" i="1"/>
  <c r="C555" i="1"/>
  <c r="B12" i="1"/>
  <c r="B52" i="1"/>
  <c r="B100" i="1"/>
  <c r="B140" i="1"/>
  <c r="B180" i="1"/>
  <c r="B228" i="1"/>
  <c r="B268" i="1"/>
  <c r="B308" i="1"/>
  <c r="B339" i="1"/>
  <c r="B359" i="1"/>
  <c r="B379" i="1"/>
  <c r="B403" i="1"/>
  <c r="B423" i="1"/>
  <c r="B435" i="1"/>
  <c r="B459" i="1"/>
  <c r="B479" i="1"/>
  <c r="B499" i="1"/>
  <c r="B523" i="1"/>
  <c r="B543" i="1"/>
  <c r="B563" i="1"/>
  <c r="B587" i="1"/>
  <c r="D362" i="1"/>
  <c r="D553" i="1"/>
  <c r="C90" i="1"/>
  <c r="C266" i="1"/>
  <c r="C362" i="1"/>
  <c r="C514" i="1"/>
  <c r="B39" i="1"/>
  <c r="B167" i="1"/>
  <c r="D370" i="1"/>
  <c r="B264" i="1"/>
  <c r="B468" i="1"/>
  <c r="B485" i="1"/>
  <c r="B32" i="1"/>
  <c r="B449" i="1"/>
  <c r="C575" i="1"/>
  <c r="B365" i="1"/>
  <c r="B481" i="1"/>
  <c r="C583" i="1"/>
  <c r="B368" i="1"/>
  <c r="B488" i="1"/>
  <c r="D173" i="1"/>
  <c r="D365" i="1"/>
  <c r="C148" i="1"/>
  <c r="C232" i="1"/>
  <c r="C480" i="1"/>
  <c r="D502" i="1"/>
  <c r="C169" i="1"/>
  <c r="C425" i="1"/>
  <c r="D497" i="1"/>
  <c r="C422" i="1"/>
  <c r="C580" i="1"/>
  <c r="B73" i="1"/>
  <c r="B137" i="1"/>
  <c r="B221" i="1"/>
  <c r="B309" i="1"/>
  <c r="D592" i="1"/>
  <c r="C207" i="1"/>
  <c r="C383" i="1"/>
  <c r="C543" i="1"/>
  <c r="B50" i="1"/>
  <c r="B138" i="1"/>
  <c r="B222" i="1"/>
  <c r="B306" i="1"/>
  <c r="C194" i="1"/>
  <c r="C522" i="1"/>
  <c r="B83" i="1"/>
  <c r="B251" i="1"/>
  <c r="B374" i="1"/>
  <c r="B450" i="1"/>
  <c r="B534" i="1"/>
  <c r="D520" i="1"/>
  <c r="C243" i="1"/>
  <c r="C571" i="1"/>
  <c r="B148" i="1"/>
  <c r="B323" i="1"/>
  <c r="B407" i="1"/>
  <c r="B483" i="1"/>
  <c r="B571" i="1"/>
  <c r="C111" i="1"/>
  <c r="C450" i="1"/>
  <c r="B95" i="1"/>
  <c r="B263" i="1"/>
  <c r="B136" i="1"/>
  <c r="B436" i="1"/>
  <c r="B564" i="1"/>
  <c r="B565" i="1"/>
  <c r="B288" i="1"/>
  <c r="B569" i="1"/>
  <c r="B144" i="1"/>
  <c r="B405" i="1"/>
  <c r="B528" i="1"/>
  <c r="B497" i="1"/>
  <c r="B24" i="1"/>
  <c r="B376" i="1"/>
  <c r="B464" i="1"/>
  <c r="D154" i="1"/>
  <c r="D192" i="1"/>
  <c r="D237" i="1"/>
  <c r="D342" i="1"/>
  <c r="D463" i="1"/>
  <c r="D95" i="1"/>
  <c r="D290" i="1"/>
  <c r="D388" i="1"/>
  <c r="D83" i="1"/>
  <c r="D286" i="1"/>
  <c r="D385" i="1"/>
  <c r="D223" i="1"/>
  <c r="D494" i="1"/>
  <c r="D587" i="1"/>
  <c r="C84" i="1"/>
  <c r="D239" i="1"/>
  <c r="D534" i="1"/>
  <c r="C61" i="1"/>
  <c r="C168" i="1"/>
  <c r="C252" i="1"/>
  <c r="C340" i="1"/>
  <c r="C424" i="1"/>
  <c r="C500" i="1"/>
  <c r="D276" i="1"/>
  <c r="D530" i="1"/>
  <c r="C25" i="1"/>
  <c r="C110" i="1"/>
  <c r="C185" i="1"/>
  <c r="C249" i="1"/>
  <c r="C313" i="1"/>
  <c r="C377" i="1"/>
  <c r="C433" i="1"/>
  <c r="C497" i="1"/>
  <c r="C561" i="1"/>
  <c r="D548" i="1"/>
  <c r="C127" i="1"/>
  <c r="C262" i="1"/>
  <c r="C390" i="1"/>
  <c r="C470" i="1"/>
  <c r="C510" i="1"/>
  <c r="C558" i="1"/>
  <c r="C584" i="1"/>
  <c r="B13" i="1"/>
  <c r="B37" i="1"/>
  <c r="B57" i="1"/>
  <c r="B77" i="1"/>
  <c r="B101" i="1"/>
  <c r="B121" i="1"/>
  <c r="B141" i="1"/>
  <c r="B165" i="1"/>
  <c r="B185" i="1"/>
  <c r="B205" i="1"/>
  <c r="B229" i="1"/>
  <c r="B249" i="1"/>
  <c r="B269" i="1"/>
  <c r="B293" i="1"/>
  <c r="B313" i="1"/>
  <c r="D292" i="1"/>
  <c r="D485" i="1"/>
  <c r="D549" i="1"/>
  <c r="C11" i="1"/>
  <c r="C75" i="1"/>
  <c r="C129" i="1"/>
  <c r="C175" i="1"/>
  <c r="C223" i="1"/>
  <c r="C263" i="1"/>
  <c r="C303" i="1"/>
  <c r="C351" i="1"/>
  <c r="C391" i="1"/>
  <c r="C471" i="1"/>
  <c r="C511" i="1"/>
  <c r="C551" i="1"/>
  <c r="C585" i="1"/>
  <c r="B14" i="1"/>
  <c r="B34" i="1"/>
  <c r="B58" i="1"/>
  <c r="B78" i="1"/>
  <c r="B98" i="1"/>
  <c r="B122" i="1"/>
  <c r="B142" i="1"/>
  <c r="B162" i="1"/>
  <c r="B186" i="1"/>
  <c r="B206" i="1"/>
  <c r="B226" i="1"/>
  <c r="B250" i="1"/>
  <c r="B270" i="1"/>
  <c r="B290" i="1"/>
  <c r="B314" i="1"/>
  <c r="D461" i="1"/>
  <c r="D585" i="1"/>
  <c r="C122" i="1"/>
  <c r="C210" i="1"/>
  <c r="C290" i="1"/>
  <c r="C386" i="1"/>
  <c r="C458" i="1"/>
  <c r="C538" i="1"/>
  <c r="B11" i="1"/>
  <c r="B51" i="1"/>
  <c r="B91" i="1"/>
  <c r="B139" i="1"/>
  <c r="B179" i="1"/>
  <c r="B219" i="1"/>
  <c r="B267" i="1"/>
  <c r="B307" i="1"/>
  <c r="B334" i="1"/>
  <c r="B358" i="1"/>
  <c r="B378" i="1"/>
  <c r="B398" i="1"/>
  <c r="B422" i="1"/>
  <c r="B434" i="1"/>
  <c r="B454" i="1"/>
  <c r="B478" i="1"/>
  <c r="B498" i="1"/>
  <c r="B518" i="1"/>
  <c r="B542" i="1"/>
  <c r="B562" i="1"/>
  <c r="B582" i="1"/>
  <c r="D319" i="1"/>
  <c r="D544" i="1"/>
  <c r="C59" i="1"/>
  <c r="C179" i="1"/>
  <c r="C259" i="1"/>
  <c r="C339" i="1"/>
  <c r="C507" i="1"/>
  <c r="C579" i="1"/>
  <c r="B36" i="1"/>
  <c r="B76" i="1"/>
  <c r="B116" i="1"/>
  <c r="B164" i="1"/>
  <c r="B204" i="1"/>
  <c r="B244" i="1"/>
  <c r="B292" i="1"/>
  <c r="B327" i="1"/>
  <c r="B347" i="1"/>
  <c r="B371" i="1"/>
  <c r="B391" i="1"/>
  <c r="B411" i="1"/>
  <c r="B447" i="1"/>
  <c r="B467" i="1"/>
  <c r="B491" i="1"/>
  <c r="B511" i="1"/>
  <c r="B531" i="1"/>
  <c r="B555" i="1"/>
  <c r="B575" i="1"/>
  <c r="B595" i="1"/>
  <c r="D504" i="1"/>
  <c r="C26" i="1"/>
  <c r="C133" i="1"/>
  <c r="C234" i="1"/>
  <c r="C314" i="1"/>
  <c r="C394" i="1"/>
  <c r="C482" i="1"/>
  <c r="C562" i="1"/>
  <c r="B15" i="1"/>
  <c r="B63" i="1"/>
  <c r="B103" i="1"/>
  <c r="B143" i="1"/>
  <c r="B191" i="1"/>
  <c r="B231" i="1"/>
  <c r="B271" i="1"/>
  <c r="B319" i="1"/>
  <c r="D506" i="1"/>
  <c r="C251" i="1"/>
  <c r="B8" i="1"/>
  <c r="B168" i="1"/>
  <c r="B324" i="1"/>
  <c r="B372" i="1"/>
  <c r="B412" i="1"/>
  <c r="B444" i="1"/>
  <c r="B492" i="1"/>
  <c r="B532" i="1"/>
  <c r="B572" i="1"/>
  <c r="B461" i="1"/>
  <c r="B517" i="1"/>
  <c r="B581" i="1"/>
  <c r="B576" i="1"/>
  <c r="C483" i="1"/>
  <c r="B128" i="1"/>
  <c r="B329" i="1"/>
  <c r="B377" i="1"/>
  <c r="B425" i="1"/>
  <c r="B473" i="1"/>
  <c r="B529" i="1"/>
  <c r="B577" i="1"/>
  <c r="C203" i="1"/>
  <c r="C451" i="1"/>
  <c r="B48" i="1"/>
  <c r="B176" i="1"/>
  <c r="B304" i="1"/>
  <c r="B349" i="1"/>
  <c r="B381" i="1"/>
  <c r="B413" i="1"/>
  <c r="B453" i="1"/>
  <c r="B557" i="1"/>
  <c r="B560" i="1"/>
  <c r="C299" i="1"/>
  <c r="B160" i="1"/>
  <c r="B361" i="1"/>
  <c r="B441" i="1"/>
  <c r="B521" i="1"/>
  <c r="B593" i="1"/>
  <c r="C219" i="1"/>
  <c r="C467" i="1"/>
  <c r="B56" i="1"/>
  <c r="B184" i="1"/>
  <c r="B312" i="1"/>
  <c r="B352" i="1"/>
  <c r="B384" i="1"/>
  <c r="B416" i="1"/>
  <c r="B440" i="1"/>
  <c r="B472" i="1"/>
  <c r="B512" i="1"/>
  <c r="B59" i="1"/>
  <c r="B315" i="1"/>
  <c r="B362" i="1"/>
  <c r="B382" i="1"/>
  <c r="B426" i="1"/>
  <c r="B438" i="1"/>
  <c r="B462" i="1"/>
  <c r="B502" i="1"/>
  <c r="B526" i="1"/>
  <c r="B546" i="1"/>
  <c r="B590" i="1"/>
  <c r="D410" i="1"/>
  <c r="D565" i="1"/>
  <c r="C195" i="1"/>
  <c r="C275" i="1"/>
  <c r="C371" i="1"/>
  <c r="C523" i="1"/>
  <c r="C595" i="1"/>
  <c r="B44" i="1"/>
  <c r="B132" i="1"/>
  <c r="B172" i="1"/>
  <c r="B212" i="1"/>
  <c r="B300" i="1"/>
  <c r="B331" i="1"/>
  <c r="B375" i="1"/>
  <c r="B395" i="1"/>
  <c r="B419" i="1"/>
  <c r="B451" i="1"/>
  <c r="B475" i="1"/>
  <c r="B495" i="1"/>
  <c r="B539" i="1"/>
  <c r="B559" i="1"/>
  <c r="B579" i="1"/>
  <c r="D255" i="1"/>
  <c r="C47" i="1"/>
  <c r="C170" i="1"/>
  <c r="C250" i="1"/>
  <c r="C426" i="1"/>
  <c r="C498" i="1"/>
  <c r="B31" i="1"/>
  <c r="B71" i="1"/>
  <c r="B111" i="1"/>
  <c r="B199" i="1"/>
  <c r="B239" i="1"/>
  <c r="B287" i="1"/>
  <c r="D533" i="1"/>
  <c r="C379" i="1"/>
  <c r="B40" i="1"/>
  <c r="B340" i="1"/>
  <c r="B380" i="1"/>
  <c r="B420" i="1"/>
  <c r="B500" i="1"/>
  <c r="B540" i="1"/>
  <c r="B588" i="1"/>
  <c r="B525" i="1"/>
  <c r="B504" i="1"/>
  <c r="B592" i="1"/>
  <c r="B192" i="1"/>
  <c r="B337" i="1"/>
  <c r="B433" i="1"/>
  <c r="B489" i="1"/>
  <c r="B545" i="1"/>
  <c r="C267" i="1"/>
  <c r="C515" i="1"/>
  <c r="B80" i="1"/>
  <c r="B325" i="1"/>
  <c r="B357" i="1"/>
  <c r="B389" i="1"/>
  <c r="B477" i="1"/>
  <c r="B573" i="1"/>
  <c r="C427" i="1"/>
  <c r="B224" i="1"/>
  <c r="B385" i="1"/>
  <c r="B537" i="1"/>
  <c r="D576" i="1"/>
  <c r="C283" i="1"/>
  <c r="B88" i="1"/>
  <c r="B216" i="1"/>
  <c r="B360" i="1"/>
  <c r="B392" i="1"/>
  <c r="B424" i="1"/>
  <c r="B480" i="1"/>
  <c r="B536" i="1"/>
  <c r="C434" i="1"/>
  <c r="B127" i="1"/>
  <c r="B207" i="1"/>
  <c r="B295" i="1"/>
  <c r="C113" i="1"/>
  <c r="B72" i="1"/>
  <c r="B388" i="1"/>
  <c r="B556" i="1"/>
  <c r="B596" i="1"/>
  <c r="B520" i="1"/>
  <c r="C6" i="1"/>
  <c r="B353" i="1"/>
  <c r="B401" i="1"/>
  <c r="B553" i="1"/>
  <c r="C49" i="1"/>
  <c r="B112" i="1"/>
  <c r="B240" i="1"/>
  <c r="B397" i="1"/>
  <c r="B429" i="1"/>
  <c r="C91" i="1"/>
  <c r="C591" i="1"/>
  <c r="B409" i="1"/>
  <c r="B561" i="1"/>
  <c r="C347" i="1"/>
  <c r="B120" i="1"/>
  <c r="B336" i="1"/>
  <c r="B400" i="1"/>
  <c r="B568" i="1"/>
  <c r="D90" i="1"/>
  <c r="D256" i="1"/>
  <c r="D443" i="1"/>
  <c r="D527" i="1"/>
  <c r="D263" i="1"/>
  <c r="D368" i="1"/>
  <c r="D444" i="1"/>
  <c r="D441" i="1"/>
  <c r="D468" i="1"/>
  <c r="C60" i="1"/>
  <c r="D501" i="1"/>
  <c r="C146" i="1"/>
  <c r="C316" i="1"/>
  <c r="D594" i="1"/>
  <c r="C233" i="1"/>
  <c r="C297" i="1"/>
  <c r="C481" i="1"/>
  <c r="C545" i="1"/>
  <c r="C230" i="1"/>
  <c r="C358" i="1"/>
  <c r="C502" i="1"/>
  <c r="C542" i="1"/>
  <c r="B29" i="1"/>
  <c r="B53" i="1"/>
  <c r="B117" i="1"/>
  <c r="B157" i="1"/>
  <c r="B201" i="1"/>
  <c r="B245" i="1"/>
  <c r="B285" i="1"/>
  <c r="D456" i="1"/>
  <c r="D538" i="1"/>
  <c r="C118" i="1"/>
  <c r="C167" i="1"/>
  <c r="C295" i="1"/>
  <c r="C335" i="1"/>
  <c r="C455" i="1"/>
  <c r="C503" i="1"/>
  <c r="B10" i="1"/>
  <c r="B30" i="1"/>
  <c r="B94" i="1"/>
  <c r="B114" i="1"/>
  <c r="B178" i="1"/>
  <c r="B202" i="1"/>
  <c r="B266" i="1"/>
  <c r="B286" i="1"/>
  <c r="D564" i="1"/>
  <c r="C79" i="1"/>
  <c r="C354" i="1"/>
  <c r="C442" i="1"/>
  <c r="B43" i="1"/>
  <c r="B123" i="1"/>
  <c r="B211" i="1"/>
  <c r="B330" i="1"/>
  <c r="B350" i="1"/>
  <c r="B414" i="1"/>
  <c r="B494" i="1"/>
  <c r="B514" i="1"/>
  <c r="B578" i="1"/>
  <c r="C145" i="1"/>
  <c r="C323" i="1"/>
  <c r="C491" i="1"/>
  <c r="B20" i="1"/>
  <c r="B108" i="1"/>
  <c r="B196" i="1"/>
  <c r="B276" i="1"/>
  <c r="B343" i="1"/>
  <c r="B387" i="1"/>
  <c r="B443" i="1"/>
  <c r="B463" i="1"/>
  <c r="B527" i="1"/>
  <c r="B547" i="1"/>
  <c r="D442" i="1"/>
  <c r="D596" i="1"/>
  <c r="C298" i="1"/>
  <c r="C378" i="1"/>
  <c r="B7" i="1"/>
  <c r="B47" i="1"/>
  <c r="B175" i="1"/>
  <c r="B223" i="1"/>
  <c r="D477" i="1"/>
  <c r="C499" i="1"/>
  <c r="B296" i="1"/>
  <c r="B404" i="1"/>
  <c r="B476" i="1"/>
  <c r="B431" i="1"/>
  <c r="B509" i="1"/>
  <c r="C363" i="1"/>
  <c r="B64" i="1"/>
  <c r="B417" i="1"/>
  <c r="B465" i="1"/>
  <c r="C134" i="1"/>
  <c r="C395" i="1"/>
  <c r="B272" i="1"/>
  <c r="B341" i="1"/>
  <c r="B437" i="1"/>
  <c r="B533" i="1"/>
  <c r="B96" i="1"/>
  <c r="B345" i="1"/>
  <c r="B585" i="1"/>
  <c r="C155" i="1"/>
  <c r="B152" i="1"/>
  <c r="B280" i="1"/>
  <c r="B408" i="1"/>
  <c r="B496" i="1"/>
  <c r="F87" i="2"/>
  <c r="F103" i="2"/>
  <c r="F92" i="2"/>
  <c r="F78" i="2"/>
  <c r="F68" i="2"/>
  <c r="F60" i="2"/>
  <c r="F44" i="2"/>
  <c r="F104" i="2"/>
  <c r="F97" i="2"/>
  <c r="F79" i="2"/>
  <c r="F72" i="2"/>
  <c r="F64" i="2"/>
  <c r="F57" i="2"/>
  <c r="F49" i="2"/>
  <c r="F38" i="2"/>
  <c r="F109" i="2"/>
  <c r="F106" i="2"/>
  <c r="F102" i="2"/>
  <c r="F98" i="2"/>
  <c r="F94" i="2"/>
  <c r="F90" i="2"/>
  <c r="F85" i="2"/>
  <c r="F80" i="2"/>
  <c r="F75" i="2"/>
  <c r="F73" i="2"/>
  <c r="F70" i="2"/>
  <c r="F66" i="2"/>
  <c r="F62" i="2"/>
  <c r="F58" i="2"/>
  <c r="F54" i="2"/>
  <c r="F50" i="2"/>
  <c r="F46" i="2"/>
  <c r="F39" i="2"/>
  <c r="F35" i="2"/>
  <c r="F32" i="2"/>
  <c r="F27" i="2"/>
  <c r="F21" i="2"/>
  <c r="F16" i="2"/>
  <c r="F11" i="2"/>
  <c r="F7" i="2"/>
  <c r="F3" i="2"/>
  <c r="F111" i="2"/>
  <c r="F99" i="2"/>
  <c r="F81" i="2"/>
  <c r="F67" i="2"/>
  <c r="F59" i="2"/>
  <c r="F51" i="2"/>
  <c r="F47" i="2"/>
  <c r="F43" i="2"/>
  <c r="F40" i="2"/>
  <c r="F36" i="2"/>
  <c r="F28" i="2"/>
  <c r="F22" i="2"/>
  <c r="F18" i="2"/>
  <c r="F12" i="2"/>
  <c r="F8" i="2"/>
  <c r="F4" i="2"/>
  <c r="F107" i="2"/>
  <c r="F91" i="2"/>
  <c r="F96" i="2"/>
  <c r="F83" i="2"/>
  <c r="F71" i="2"/>
  <c r="F48" i="2"/>
  <c r="F41" i="2"/>
  <c r="F37" i="2"/>
  <c r="F33" i="2"/>
  <c r="F29" i="2"/>
  <c r="F19" i="2"/>
  <c r="F14" i="2"/>
  <c r="F9" i="2"/>
  <c r="F5" i="2"/>
  <c r="F95" i="2"/>
  <c r="F77" i="2"/>
  <c r="F112" i="2"/>
  <c r="F100" i="2"/>
  <c r="F88" i="2"/>
  <c r="F74" i="2"/>
  <c r="F52" i="2"/>
  <c r="F101" i="2"/>
  <c r="F93" i="2"/>
  <c r="F84" i="2"/>
  <c r="F69" i="2"/>
  <c r="F61" i="2"/>
  <c r="F53" i="2"/>
  <c r="F45" i="2"/>
  <c r="F42" i="2"/>
  <c r="F34" i="2"/>
  <c r="F31" i="2"/>
  <c r="F25" i="2"/>
  <c r="F20" i="2"/>
  <c r="F15" i="2"/>
  <c r="F10" i="2"/>
  <c r="F6" i="2"/>
  <c r="O812" i="1" l="1"/>
  <c r="O814" i="1"/>
  <c r="O813" i="1"/>
  <c r="U633" i="1"/>
  <c r="P532" i="1"/>
  <c r="S25" i="1"/>
  <c r="U172" i="1"/>
  <c r="M383" i="1"/>
  <c r="K104" i="1"/>
  <c r="L25" i="1"/>
  <c r="T383" i="1"/>
  <c r="P104" i="1"/>
  <c r="K172" i="1"/>
  <c r="O23" i="1"/>
  <c r="M21" i="1"/>
  <c r="K26" i="1"/>
  <c r="U216" i="1"/>
  <c r="R396" i="1"/>
  <c r="U76" i="1"/>
  <c r="U71" i="1"/>
  <c r="T209" i="1"/>
  <c r="U698" i="1"/>
  <c r="S57" i="1"/>
  <c r="T696" i="1"/>
  <c r="T122" i="1"/>
  <c r="L24" i="1"/>
  <c r="L171" i="1"/>
  <c r="P21" i="1"/>
  <c r="L26" i="1"/>
  <c r="U215" i="1"/>
  <c r="S76" i="1"/>
  <c r="T66" i="1"/>
  <c r="S698" i="1"/>
  <c r="U57" i="1"/>
  <c r="S696" i="1"/>
  <c r="R23" i="1"/>
  <c r="T220" i="1"/>
  <c r="S395" i="1"/>
  <c r="S207" i="1"/>
  <c r="R695" i="1"/>
  <c r="N383" i="1"/>
  <c r="M23" i="1"/>
  <c r="L20" i="1"/>
  <c r="U220" i="1"/>
  <c r="S396" i="1"/>
  <c r="S75" i="1"/>
  <c r="S66" i="1"/>
  <c r="U699" i="1"/>
  <c r="T57" i="1"/>
  <c r="T695" i="1"/>
  <c r="K20" i="1"/>
  <c r="T74" i="1"/>
  <c r="T204" i="1"/>
  <c r="M171" i="1"/>
  <c r="U396" i="1"/>
  <c r="S392" i="1"/>
  <c r="U66" i="1"/>
  <c r="U194" i="1"/>
  <c r="R395" i="1"/>
  <c r="L21" i="1"/>
  <c r="T397" i="1"/>
  <c r="O532" i="1"/>
  <c r="P172" i="1"/>
  <c r="S171" i="1"/>
  <c r="U122" i="1"/>
  <c r="M24" i="1"/>
  <c r="M25" i="1"/>
  <c r="K23" i="1"/>
  <c r="T82" i="1"/>
  <c r="T75" i="1"/>
  <c r="S208" i="1"/>
  <c r="S194" i="1"/>
  <c r="T25" i="1"/>
  <c r="U23" i="1"/>
  <c r="S82" i="1"/>
  <c r="U75" i="1"/>
  <c r="U205" i="1"/>
  <c r="O22" i="1"/>
  <c r="R75" i="1"/>
  <c r="R172" i="1"/>
  <c r="K22" i="1"/>
  <c r="R216" i="1"/>
  <c r="U74" i="1"/>
  <c r="R698" i="1"/>
  <c r="L383" i="1"/>
  <c r="U70" i="1"/>
  <c r="P23" i="1"/>
  <c r="O20" i="1"/>
  <c r="U696" i="1"/>
  <c r="T76" i="1"/>
  <c r="S394" i="1"/>
  <c r="T633" i="1"/>
  <c r="R633" i="1"/>
  <c r="S122" i="1"/>
  <c r="K24" i="1"/>
  <c r="R383" i="1"/>
  <c r="O104" i="1"/>
  <c r="P25" i="1"/>
  <c r="N172" i="1"/>
  <c r="U171" i="1"/>
  <c r="T172" i="1"/>
  <c r="T23" i="1"/>
  <c r="L22" i="1"/>
  <c r="O26" i="1"/>
  <c r="R220" i="1"/>
  <c r="S397" i="1"/>
  <c r="R77" i="1"/>
  <c r="R72" i="1"/>
  <c r="U210" i="1"/>
  <c r="R699" i="1"/>
  <c r="T203" i="1"/>
  <c r="U392" i="1"/>
  <c r="K25" i="1"/>
  <c r="R25" i="1"/>
  <c r="T171" i="1"/>
  <c r="M22" i="1"/>
  <c r="M20" i="1"/>
  <c r="S216" i="1"/>
  <c r="R394" i="1"/>
  <c r="R70" i="1"/>
  <c r="U207" i="1"/>
  <c r="S203" i="1"/>
  <c r="R392" i="1"/>
  <c r="P171" i="1"/>
  <c r="N26" i="1"/>
  <c r="U397" i="1"/>
  <c r="U209" i="1"/>
  <c r="S193" i="1"/>
  <c r="M172" i="1"/>
  <c r="S23" i="1"/>
  <c r="R20" i="1"/>
  <c r="T140" i="1"/>
  <c r="U398" i="1"/>
  <c r="R76" i="1"/>
  <c r="T71" i="1"/>
  <c r="T207" i="1"/>
  <c r="R203" i="1"/>
  <c r="R696" i="1"/>
  <c r="P20" i="1"/>
  <c r="T77" i="1"/>
  <c r="T699" i="1"/>
  <c r="U383" i="1"/>
  <c r="U20" i="1"/>
  <c r="S699" i="1"/>
  <c r="R74" i="1"/>
  <c r="S204" i="1"/>
  <c r="R398" i="1"/>
  <c r="U203" i="1"/>
  <c r="T216" i="1"/>
  <c r="R210" i="1"/>
  <c r="N25" i="1"/>
  <c r="O383" i="1"/>
  <c r="P383" i="1"/>
  <c r="S20" i="1"/>
  <c r="T215" i="1"/>
  <c r="U395" i="1"/>
  <c r="T70" i="1"/>
  <c r="R205" i="1"/>
  <c r="S695" i="1"/>
  <c r="O172" i="1"/>
  <c r="K21" i="1"/>
  <c r="R397" i="1"/>
  <c r="R209" i="1"/>
  <c r="T194" i="1"/>
  <c r="U695" i="1"/>
  <c r="R215" i="1"/>
  <c r="S205" i="1"/>
  <c r="R171" i="1"/>
  <c r="P26" i="1"/>
  <c r="T395" i="1"/>
  <c r="T210" i="1"/>
  <c r="R194" i="1"/>
  <c r="R140" i="1"/>
  <c r="T392" i="1"/>
  <c r="U72" i="1"/>
  <c r="U208" i="1"/>
  <c r="M26" i="1"/>
  <c r="S633" i="1"/>
  <c r="N171" i="1"/>
  <c r="N24" i="1"/>
  <c r="S140" i="1"/>
  <c r="R66" i="1"/>
  <c r="N104" i="1"/>
  <c r="T20" i="1"/>
  <c r="T208" i="1"/>
  <c r="N21" i="1"/>
  <c r="O25" i="1"/>
  <c r="S215" i="1"/>
  <c r="T205" i="1"/>
  <c r="S210" i="1"/>
  <c r="S77" i="1"/>
  <c r="U82" i="1"/>
  <c r="T394" i="1"/>
  <c r="T396" i="1"/>
  <c r="S71" i="1"/>
  <c r="S72" i="1"/>
  <c r="N22" i="1"/>
  <c r="L172" i="1"/>
  <c r="N20" i="1"/>
  <c r="R193" i="1"/>
  <c r="L104" i="1"/>
  <c r="R82" i="1"/>
  <c r="U394" i="1"/>
  <c r="S209" i="1"/>
  <c r="M104" i="1"/>
  <c r="U25" i="1"/>
  <c r="O171" i="1"/>
  <c r="T398" i="1"/>
  <c r="R207" i="1"/>
  <c r="R122" i="1"/>
  <c r="U140" i="1"/>
  <c r="R204" i="1"/>
  <c r="S398" i="1"/>
  <c r="K171" i="1"/>
  <c r="U77" i="1"/>
  <c r="T193" i="1"/>
  <c r="P24" i="1"/>
  <c r="T698" i="1"/>
  <c r="S70" i="1"/>
  <c r="O24" i="1"/>
  <c r="S172" i="1"/>
  <c r="P22" i="1"/>
  <c r="U204" i="1"/>
  <c r="S383" i="1"/>
  <c r="U193" i="1"/>
  <c r="O21" i="1"/>
  <c r="L23" i="1"/>
  <c r="S220" i="1"/>
  <c r="K383" i="1"/>
  <c r="S74" i="1"/>
  <c r="N23" i="1"/>
  <c r="T72" i="1"/>
  <c r="R57" i="1"/>
  <c r="R208" i="1"/>
  <c r="R71" i="1"/>
  <c r="S634" i="1"/>
  <c r="U634" i="1"/>
  <c r="T634" i="1"/>
  <c r="R634" i="1"/>
  <c r="R814" i="1"/>
  <c r="N813" i="1"/>
  <c r="T812" i="1"/>
  <c r="T814" i="1"/>
  <c r="K814" i="1"/>
  <c r="P813" i="1"/>
  <c r="S811" i="1"/>
  <c r="L814" i="1"/>
  <c r="S812" i="1"/>
  <c r="L811" i="1"/>
  <c r="R810" i="1"/>
  <c r="N809" i="1"/>
  <c r="T808" i="1"/>
  <c r="K808" i="1"/>
  <c r="P807" i="1"/>
  <c r="M806" i="1"/>
  <c r="S805" i="1"/>
  <c r="U803" i="1"/>
  <c r="L803" i="1"/>
  <c r="R802" i="1"/>
  <c r="N801" i="1"/>
  <c r="T800" i="1"/>
  <c r="K800" i="1"/>
  <c r="P799" i="1"/>
  <c r="M798" i="1"/>
  <c r="S797" i="1"/>
  <c r="U795" i="1"/>
  <c r="L795" i="1"/>
  <c r="R794" i="1"/>
  <c r="N793" i="1"/>
  <c r="T792" i="1"/>
  <c r="K792" i="1"/>
  <c r="P791" i="1"/>
  <c r="M790" i="1"/>
  <c r="S789" i="1"/>
  <c r="U787" i="1"/>
  <c r="L787" i="1"/>
  <c r="R786" i="1"/>
  <c r="N785" i="1"/>
  <c r="T784" i="1"/>
  <c r="K784" i="1"/>
  <c r="P783" i="1"/>
  <c r="M782" i="1"/>
  <c r="S781" i="1"/>
  <c r="U779" i="1"/>
  <c r="L779" i="1"/>
  <c r="R778" i="1"/>
  <c r="N777" i="1"/>
  <c r="T776" i="1"/>
  <c r="K776" i="1"/>
  <c r="P775" i="1"/>
  <c r="M774" i="1"/>
  <c r="S773" i="1"/>
  <c r="U771" i="1"/>
  <c r="L771" i="1"/>
  <c r="R770" i="1"/>
  <c r="N769" i="1"/>
  <c r="T768" i="1"/>
  <c r="K768" i="1"/>
  <c r="P767" i="1"/>
  <c r="M766" i="1"/>
  <c r="S765" i="1"/>
  <c r="U763" i="1"/>
  <c r="L763" i="1"/>
  <c r="R762" i="1"/>
  <c r="N761" i="1"/>
  <c r="T760" i="1"/>
  <c r="K760" i="1"/>
  <c r="P759" i="1"/>
  <c r="M758" i="1"/>
  <c r="S757" i="1"/>
  <c r="U755" i="1"/>
  <c r="L755" i="1"/>
  <c r="R754" i="1"/>
  <c r="N753" i="1"/>
  <c r="T752" i="1"/>
  <c r="K752" i="1"/>
  <c r="P751" i="1"/>
  <c r="M750" i="1"/>
  <c r="S749" i="1"/>
  <c r="O748" i="1"/>
  <c r="U747" i="1"/>
  <c r="L747" i="1"/>
  <c r="M813" i="1"/>
  <c r="R812" i="1"/>
  <c r="U811" i="1"/>
  <c r="K811" i="1"/>
  <c r="P810" i="1"/>
  <c r="M809" i="1"/>
  <c r="S808" i="1"/>
  <c r="U806" i="1"/>
  <c r="L806" i="1"/>
  <c r="R805" i="1"/>
  <c r="N804" i="1"/>
  <c r="T803" i="1"/>
  <c r="K803" i="1"/>
  <c r="P802" i="1"/>
  <c r="M801" i="1"/>
  <c r="S800" i="1"/>
  <c r="U798" i="1"/>
  <c r="L798" i="1"/>
  <c r="R797" i="1"/>
  <c r="N796" i="1"/>
  <c r="T795" i="1"/>
  <c r="K795" i="1"/>
  <c r="P794" i="1"/>
  <c r="M793" i="1"/>
  <c r="S792" i="1"/>
  <c r="U790" i="1"/>
  <c r="L790" i="1"/>
  <c r="R789" i="1"/>
  <c r="N788" i="1"/>
  <c r="T787" i="1"/>
  <c r="K787" i="1"/>
  <c r="P786" i="1"/>
  <c r="M785" i="1"/>
  <c r="S784" i="1"/>
  <c r="U782" i="1"/>
  <c r="L782" i="1"/>
  <c r="R781" i="1"/>
  <c r="N780" i="1"/>
  <c r="T779" i="1"/>
  <c r="K779" i="1"/>
  <c r="P778" i="1"/>
  <c r="M777" i="1"/>
  <c r="S776" i="1"/>
  <c r="U774" i="1"/>
  <c r="L774" i="1"/>
  <c r="R773" i="1"/>
  <c r="N772" i="1"/>
  <c r="T771" i="1"/>
  <c r="K771" i="1"/>
  <c r="P770" i="1"/>
  <c r="M769" i="1"/>
  <c r="S768" i="1"/>
  <c r="U766" i="1"/>
  <c r="L766" i="1"/>
  <c r="U814" i="1"/>
  <c r="L813" i="1"/>
  <c r="P812" i="1"/>
  <c r="T811" i="1"/>
  <c r="U809" i="1"/>
  <c r="L809" i="1"/>
  <c r="R808" i="1"/>
  <c r="N807" i="1"/>
  <c r="T806" i="1"/>
  <c r="K806" i="1"/>
  <c r="P805" i="1"/>
  <c r="M804" i="1"/>
  <c r="S803" i="1"/>
  <c r="U801" i="1"/>
  <c r="L801" i="1"/>
  <c r="R800" i="1"/>
  <c r="N799" i="1"/>
  <c r="T798" i="1"/>
  <c r="K798" i="1"/>
  <c r="P797" i="1"/>
  <c r="M796" i="1"/>
  <c r="S795" i="1"/>
  <c r="U793" i="1"/>
  <c r="L793" i="1"/>
  <c r="R792" i="1"/>
  <c r="N791" i="1"/>
  <c r="T790" i="1"/>
  <c r="K790" i="1"/>
  <c r="N814" i="1"/>
  <c r="S813" i="1"/>
  <c r="N811" i="1"/>
  <c r="T810" i="1"/>
  <c r="K810" i="1"/>
  <c r="P809" i="1"/>
  <c r="M808" i="1"/>
  <c r="S807" i="1"/>
  <c r="U805" i="1"/>
  <c r="L805" i="1"/>
  <c r="R804" i="1"/>
  <c r="N803" i="1"/>
  <c r="T802" i="1"/>
  <c r="K802" i="1"/>
  <c r="P801" i="1"/>
  <c r="M800" i="1"/>
  <c r="S799" i="1"/>
  <c r="U797" i="1"/>
  <c r="L797" i="1"/>
  <c r="R796" i="1"/>
  <c r="N795" i="1"/>
  <c r="T794" i="1"/>
  <c r="K794" i="1"/>
  <c r="P793" i="1"/>
  <c r="M792" i="1"/>
  <c r="S791" i="1"/>
  <c r="U789" i="1"/>
  <c r="L789" i="1"/>
  <c r="R788" i="1"/>
  <c r="N787" i="1"/>
  <c r="T786" i="1"/>
  <c r="K786" i="1"/>
  <c r="P785" i="1"/>
  <c r="M784" i="1"/>
  <c r="S783" i="1"/>
  <c r="U781" i="1"/>
  <c r="L781" i="1"/>
  <c r="R780" i="1"/>
  <c r="N779" i="1"/>
  <c r="T778" i="1"/>
  <c r="K778" i="1"/>
  <c r="P777" i="1"/>
  <c r="M776" i="1"/>
  <c r="S775" i="1"/>
  <c r="M814" i="1"/>
  <c r="K788" i="1"/>
  <c r="M787" i="1"/>
  <c r="M786" i="1"/>
  <c r="R785" i="1"/>
  <c r="R784" i="1"/>
  <c r="U783" i="1"/>
  <c r="K781" i="1"/>
  <c r="M780" i="1"/>
  <c r="P779" i="1"/>
  <c r="T777" i="1"/>
  <c r="K775" i="1"/>
  <c r="P773" i="1"/>
  <c r="K772" i="1"/>
  <c r="N771" i="1"/>
  <c r="U769" i="1"/>
  <c r="M768" i="1"/>
  <c r="R767" i="1"/>
  <c r="T766" i="1"/>
  <c r="M765" i="1"/>
  <c r="S764" i="1"/>
  <c r="M763" i="1"/>
  <c r="P762" i="1"/>
  <c r="L761" i="1"/>
  <c r="P760" i="1"/>
  <c r="U759" i="1"/>
  <c r="K759" i="1"/>
  <c r="P758" i="1"/>
  <c r="U757" i="1"/>
  <c r="K757" i="1"/>
  <c r="P756" i="1"/>
  <c r="T755" i="1"/>
  <c r="N754" i="1"/>
  <c r="T753" i="1"/>
  <c r="N752" i="1"/>
  <c r="S751" i="1"/>
  <c r="N750" i="1"/>
  <c r="R749" i="1"/>
  <c r="M748" i="1"/>
  <c r="R747" i="1"/>
  <c r="M746" i="1"/>
  <c r="S745" i="1"/>
  <c r="O744" i="1"/>
  <c r="U743" i="1"/>
  <c r="L743" i="1"/>
  <c r="R742" i="1"/>
  <c r="N741" i="1"/>
  <c r="T740" i="1"/>
  <c r="K740" i="1"/>
  <c r="P739" i="1"/>
  <c r="M738" i="1"/>
  <c r="S737" i="1"/>
  <c r="O736" i="1"/>
  <c r="U735" i="1"/>
  <c r="L735" i="1"/>
  <c r="R734" i="1"/>
  <c r="N733" i="1"/>
  <c r="T732" i="1"/>
  <c r="K732" i="1"/>
  <c r="P731" i="1"/>
  <c r="M730" i="1"/>
  <c r="S729" i="1"/>
  <c r="O728" i="1"/>
  <c r="U727" i="1"/>
  <c r="L727" i="1"/>
  <c r="R726" i="1"/>
  <c r="N725" i="1"/>
  <c r="T724" i="1"/>
  <c r="K724" i="1"/>
  <c r="P723" i="1"/>
  <c r="M722" i="1"/>
  <c r="S721" i="1"/>
  <c r="O720" i="1"/>
  <c r="U719" i="1"/>
  <c r="L719" i="1"/>
  <c r="R718" i="1"/>
  <c r="N717" i="1"/>
  <c r="P716" i="1"/>
  <c r="M715" i="1"/>
  <c r="S714" i="1"/>
  <c r="O713" i="1"/>
  <c r="U712" i="1"/>
  <c r="L712" i="1"/>
  <c r="R711" i="1"/>
  <c r="N710" i="1"/>
  <c r="T709" i="1"/>
  <c r="K709" i="1"/>
  <c r="P708" i="1"/>
  <c r="M685" i="1"/>
  <c r="S501" i="1"/>
  <c r="O103" i="1"/>
  <c r="U433" i="1"/>
  <c r="L433" i="1"/>
  <c r="R361" i="1"/>
  <c r="N309" i="1"/>
  <c r="T274" i="1"/>
  <c r="K274" i="1"/>
  <c r="U810" i="1"/>
  <c r="T809" i="1"/>
  <c r="U808" i="1"/>
  <c r="U807" i="1"/>
  <c r="T805" i="1"/>
  <c r="U804" i="1"/>
  <c r="U802" i="1"/>
  <c r="T801" i="1"/>
  <c r="U800" i="1"/>
  <c r="U799" i="1"/>
  <c r="T797" i="1"/>
  <c r="U796" i="1"/>
  <c r="U794" i="1"/>
  <c r="T793" i="1"/>
  <c r="U792" i="1"/>
  <c r="U791" i="1"/>
  <c r="T789" i="1"/>
  <c r="L786" i="1"/>
  <c r="T783" i="1"/>
  <c r="L780" i="1"/>
  <c r="N778" i="1"/>
  <c r="S777" i="1"/>
  <c r="U776" i="1"/>
  <c r="N774" i="1"/>
  <c r="U772" i="1"/>
  <c r="M771" i="1"/>
  <c r="N770" i="1"/>
  <c r="T769" i="1"/>
  <c r="L768" i="1"/>
  <c r="N767" i="1"/>
  <c r="S766" i="1"/>
  <c r="L765" i="1"/>
  <c r="R764" i="1"/>
  <c r="K763" i="1"/>
  <c r="U761" i="1"/>
  <c r="K761" i="1"/>
  <c r="T759" i="1"/>
  <c r="T757" i="1"/>
  <c r="N756" i="1"/>
  <c r="S755" i="1"/>
  <c r="M754" i="1"/>
  <c r="S753" i="1"/>
  <c r="M752" i="1"/>
  <c r="R751" i="1"/>
  <c r="L750" i="1"/>
  <c r="P749" i="1"/>
  <c r="L748" i="1"/>
  <c r="P747" i="1"/>
  <c r="U746" i="1"/>
  <c r="L746" i="1"/>
  <c r="R745" i="1"/>
  <c r="N744" i="1"/>
  <c r="T743" i="1"/>
  <c r="K743" i="1"/>
  <c r="P742" i="1"/>
  <c r="M741" i="1"/>
  <c r="S740" i="1"/>
  <c r="O739" i="1"/>
  <c r="U738" i="1"/>
  <c r="L738" i="1"/>
  <c r="R737" i="1"/>
  <c r="N736" i="1"/>
  <c r="T735" i="1"/>
  <c r="K735" i="1"/>
  <c r="P734" i="1"/>
  <c r="M733" i="1"/>
  <c r="S732" i="1"/>
  <c r="O731" i="1"/>
  <c r="U730" i="1"/>
  <c r="L730" i="1"/>
  <c r="R729" i="1"/>
  <c r="N728" i="1"/>
  <c r="T727" i="1"/>
  <c r="K727" i="1"/>
  <c r="P726" i="1"/>
  <c r="M725" i="1"/>
  <c r="R811" i="1"/>
  <c r="S810" i="1"/>
  <c r="S809" i="1"/>
  <c r="P808" i="1"/>
  <c r="T807" i="1"/>
  <c r="S806" i="1"/>
  <c r="T804" i="1"/>
  <c r="R803" i="1"/>
  <c r="S802" i="1"/>
  <c r="S801" i="1"/>
  <c r="P800" i="1"/>
  <c r="T799" i="1"/>
  <c r="S798" i="1"/>
  <c r="T796" i="1"/>
  <c r="R795" i="1"/>
  <c r="S794" i="1"/>
  <c r="S793" i="1"/>
  <c r="P792" i="1"/>
  <c r="T791" i="1"/>
  <c r="S790" i="1"/>
  <c r="P789" i="1"/>
  <c r="U788" i="1"/>
  <c r="L785" i="1"/>
  <c r="R783" i="1"/>
  <c r="T782" i="1"/>
  <c r="K780" i="1"/>
  <c r="M779" i="1"/>
  <c r="M778" i="1"/>
  <c r="R777" i="1"/>
  <c r="R776" i="1"/>
  <c r="U775" i="1"/>
  <c r="K774" i="1"/>
  <c r="N773" i="1"/>
  <c r="T772" i="1"/>
  <c r="M770" i="1"/>
  <c r="S769" i="1"/>
  <c r="M767" i="1"/>
  <c r="R766" i="1"/>
  <c r="U765" i="1"/>
  <c r="K765" i="1"/>
  <c r="P764" i="1"/>
  <c r="T763" i="1"/>
  <c r="N762" i="1"/>
  <c r="T761" i="1"/>
  <c r="N760" i="1"/>
  <c r="S759" i="1"/>
  <c r="N758" i="1"/>
  <c r="R757" i="1"/>
  <c r="M756" i="1"/>
  <c r="R755" i="1"/>
  <c r="L754" i="1"/>
  <c r="R753" i="1"/>
  <c r="L752" i="1"/>
  <c r="O751" i="1"/>
  <c r="U750" i="1"/>
  <c r="K750" i="1"/>
  <c r="O749" i="1"/>
  <c r="U748" i="1"/>
  <c r="K748" i="1"/>
  <c r="O747" i="1"/>
  <c r="U812" i="1"/>
  <c r="P811" i="1"/>
  <c r="N810" i="1"/>
  <c r="R809" i="1"/>
  <c r="R807" i="1"/>
  <c r="R806" i="1"/>
  <c r="N805" i="1"/>
  <c r="S804" i="1"/>
  <c r="P803" i="1"/>
  <c r="N802" i="1"/>
  <c r="R801" i="1"/>
  <c r="R799" i="1"/>
  <c r="R798" i="1"/>
  <c r="N797" i="1"/>
  <c r="S796" i="1"/>
  <c r="P795" i="1"/>
  <c r="N794" i="1"/>
  <c r="R793" i="1"/>
  <c r="R791" i="1"/>
  <c r="R790" i="1"/>
  <c r="T788" i="1"/>
  <c r="K785" i="1"/>
  <c r="N784" i="1"/>
  <c r="N783" i="1"/>
  <c r="S782" i="1"/>
  <c r="T781" i="1"/>
  <c r="L778" i="1"/>
  <c r="P776" i="1"/>
  <c r="T775" i="1"/>
  <c r="M773" i="1"/>
  <c r="S772" i="1"/>
  <c r="L770" i="1"/>
  <c r="R769" i="1"/>
  <c r="U768" i="1"/>
  <c r="L767" i="1"/>
  <c r="P766" i="1"/>
  <c r="T765" i="1"/>
  <c r="N764" i="1"/>
  <c r="S763" i="1"/>
  <c r="M762" i="1"/>
  <c r="S761" i="1"/>
  <c r="M760" i="1"/>
  <c r="R759" i="1"/>
  <c r="L758" i="1"/>
  <c r="P757" i="1"/>
  <c r="L756" i="1"/>
  <c r="P755" i="1"/>
  <c r="U754" i="1"/>
  <c r="K754" i="1"/>
  <c r="P753" i="1"/>
  <c r="U752" i="1"/>
  <c r="N751" i="1"/>
  <c r="T750" i="1"/>
  <c r="N749" i="1"/>
  <c r="T748" i="1"/>
  <c r="N747" i="1"/>
  <c r="S746" i="1"/>
  <c r="P814" i="1"/>
  <c r="K813" i="1"/>
  <c r="L810" i="1"/>
  <c r="K807" i="1"/>
  <c r="K804" i="1"/>
  <c r="M799" i="1"/>
  <c r="P796" i="1"/>
  <c r="P790" i="1"/>
  <c r="U785" i="1"/>
  <c r="P781" i="1"/>
  <c r="T780" i="1"/>
  <c r="U777" i="1"/>
  <c r="L776" i="1"/>
  <c r="S771" i="1"/>
  <c r="T770" i="1"/>
  <c r="L769" i="1"/>
  <c r="N768" i="1"/>
  <c r="U764" i="1"/>
  <c r="R763" i="1"/>
  <c r="T762" i="1"/>
  <c r="P761" i="1"/>
  <c r="R760" i="1"/>
  <c r="L759" i="1"/>
  <c r="K758" i="1"/>
  <c r="U751" i="1"/>
  <c r="S750" i="1"/>
  <c r="T749" i="1"/>
  <c r="R748" i="1"/>
  <c r="M747" i="1"/>
  <c r="O746" i="1"/>
  <c r="P745" i="1"/>
  <c r="K744" i="1"/>
  <c r="N743" i="1"/>
  <c r="O742" i="1"/>
  <c r="U741" i="1"/>
  <c r="M740" i="1"/>
  <c r="R739" i="1"/>
  <c r="T738" i="1"/>
  <c r="L737" i="1"/>
  <c r="R736" i="1"/>
  <c r="S735" i="1"/>
  <c r="K734" i="1"/>
  <c r="P733" i="1"/>
  <c r="R732" i="1"/>
  <c r="K731" i="1"/>
  <c r="O730" i="1"/>
  <c r="P729" i="1"/>
  <c r="K728" i="1"/>
  <c r="N727" i="1"/>
  <c r="O726" i="1"/>
  <c r="U725" i="1"/>
  <c r="N724" i="1"/>
  <c r="S723" i="1"/>
  <c r="N722" i="1"/>
  <c r="R721" i="1"/>
  <c r="M720" i="1"/>
  <c r="R719" i="1"/>
  <c r="L718" i="1"/>
  <c r="R717" i="1"/>
  <c r="O716" i="1"/>
  <c r="U715" i="1"/>
  <c r="K715" i="1"/>
  <c r="O714" i="1"/>
  <c r="U713" i="1"/>
  <c r="K713" i="1"/>
  <c r="O712" i="1"/>
  <c r="T711" i="1"/>
  <c r="O710" i="1"/>
  <c r="S709" i="1"/>
  <c r="M708" i="1"/>
  <c r="S685" i="1"/>
  <c r="M501" i="1"/>
  <c r="S103" i="1"/>
  <c r="M433" i="1"/>
  <c r="P361" i="1"/>
  <c r="L309" i="1"/>
  <c r="P274" i="1"/>
  <c r="U104" i="1"/>
  <c r="N121" i="1"/>
  <c r="U21" i="1"/>
  <c r="N808" i="1"/>
  <c r="M805" i="1"/>
  <c r="M802" i="1"/>
  <c r="L799" i="1"/>
  <c r="L796" i="1"/>
  <c r="K793" i="1"/>
  <c r="N790" i="1"/>
  <c r="U786" i="1"/>
  <c r="T785" i="1"/>
  <c r="R782" i="1"/>
  <c r="S780" i="1"/>
  <c r="L777" i="1"/>
  <c r="R772" i="1"/>
  <c r="R771" i="1"/>
  <c r="S770" i="1"/>
  <c r="K769" i="1"/>
  <c r="R765" i="1"/>
  <c r="T764" i="1"/>
  <c r="P763" i="1"/>
  <c r="S762" i="1"/>
  <c r="L760" i="1"/>
  <c r="U753" i="1"/>
  <c r="S752" i="1"/>
  <c r="T751" i="1"/>
  <c r="R750" i="1"/>
  <c r="M749" i="1"/>
  <c r="P748" i="1"/>
  <c r="K747" i="1"/>
  <c r="N746" i="1"/>
  <c r="O745" i="1"/>
  <c r="U744" i="1"/>
  <c r="M743" i="1"/>
  <c r="N742" i="1"/>
  <c r="T741" i="1"/>
  <c r="L740" i="1"/>
  <c r="N739" i="1"/>
  <c r="S738" i="1"/>
  <c r="K737" i="1"/>
  <c r="P736" i="1"/>
  <c r="R735" i="1"/>
  <c r="U734" i="1"/>
  <c r="O733" i="1"/>
  <c r="P732" i="1"/>
  <c r="U731" i="1"/>
  <c r="N730" i="1"/>
  <c r="O729" i="1"/>
  <c r="U728" i="1"/>
  <c r="M727" i="1"/>
  <c r="N726" i="1"/>
  <c r="T725" i="1"/>
  <c r="M724" i="1"/>
  <c r="R723" i="1"/>
  <c r="L722" i="1"/>
  <c r="P721" i="1"/>
  <c r="L720" i="1"/>
  <c r="P719" i="1"/>
  <c r="U718" i="1"/>
  <c r="K718" i="1"/>
  <c r="P717" i="1"/>
  <c r="N716" i="1"/>
  <c r="T715" i="1"/>
  <c r="N714" i="1"/>
  <c r="T713" i="1"/>
  <c r="N712" i="1"/>
  <c r="S711" i="1"/>
  <c r="M710" i="1"/>
  <c r="R709" i="1"/>
  <c r="L708" i="1"/>
  <c r="R685" i="1"/>
  <c r="L501" i="1"/>
  <c r="R103" i="1"/>
  <c r="K433" i="1"/>
  <c r="O361" i="1"/>
  <c r="U309" i="1"/>
  <c r="K309" i="1"/>
  <c r="O274" i="1"/>
  <c r="T104" i="1"/>
  <c r="P122" i="1"/>
  <c r="M121" i="1"/>
  <c r="L808" i="1"/>
  <c r="K805" i="1"/>
  <c r="L802" i="1"/>
  <c r="K799" i="1"/>
  <c r="K796" i="1"/>
  <c r="M791" i="1"/>
  <c r="S787" i="1"/>
  <c r="S786" i="1"/>
  <c r="S785" i="1"/>
  <c r="P782" i="1"/>
  <c r="N781" i="1"/>
  <c r="P780" i="1"/>
  <c r="K777" i="1"/>
  <c r="U773" i="1"/>
  <c r="P772" i="1"/>
  <c r="P771" i="1"/>
  <c r="K770" i="1"/>
  <c r="P765" i="1"/>
  <c r="M764" i="1"/>
  <c r="L762" i="1"/>
  <c r="M761" i="1"/>
  <c r="T754" i="1"/>
  <c r="O753" i="1"/>
  <c r="R752" i="1"/>
  <c r="M751" i="1"/>
  <c r="P750" i="1"/>
  <c r="L749" i="1"/>
  <c r="N748" i="1"/>
  <c r="K746" i="1"/>
  <c r="N745" i="1"/>
  <c r="T744" i="1"/>
  <c r="M742" i="1"/>
  <c r="S741" i="1"/>
  <c r="M739" i="1"/>
  <c r="R738" i="1"/>
  <c r="U737" i="1"/>
  <c r="M736" i="1"/>
  <c r="P735" i="1"/>
  <c r="T734" i="1"/>
  <c r="L733" i="1"/>
  <c r="O732" i="1"/>
  <c r="T731" i="1"/>
  <c r="K730" i="1"/>
  <c r="N729" i="1"/>
  <c r="T728" i="1"/>
  <c r="M726" i="1"/>
  <c r="S725" i="1"/>
  <c r="L724" i="1"/>
  <c r="O723" i="1"/>
  <c r="U722" i="1"/>
  <c r="K722" i="1"/>
  <c r="O721" i="1"/>
  <c r="U720" i="1"/>
  <c r="K720" i="1"/>
  <c r="O719" i="1"/>
  <c r="T718" i="1"/>
  <c r="O717" i="1"/>
  <c r="M716" i="1"/>
  <c r="S715" i="1"/>
  <c r="M714" i="1"/>
  <c r="S713" i="1"/>
  <c r="M712" i="1"/>
  <c r="P711" i="1"/>
  <c r="L710" i="1"/>
  <c r="P709" i="1"/>
  <c r="U708" i="1"/>
  <c r="K708" i="1"/>
  <c r="P685" i="1"/>
  <c r="U501" i="1"/>
  <c r="K501" i="1"/>
  <c r="P103" i="1"/>
  <c r="T433" i="1"/>
  <c r="N361" i="1"/>
  <c r="T813" i="1"/>
  <c r="M807" i="1"/>
  <c r="P804" i="1"/>
  <c r="P798" i="1"/>
  <c r="L792" i="1"/>
  <c r="M789" i="1"/>
  <c r="L788" i="1"/>
  <c r="U784" i="1"/>
  <c r="S779" i="1"/>
  <c r="M775" i="1"/>
  <c r="P774" i="1"/>
  <c r="P769" i="1"/>
  <c r="P768" i="1"/>
  <c r="S767" i="1"/>
  <c r="U760" i="1"/>
  <c r="N759" i="1"/>
  <c r="S758" i="1"/>
  <c r="M757" i="1"/>
  <c r="R756" i="1"/>
  <c r="K755" i="1"/>
  <c r="T747" i="1"/>
  <c r="R746" i="1"/>
  <c r="U745" i="1"/>
  <c r="M744" i="1"/>
  <c r="P743" i="1"/>
  <c r="T742" i="1"/>
  <c r="L741" i="1"/>
  <c r="O740" i="1"/>
  <c r="T739" i="1"/>
  <c r="K738" i="1"/>
  <c r="N737" i="1"/>
  <c r="T736" i="1"/>
  <c r="M734" i="1"/>
  <c r="S733" i="1"/>
  <c r="M731" i="1"/>
  <c r="R730" i="1"/>
  <c r="U729" i="1"/>
  <c r="M728" i="1"/>
  <c r="P727" i="1"/>
  <c r="T726" i="1"/>
  <c r="L725" i="1"/>
  <c r="P724" i="1"/>
  <c r="U723" i="1"/>
  <c r="K723" i="1"/>
  <c r="P722" i="1"/>
  <c r="U721" i="1"/>
  <c r="K721" i="1"/>
  <c r="P720" i="1"/>
  <c r="T719" i="1"/>
  <c r="N718" i="1"/>
  <c r="T717" i="1"/>
  <c r="S716" i="1"/>
  <c r="N715" i="1"/>
  <c r="R714" i="1"/>
  <c r="M713" i="1"/>
  <c r="R712" i="1"/>
  <c r="L711" i="1"/>
  <c r="R710" i="1"/>
  <c r="L709" i="1"/>
  <c r="O708" i="1"/>
  <c r="U685" i="1"/>
  <c r="K685" i="1"/>
  <c r="O501" i="1"/>
  <c r="U103" i="1"/>
  <c r="K103" i="1"/>
  <c r="O433" i="1"/>
  <c r="T361" i="1"/>
  <c r="O309" i="1"/>
  <c r="S274" i="1"/>
  <c r="K122" i="1"/>
  <c r="P121" i="1"/>
  <c r="M811" i="1"/>
  <c r="L807" i="1"/>
  <c r="K801" i="1"/>
  <c r="M797" i="1"/>
  <c r="M795" i="1"/>
  <c r="L791" i="1"/>
  <c r="N789" i="1"/>
  <c r="M781" i="1"/>
  <c r="R779" i="1"/>
  <c r="R775" i="1"/>
  <c r="R774" i="1"/>
  <c r="U767" i="1"/>
  <c r="K766" i="1"/>
  <c r="M759" i="1"/>
  <c r="U756" i="1"/>
  <c r="N755" i="1"/>
  <c r="K749" i="1"/>
  <c r="S747" i="1"/>
  <c r="S744" i="1"/>
  <c r="R743" i="1"/>
  <c r="K742" i="1"/>
  <c r="P737" i="1"/>
  <c r="L736" i="1"/>
  <c r="S731" i="1"/>
  <c r="S730" i="1"/>
  <c r="K729" i="1"/>
  <c r="R725" i="1"/>
  <c r="S724" i="1"/>
  <c r="M723" i="1"/>
  <c r="O722" i="1"/>
  <c r="U717" i="1"/>
  <c r="T716" i="1"/>
  <c r="P715" i="1"/>
  <c r="P714" i="1"/>
  <c r="N713" i="1"/>
  <c r="K712" i="1"/>
  <c r="K711" i="1"/>
  <c r="K710" i="1"/>
  <c r="T103" i="1"/>
  <c r="R433" i="1"/>
  <c r="M361" i="1"/>
  <c r="R309" i="1"/>
  <c r="N274" i="1"/>
  <c r="L122" i="1"/>
  <c r="O121" i="1"/>
  <c r="S21" i="1"/>
  <c r="U26" i="1"/>
  <c r="R189" i="1"/>
  <c r="N391" i="1"/>
  <c r="T390" i="1"/>
  <c r="K390" i="1"/>
  <c r="P188" i="1"/>
  <c r="M389" i="1"/>
  <c r="O140" i="1"/>
  <c r="L220" i="1"/>
  <c r="N215" i="1"/>
  <c r="T651" i="1"/>
  <c r="K651" i="1"/>
  <c r="P139" i="1"/>
  <c r="M650" i="1"/>
  <c r="S214" i="1"/>
  <c r="O81" i="1"/>
  <c r="U80" i="1"/>
  <c r="L80" i="1"/>
  <c r="R79" i="1"/>
  <c r="N398" i="1"/>
  <c r="K397" i="1"/>
  <c r="P396" i="1"/>
  <c r="M395" i="1"/>
  <c r="O78" i="1"/>
  <c r="L77" i="1"/>
  <c r="N75" i="1"/>
  <c r="K74" i="1"/>
  <c r="P213" i="1"/>
  <c r="M701" i="1"/>
  <c r="S700" i="1"/>
  <c r="O73" i="1"/>
  <c r="L72" i="1"/>
  <c r="N70" i="1"/>
  <c r="T69" i="1"/>
  <c r="K69" i="1"/>
  <c r="P190" i="1"/>
  <c r="M43" i="1"/>
  <c r="S68" i="1"/>
  <c r="O212" i="1"/>
  <c r="U659" i="1"/>
  <c r="L659" i="1"/>
  <c r="R67" i="1"/>
  <c r="N211" i="1"/>
  <c r="T393" i="1"/>
  <c r="K393" i="1"/>
  <c r="P66" i="1"/>
  <c r="M210" i="1"/>
  <c r="O208" i="1"/>
  <c r="L207" i="1"/>
  <c r="R65" i="1"/>
  <c r="N64" i="1"/>
  <c r="T63" i="1"/>
  <c r="K63" i="1"/>
  <c r="M61" i="1"/>
  <c r="S60" i="1"/>
  <c r="O59" i="1"/>
  <c r="L699" i="1"/>
  <c r="N206" i="1"/>
  <c r="T58" i="1"/>
  <c r="K58" i="1"/>
  <c r="P205" i="1"/>
  <c r="M204" i="1"/>
  <c r="O57" i="1"/>
  <c r="U56" i="1"/>
  <c r="L56" i="1"/>
  <c r="R55" i="1"/>
  <c r="N202" i="1"/>
  <c r="T201" i="1"/>
  <c r="K201" i="1"/>
  <c r="P200" i="1"/>
  <c r="M199" i="1"/>
  <c r="S198" i="1"/>
  <c r="O697" i="1"/>
  <c r="U54" i="1"/>
  <c r="L54" i="1"/>
  <c r="R53" i="1"/>
  <c r="N52" i="1"/>
  <c r="T196" i="1"/>
  <c r="K196" i="1"/>
  <c r="P197" i="1"/>
  <c r="M51" i="1"/>
  <c r="S195" i="1"/>
  <c r="O194" i="1"/>
  <c r="L193" i="1"/>
  <c r="N696" i="1"/>
  <c r="K695" i="1"/>
  <c r="M696" i="1"/>
  <c r="T51" i="1"/>
  <c r="L696" i="1"/>
  <c r="N782" i="1"/>
  <c r="R768" i="1"/>
  <c r="S760" i="1"/>
  <c r="M753" i="1"/>
  <c r="U740" i="1"/>
  <c r="S734" i="1"/>
  <c r="L731" i="1"/>
  <c r="K725" i="1"/>
  <c r="O718" i="1"/>
  <c r="K716" i="1"/>
  <c r="O685" i="1"/>
  <c r="T391" i="1"/>
  <c r="P390" i="1"/>
  <c r="O82" i="1"/>
  <c r="K215" i="1"/>
  <c r="S650" i="1"/>
  <c r="K809" i="1"/>
  <c r="M803" i="1"/>
  <c r="K797" i="1"/>
  <c r="K791" i="1"/>
  <c r="K789" i="1"/>
  <c r="L784" i="1"/>
  <c r="N775" i="1"/>
  <c r="T767" i="1"/>
  <c r="L764" i="1"/>
  <c r="T756" i="1"/>
  <c r="M755" i="1"/>
  <c r="P752" i="1"/>
  <c r="T745" i="1"/>
  <c r="R744" i="1"/>
  <c r="O743" i="1"/>
  <c r="P738" i="1"/>
  <c r="O737" i="1"/>
  <c r="K736" i="1"/>
  <c r="U732" i="1"/>
  <c r="R731" i="1"/>
  <c r="P730" i="1"/>
  <c r="U726" i="1"/>
  <c r="P725" i="1"/>
  <c r="R724" i="1"/>
  <c r="L723" i="1"/>
  <c r="S718" i="1"/>
  <c r="S717" i="1"/>
  <c r="R716" i="1"/>
  <c r="O715" i="1"/>
  <c r="L714" i="1"/>
  <c r="L713" i="1"/>
  <c r="T501" i="1"/>
  <c r="N103" i="1"/>
  <c r="P433" i="1"/>
  <c r="L361" i="1"/>
  <c r="P309" i="1"/>
  <c r="M274" i="1"/>
  <c r="L121" i="1"/>
  <c r="U24" i="1"/>
  <c r="R21" i="1"/>
  <c r="T26" i="1"/>
  <c r="P189" i="1"/>
  <c r="M391" i="1"/>
  <c r="S390" i="1"/>
  <c r="O188" i="1"/>
  <c r="U389" i="1"/>
  <c r="L389" i="1"/>
  <c r="N140" i="1"/>
  <c r="K220" i="1"/>
  <c r="P216" i="1"/>
  <c r="M215" i="1"/>
  <c r="S651" i="1"/>
  <c r="O139" i="1"/>
  <c r="U650" i="1"/>
  <c r="L650" i="1"/>
  <c r="R214" i="1"/>
  <c r="N81" i="1"/>
  <c r="T80" i="1"/>
  <c r="K80" i="1"/>
  <c r="P79" i="1"/>
  <c r="M398" i="1"/>
  <c r="O396" i="1"/>
  <c r="L395" i="1"/>
  <c r="N78" i="1"/>
  <c r="K77" i="1"/>
  <c r="P76" i="1"/>
  <c r="M75" i="1"/>
  <c r="O213" i="1"/>
  <c r="U701" i="1"/>
  <c r="L701" i="1"/>
  <c r="R700" i="1"/>
  <c r="N73" i="1"/>
  <c r="K72" i="1"/>
  <c r="P71" i="1"/>
  <c r="M70" i="1"/>
  <c r="S69" i="1"/>
  <c r="O190" i="1"/>
  <c r="U43" i="1"/>
  <c r="L43" i="1"/>
  <c r="R68" i="1"/>
  <c r="N212" i="1"/>
  <c r="T659" i="1"/>
  <c r="K659" i="1"/>
  <c r="P67" i="1"/>
  <c r="M211" i="1"/>
  <c r="S393" i="1"/>
  <c r="O66" i="1"/>
  <c r="L210" i="1"/>
  <c r="N208" i="1"/>
  <c r="K207" i="1"/>
  <c r="P65" i="1"/>
  <c r="M64" i="1"/>
  <c r="S63" i="1"/>
  <c r="O62" i="1"/>
  <c r="U61" i="1"/>
  <c r="L61" i="1"/>
  <c r="R60" i="1"/>
  <c r="N59" i="1"/>
  <c r="K699" i="1"/>
  <c r="P698" i="1"/>
  <c r="M206" i="1"/>
  <c r="S58" i="1"/>
  <c r="O205" i="1"/>
  <c r="L204" i="1"/>
  <c r="N57" i="1"/>
  <c r="T56" i="1"/>
  <c r="K56" i="1"/>
  <c r="P55" i="1"/>
  <c r="M202" i="1"/>
  <c r="S201" i="1"/>
  <c r="O200" i="1"/>
  <c r="U199" i="1"/>
  <c r="L199" i="1"/>
  <c r="R198" i="1"/>
  <c r="N697" i="1"/>
  <c r="T54" i="1"/>
  <c r="K54" i="1"/>
  <c r="P53" i="1"/>
  <c r="M52" i="1"/>
  <c r="S196" i="1"/>
  <c r="O197" i="1"/>
  <c r="U51" i="1"/>
  <c r="L51" i="1"/>
  <c r="R195" i="1"/>
  <c r="N194" i="1"/>
  <c r="K193" i="1"/>
  <c r="P392" i="1"/>
  <c r="P195" i="1"/>
  <c r="O392" i="1"/>
  <c r="L772" i="1"/>
  <c r="N757" i="1"/>
  <c r="O750" i="1"/>
  <c r="L745" i="1"/>
  <c r="S739" i="1"/>
  <c r="T733" i="1"/>
  <c r="S727" i="1"/>
  <c r="N719" i="1"/>
  <c r="T708" i="1"/>
  <c r="L103" i="1"/>
  <c r="R26" i="1"/>
  <c r="K391" i="1"/>
  <c r="S389" i="1"/>
  <c r="L140" i="1"/>
  <c r="M139" i="1"/>
  <c r="U81" i="1"/>
  <c r="S814" i="1"/>
  <c r="N786" i="1"/>
  <c r="L775" i="1"/>
  <c r="M772" i="1"/>
  <c r="K767" i="1"/>
  <c r="K764" i="1"/>
  <c r="U762" i="1"/>
  <c r="S756" i="1"/>
  <c r="O752" i="1"/>
  <c r="M745" i="1"/>
  <c r="U739" i="1"/>
  <c r="O738" i="1"/>
  <c r="M737" i="1"/>
  <c r="U733" i="1"/>
  <c r="N732" i="1"/>
  <c r="N731" i="1"/>
  <c r="S726" i="1"/>
  <c r="O725" i="1"/>
  <c r="O724" i="1"/>
  <c r="S719" i="1"/>
  <c r="P718" i="1"/>
  <c r="M717" i="1"/>
  <c r="L716" i="1"/>
  <c r="L715" i="1"/>
  <c r="K714" i="1"/>
  <c r="T685" i="1"/>
  <c r="R501" i="1"/>
  <c r="M103" i="1"/>
  <c r="N433" i="1"/>
  <c r="K361" i="1"/>
  <c r="M309" i="1"/>
  <c r="L274" i="1"/>
  <c r="K121" i="1"/>
  <c r="T24" i="1"/>
  <c r="U22" i="1"/>
  <c r="S26" i="1"/>
  <c r="O189" i="1"/>
  <c r="U391" i="1"/>
  <c r="L391" i="1"/>
  <c r="R390" i="1"/>
  <c r="N188" i="1"/>
  <c r="T389" i="1"/>
  <c r="K389" i="1"/>
  <c r="P82" i="1"/>
  <c r="M140" i="1"/>
  <c r="O216" i="1"/>
  <c r="L215" i="1"/>
  <c r="R651" i="1"/>
  <c r="N139" i="1"/>
  <c r="T650" i="1"/>
  <c r="K650" i="1"/>
  <c r="P214" i="1"/>
  <c r="M81" i="1"/>
  <c r="S80" i="1"/>
  <c r="O79" i="1"/>
  <c r="L398" i="1"/>
  <c r="N396" i="1"/>
  <c r="K395" i="1"/>
  <c r="P394" i="1"/>
  <c r="M78" i="1"/>
  <c r="O76" i="1"/>
  <c r="L75" i="1"/>
  <c r="N213" i="1"/>
  <c r="T701" i="1"/>
  <c r="K701" i="1"/>
  <c r="P700" i="1"/>
  <c r="M73" i="1"/>
  <c r="O71" i="1"/>
  <c r="L70" i="1"/>
  <c r="R69" i="1"/>
  <c r="N190" i="1"/>
  <c r="T43" i="1"/>
  <c r="K43" i="1"/>
  <c r="P68" i="1"/>
  <c r="M212" i="1"/>
  <c r="S659" i="1"/>
  <c r="O67" i="1"/>
  <c r="U211" i="1"/>
  <c r="L211" i="1"/>
  <c r="R393" i="1"/>
  <c r="N66" i="1"/>
  <c r="K210" i="1"/>
  <c r="P209" i="1"/>
  <c r="M208" i="1"/>
  <c r="O65" i="1"/>
  <c r="U64" i="1"/>
  <c r="L64" i="1"/>
  <c r="R63" i="1"/>
  <c r="N62" i="1"/>
  <c r="T61" i="1"/>
  <c r="K61" i="1"/>
  <c r="P60" i="1"/>
  <c r="M59" i="1"/>
  <c r="O698" i="1"/>
  <c r="U206" i="1"/>
  <c r="L206" i="1"/>
  <c r="R58" i="1"/>
  <c r="N205" i="1"/>
  <c r="K204" i="1"/>
  <c r="P203" i="1"/>
  <c r="M57" i="1"/>
  <c r="S56" i="1"/>
  <c r="O55" i="1"/>
  <c r="U202" i="1"/>
  <c r="L202" i="1"/>
  <c r="R201" i="1"/>
  <c r="N200" i="1"/>
  <c r="T199" i="1"/>
  <c r="K199" i="1"/>
  <c r="P198" i="1"/>
  <c r="M697" i="1"/>
  <c r="S54" i="1"/>
  <c r="O53" i="1"/>
  <c r="U52" i="1"/>
  <c r="L52" i="1"/>
  <c r="R196" i="1"/>
  <c r="N197" i="1"/>
  <c r="K51" i="1"/>
  <c r="M194" i="1"/>
  <c r="R787" i="1"/>
  <c r="U770" i="1"/>
  <c r="K762" i="1"/>
  <c r="K756" i="1"/>
  <c r="L744" i="1"/>
  <c r="N738" i="1"/>
  <c r="M732" i="1"/>
  <c r="L726" i="1"/>
  <c r="T720" i="1"/>
  <c r="L717" i="1"/>
  <c r="P501" i="1"/>
  <c r="S24" i="1"/>
  <c r="T22" i="1"/>
  <c r="N189" i="1"/>
  <c r="M188" i="1"/>
  <c r="N216" i="1"/>
  <c r="P651" i="1"/>
  <c r="O214" i="1"/>
  <c r="U813" i="1"/>
  <c r="P788" i="1"/>
  <c r="L783" i="1"/>
  <c r="T774" i="1"/>
  <c r="K773" i="1"/>
  <c r="N763" i="1"/>
  <c r="R758" i="1"/>
  <c r="P754" i="1"/>
  <c r="L751" i="1"/>
  <c r="S742" i="1"/>
  <c r="O741" i="1"/>
  <c r="N740" i="1"/>
  <c r="U736" i="1"/>
  <c r="N735" i="1"/>
  <c r="L734" i="1"/>
  <c r="M729" i="1"/>
  <c r="P728" i="1"/>
  <c r="T723" i="1"/>
  <c r="S722" i="1"/>
  <c r="M721" i="1"/>
  <c r="N720" i="1"/>
  <c r="U714" i="1"/>
  <c r="R713" i="1"/>
  <c r="S712" i="1"/>
  <c r="N711" i="1"/>
  <c r="S710" i="1"/>
  <c r="N709" i="1"/>
  <c r="N708" i="1"/>
  <c r="U361" i="1"/>
  <c r="T309" i="1"/>
  <c r="U274" i="1"/>
  <c r="S104" i="1"/>
  <c r="N122" i="1"/>
  <c r="S121" i="1"/>
  <c r="T189" i="1"/>
  <c r="K189" i="1"/>
  <c r="P391" i="1"/>
  <c r="M390" i="1"/>
  <c r="S188" i="1"/>
  <c r="O389" i="1"/>
  <c r="L82" i="1"/>
  <c r="N220" i="1"/>
  <c r="K216" i="1"/>
  <c r="P215" i="1"/>
  <c r="M651" i="1"/>
  <c r="S139" i="1"/>
  <c r="O650" i="1"/>
  <c r="U214" i="1"/>
  <c r="L214" i="1"/>
  <c r="R81" i="1"/>
  <c r="N80" i="1"/>
  <c r="T79" i="1"/>
  <c r="K79" i="1"/>
  <c r="P398" i="1"/>
  <c r="M397" i="1"/>
  <c r="O395" i="1"/>
  <c r="L394" i="1"/>
  <c r="R78" i="1"/>
  <c r="N77" i="1"/>
  <c r="K76" i="1"/>
  <c r="P75" i="1"/>
  <c r="M74" i="1"/>
  <c r="S213" i="1"/>
  <c r="O701" i="1"/>
  <c r="U700" i="1"/>
  <c r="L700" i="1"/>
  <c r="R73" i="1"/>
  <c r="N72" i="1"/>
  <c r="K71" i="1"/>
  <c r="P70" i="1"/>
  <c r="M69" i="1"/>
  <c r="S190" i="1"/>
  <c r="O43" i="1"/>
  <c r="U68" i="1"/>
  <c r="L68" i="1"/>
  <c r="R212" i="1"/>
  <c r="N659" i="1"/>
  <c r="T67" i="1"/>
  <c r="K67" i="1"/>
  <c r="P211" i="1"/>
  <c r="M393" i="1"/>
  <c r="O210" i="1"/>
  <c r="L209" i="1"/>
  <c r="N207" i="1"/>
  <c r="T65" i="1"/>
  <c r="K65" i="1"/>
  <c r="P64" i="1"/>
  <c r="M63" i="1"/>
  <c r="S62" i="1"/>
  <c r="O61" i="1"/>
  <c r="U60" i="1"/>
  <c r="L60" i="1"/>
  <c r="R59" i="1"/>
  <c r="N699" i="1"/>
  <c r="K698" i="1"/>
  <c r="P206" i="1"/>
  <c r="M58" i="1"/>
  <c r="O204" i="1"/>
  <c r="L203" i="1"/>
  <c r="N56" i="1"/>
  <c r="T55" i="1"/>
  <c r="K55" i="1"/>
  <c r="P202" i="1"/>
  <c r="M201" i="1"/>
  <c r="S200" i="1"/>
  <c r="O199" i="1"/>
  <c r="U198" i="1"/>
  <c r="L198" i="1"/>
  <c r="R697" i="1"/>
  <c r="N54" i="1"/>
  <c r="T53" i="1"/>
  <c r="K53" i="1"/>
  <c r="P52" i="1"/>
  <c r="M196" i="1"/>
  <c r="S197" i="1"/>
  <c r="O51" i="1"/>
  <c r="U195" i="1"/>
  <c r="L195" i="1"/>
  <c r="N193" i="1"/>
  <c r="K392" i="1"/>
  <c r="P696" i="1"/>
  <c r="M695" i="1"/>
  <c r="R813" i="1"/>
  <c r="M788" i="1"/>
  <c r="K783" i="1"/>
  <c r="S774" i="1"/>
  <c r="N766" i="1"/>
  <c r="R761" i="1"/>
  <c r="O755" i="1"/>
  <c r="O754" i="1"/>
  <c r="K751" i="1"/>
  <c r="U749" i="1"/>
  <c r="S743" i="1"/>
  <c r="L742" i="1"/>
  <c r="K741" i="1"/>
  <c r="T737" i="1"/>
  <c r="S736" i="1"/>
  <c r="M735" i="1"/>
  <c r="T730" i="1"/>
  <c r="L729" i="1"/>
  <c r="L728" i="1"/>
  <c r="U724" i="1"/>
  <c r="N723" i="1"/>
  <c r="R722" i="1"/>
  <c r="L721" i="1"/>
  <c r="U716" i="1"/>
  <c r="R715" i="1"/>
  <c r="T714" i="1"/>
  <c r="P713" i="1"/>
  <c r="P712" i="1"/>
  <c r="M711" i="1"/>
  <c r="P710" i="1"/>
  <c r="M709" i="1"/>
  <c r="S788" i="1"/>
  <c r="U758" i="1"/>
  <c r="K745" i="1"/>
  <c r="L739" i="1"/>
  <c r="K733" i="1"/>
  <c r="O727" i="1"/>
  <c r="K719" i="1"/>
  <c r="K717" i="1"/>
  <c r="O711" i="1"/>
  <c r="N501" i="1"/>
  <c r="U188" i="1"/>
  <c r="R389" i="1"/>
  <c r="L216" i="1"/>
  <c r="O215" i="1"/>
  <c r="T81" i="1"/>
  <c r="R80" i="1"/>
  <c r="S79" i="1"/>
  <c r="L396" i="1"/>
  <c r="M77" i="1"/>
  <c r="N76" i="1"/>
  <c r="O72" i="1"/>
  <c r="U69" i="1"/>
  <c r="U190" i="1"/>
  <c r="T68" i="1"/>
  <c r="U212" i="1"/>
  <c r="U67" i="1"/>
  <c r="T211" i="1"/>
  <c r="U393" i="1"/>
  <c r="N209" i="1"/>
  <c r="O699" i="1"/>
  <c r="S206" i="1"/>
  <c r="P58" i="1"/>
  <c r="M203" i="1"/>
  <c r="P56" i="1"/>
  <c r="N55" i="1"/>
  <c r="R202" i="1"/>
  <c r="O201" i="1"/>
  <c r="R200" i="1"/>
  <c r="R199" i="1"/>
  <c r="N198" i="1"/>
  <c r="S697" i="1"/>
  <c r="P54" i="1"/>
  <c r="N53" i="1"/>
  <c r="R52" i="1"/>
  <c r="O196" i="1"/>
  <c r="R197" i="1"/>
  <c r="R51" i="1"/>
  <c r="N195" i="1"/>
  <c r="L392" i="1"/>
  <c r="O696" i="1"/>
  <c r="O54" i="1"/>
  <c r="O52" i="1"/>
  <c r="M197" i="1"/>
  <c r="M195" i="1"/>
  <c r="P695" i="1"/>
  <c r="U62" i="1"/>
  <c r="O206" i="1"/>
  <c r="L57" i="1"/>
  <c r="K202" i="1"/>
  <c r="N199" i="1"/>
  <c r="M54" i="1"/>
  <c r="L196" i="1"/>
  <c r="K195" i="1"/>
  <c r="M205" i="1"/>
  <c r="K57" i="1"/>
  <c r="L194" i="1"/>
  <c r="S748" i="1"/>
  <c r="K726" i="1"/>
  <c r="R121" i="1"/>
  <c r="R391" i="1"/>
  <c r="P140" i="1"/>
  <c r="P650" i="1"/>
  <c r="N700" i="1"/>
  <c r="N43" i="1"/>
  <c r="M659" i="1"/>
  <c r="M66" i="1"/>
  <c r="P207" i="1"/>
  <c r="R64" i="1"/>
  <c r="N60" i="1"/>
  <c r="U780" i="1"/>
  <c r="T710" i="1"/>
  <c r="O391" i="1"/>
  <c r="R139" i="1"/>
  <c r="O397" i="1"/>
  <c r="M213" i="1"/>
  <c r="K190" i="1"/>
  <c r="L66" i="1"/>
  <c r="M65" i="1"/>
  <c r="P61" i="1"/>
  <c r="K782" i="1"/>
  <c r="T729" i="1"/>
  <c r="O220" i="1"/>
  <c r="N397" i="1"/>
  <c r="K700" i="1"/>
  <c r="P210" i="1"/>
  <c r="K64" i="1"/>
  <c r="K60" i="1"/>
  <c r="O203" i="1"/>
  <c r="U201" i="1"/>
  <c r="U697" i="1"/>
  <c r="T195" i="1"/>
  <c r="L773" i="1"/>
  <c r="R733" i="1"/>
  <c r="S433" i="1"/>
  <c r="M220" i="1"/>
  <c r="K139" i="1"/>
  <c r="O77" i="1"/>
  <c r="O209" i="1"/>
  <c r="P699" i="1"/>
  <c r="N203" i="1"/>
  <c r="S202" i="1"/>
  <c r="O198" i="1"/>
  <c r="S52" i="1"/>
  <c r="L804" i="1"/>
  <c r="T758" i="1"/>
  <c r="K739" i="1"/>
  <c r="T722" i="1"/>
  <c r="U709" i="1"/>
  <c r="S22" i="1"/>
  <c r="U390" i="1"/>
  <c r="T188" i="1"/>
  <c r="P389" i="1"/>
  <c r="T214" i="1"/>
  <c r="S81" i="1"/>
  <c r="P80" i="1"/>
  <c r="N79" i="1"/>
  <c r="K396" i="1"/>
  <c r="P395" i="1"/>
  <c r="U78" i="1"/>
  <c r="M76" i="1"/>
  <c r="M72" i="1"/>
  <c r="N71" i="1"/>
  <c r="P69" i="1"/>
  <c r="T190" i="1"/>
  <c r="S43" i="1"/>
  <c r="O68" i="1"/>
  <c r="T212" i="1"/>
  <c r="R659" i="1"/>
  <c r="S67" i="1"/>
  <c r="S211" i="1"/>
  <c r="P393" i="1"/>
  <c r="M209" i="1"/>
  <c r="M699" i="1"/>
  <c r="N698" i="1"/>
  <c r="R206" i="1"/>
  <c r="O58" i="1"/>
  <c r="K203" i="1"/>
  <c r="P57" i="1"/>
  <c r="O56" i="1"/>
  <c r="M55" i="1"/>
  <c r="O202" i="1"/>
  <c r="N201" i="1"/>
  <c r="M200" i="1"/>
  <c r="P199" i="1"/>
  <c r="M198" i="1"/>
  <c r="P697" i="1"/>
  <c r="M53" i="1"/>
  <c r="N196" i="1"/>
  <c r="P51" i="1"/>
  <c r="K696" i="1"/>
  <c r="U63" i="1"/>
  <c r="U59" i="1"/>
  <c r="N58" i="1"/>
  <c r="L55" i="1"/>
  <c r="L200" i="1"/>
  <c r="L697" i="1"/>
  <c r="K52" i="1"/>
  <c r="L197" i="1"/>
  <c r="P194" i="1"/>
  <c r="K206" i="1"/>
  <c r="K697" i="1"/>
  <c r="N695" i="1"/>
  <c r="U778" i="1"/>
  <c r="P746" i="1"/>
  <c r="M718" i="1"/>
  <c r="T21" i="1"/>
  <c r="L390" i="1"/>
  <c r="U651" i="1"/>
  <c r="K81" i="1"/>
  <c r="M394" i="1"/>
  <c r="R213" i="1"/>
  <c r="K70" i="1"/>
  <c r="K68" i="1"/>
  <c r="K211" i="1"/>
  <c r="R62" i="1"/>
  <c r="L205" i="1"/>
  <c r="P193" i="1"/>
  <c r="N812" i="1"/>
  <c r="T721" i="1"/>
  <c r="S189" i="1"/>
  <c r="K394" i="1"/>
  <c r="P701" i="1"/>
  <c r="O207" i="1"/>
  <c r="M62" i="1"/>
  <c r="K205" i="1"/>
  <c r="O193" i="1"/>
  <c r="N798" i="1"/>
  <c r="O735" i="1"/>
  <c r="M122" i="1"/>
  <c r="M189" i="1"/>
  <c r="L139" i="1"/>
  <c r="P77" i="1"/>
  <c r="N701" i="1"/>
  <c r="K66" i="1"/>
  <c r="L65" i="1"/>
  <c r="N61" i="1"/>
  <c r="T202" i="1"/>
  <c r="T52" i="1"/>
  <c r="U197" i="1"/>
  <c r="N392" i="1"/>
  <c r="R727" i="1"/>
  <c r="R708" i="1"/>
  <c r="L189" i="1"/>
  <c r="M396" i="1"/>
  <c r="K73" i="1"/>
  <c r="K62" i="1"/>
  <c r="T206" i="1"/>
  <c r="P201" i="1"/>
  <c r="R54" i="1"/>
  <c r="T197" i="1"/>
  <c r="M392" i="1"/>
  <c r="N806" i="1"/>
  <c r="M783" i="1"/>
  <c r="N765" i="1"/>
  <c r="U742" i="1"/>
  <c r="O734" i="1"/>
  <c r="S728" i="1"/>
  <c r="S720" i="1"/>
  <c r="O709" i="1"/>
  <c r="U121" i="1"/>
  <c r="R22" i="1"/>
  <c r="O390" i="1"/>
  <c r="R188" i="1"/>
  <c r="N389" i="1"/>
  <c r="N82" i="1"/>
  <c r="N214" i="1"/>
  <c r="P81" i="1"/>
  <c r="O80" i="1"/>
  <c r="M79" i="1"/>
  <c r="N395" i="1"/>
  <c r="O394" i="1"/>
  <c r="T78" i="1"/>
  <c r="L76" i="1"/>
  <c r="O75" i="1"/>
  <c r="U213" i="1"/>
  <c r="T700" i="1"/>
  <c r="U73" i="1"/>
  <c r="M71" i="1"/>
  <c r="O69" i="1"/>
  <c r="R190" i="1"/>
  <c r="R43" i="1"/>
  <c r="N68" i="1"/>
  <c r="S212" i="1"/>
  <c r="P659" i="1"/>
  <c r="N67" i="1"/>
  <c r="R211" i="1"/>
  <c r="O393" i="1"/>
  <c r="K209" i="1"/>
  <c r="P208" i="1"/>
  <c r="U65" i="1"/>
  <c r="T64" i="1"/>
  <c r="T60" i="1"/>
  <c r="M698" i="1"/>
  <c r="M56" i="1"/>
  <c r="L201" i="1"/>
  <c r="K198" i="1"/>
  <c r="L53" i="1"/>
  <c r="N51" i="1"/>
  <c r="O695" i="1"/>
  <c r="L58" i="1"/>
  <c r="K200" i="1"/>
  <c r="L794" i="1"/>
  <c r="N776" i="1"/>
  <c r="P740" i="1"/>
  <c r="L685" i="1"/>
  <c r="U189" i="1"/>
  <c r="K82" i="1"/>
  <c r="K214" i="1"/>
  <c r="K398" i="1"/>
  <c r="O74" i="1"/>
  <c r="S73" i="1"/>
  <c r="L190" i="1"/>
  <c r="L212" i="1"/>
  <c r="L393" i="1"/>
  <c r="K208" i="1"/>
  <c r="O63" i="1"/>
  <c r="S59" i="1"/>
  <c r="K194" i="1"/>
  <c r="S778" i="1"/>
  <c r="K140" i="1"/>
  <c r="O651" i="1"/>
  <c r="L78" i="1"/>
  <c r="N74" i="1"/>
  <c r="P73" i="1"/>
  <c r="K212" i="1"/>
  <c r="O64" i="1"/>
  <c r="M60" i="1"/>
  <c r="P204" i="1"/>
  <c r="T773" i="1"/>
  <c r="N721" i="1"/>
  <c r="K78" i="1"/>
  <c r="L74" i="1"/>
  <c r="L73" i="1"/>
  <c r="M207" i="1"/>
  <c r="L63" i="1"/>
  <c r="L59" i="1"/>
  <c r="U200" i="1"/>
  <c r="U53" i="1"/>
  <c r="L800" i="1"/>
  <c r="P741" i="1"/>
  <c r="M719" i="1"/>
  <c r="R104" i="1"/>
  <c r="M216" i="1"/>
  <c r="U79" i="1"/>
  <c r="K213" i="1"/>
  <c r="N210" i="1"/>
  <c r="K59" i="1"/>
  <c r="U58" i="1"/>
  <c r="R56" i="1"/>
  <c r="T200" i="1"/>
  <c r="T697" i="1"/>
  <c r="P196" i="1"/>
  <c r="O195" i="1"/>
  <c r="M794" i="1"/>
  <c r="N792" i="1"/>
  <c r="L753" i="1"/>
  <c r="T746" i="1"/>
  <c r="R740" i="1"/>
  <c r="N734" i="1"/>
  <c r="R728" i="1"/>
  <c r="R720" i="1"/>
  <c r="T712" i="1"/>
  <c r="N685" i="1"/>
  <c r="S361" i="1"/>
  <c r="R274" i="1"/>
  <c r="T121" i="1"/>
  <c r="R24" i="1"/>
  <c r="S391" i="1"/>
  <c r="N390" i="1"/>
  <c r="L188" i="1"/>
  <c r="M82" i="1"/>
  <c r="U139" i="1"/>
  <c r="R650" i="1"/>
  <c r="M214" i="1"/>
  <c r="L81" i="1"/>
  <c r="M80" i="1"/>
  <c r="L79" i="1"/>
  <c r="O398" i="1"/>
  <c r="N394" i="1"/>
  <c r="S78" i="1"/>
  <c r="K75" i="1"/>
  <c r="P74" i="1"/>
  <c r="T213" i="1"/>
  <c r="S701" i="1"/>
  <c r="O700" i="1"/>
  <c r="T73" i="1"/>
  <c r="L71" i="1"/>
  <c r="O70" i="1"/>
  <c r="N69" i="1"/>
  <c r="M190" i="1"/>
  <c r="P43" i="1"/>
  <c r="M68" i="1"/>
  <c r="P212" i="1"/>
  <c r="O659" i="1"/>
  <c r="M67" i="1"/>
  <c r="O211" i="1"/>
  <c r="N393" i="1"/>
  <c r="L208" i="1"/>
  <c r="S65" i="1"/>
  <c r="S64" i="1"/>
  <c r="P63" i="1"/>
  <c r="T62" i="1"/>
  <c r="S61" i="1"/>
  <c r="O60" i="1"/>
  <c r="T59" i="1"/>
  <c r="L698" i="1"/>
  <c r="K197" i="1"/>
  <c r="M810" i="1"/>
  <c r="P787" i="1"/>
  <c r="K753" i="1"/>
  <c r="L732" i="1"/>
  <c r="U710" i="1"/>
  <c r="K188" i="1"/>
  <c r="T139" i="1"/>
  <c r="P397" i="1"/>
  <c r="P78" i="1"/>
  <c r="R701" i="1"/>
  <c r="L69" i="1"/>
  <c r="L67" i="1"/>
  <c r="N65" i="1"/>
  <c r="R61" i="1"/>
  <c r="L695" i="1"/>
  <c r="L757" i="1"/>
  <c r="O122" i="1"/>
  <c r="P220" i="1"/>
  <c r="N650" i="1"/>
  <c r="M700" i="1"/>
  <c r="N63" i="1"/>
  <c r="P59" i="1"/>
  <c r="N800" i="1"/>
  <c r="R741" i="1"/>
  <c r="S708" i="1"/>
  <c r="N651" i="1"/>
  <c r="L213" i="1"/>
  <c r="L62" i="1"/>
  <c r="N204" i="1"/>
  <c r="U55" i="1"/>
  <c r="T198" i="1"/>
  <c r="U196" i="1"/>
  <c r="M193" i="1"/>
  <c r="S754" i="1"/>
  <c r="U711" i="1"/>
  <c r="S309" i="1"/>
  <c r="L651" i="1"/>
  <c r="L397" i="1"/>
  <c r="P72" i="1"/>
  <c r="S55" i="1"/>
  <c r="S199" i="1"/>
  <c r="S53" i="1"/>
  <c r="S51" i="1"/>
  <c r="U48" i="1"/>
  <c r="U187" i="1"/>
  <c r="U37" i="1"/>
  <c r="U692" i="1"/>
  <c r="U178" i="1"/>
  <c r="U388" i="1"/>
  <c r="U33" i="1"/>
  <c r="U27" i="1"/>
  <c r="U168" i="1"/>
  <c r="U163" i="1"/>
  <c r="U160" i="1"/>
  <c r="U10" i="1"/>
  <c r="U150" i="1"/>
  <c r="U129" i="1"/>
  <c r="U497" i="1"/>
  <c r="U678" i="1"/>
  <c r="U631" i="1"/>
  <c r="U623" i="1"/>
  <c r="U615" i="1"/>
  <c r="U607" i="1"/>
  <c r="U599" i="1"/>
  <c r="U591" i="1"/>
  <c r="U583" i="1"/>
  <c r="U575" i="1"/>
  <c r="U567" i="1"/>
  <c r="U559" i="1"/>
  <c r="U551" i="1"/>
  <c r="U543" i="1"/>
  <c r="U535" i="1"/>
  <c r="U526" i="1"/>
  <c r="U518" i="1"/>
  <c r="U510" i="1"/>
  <c r="U502" i="1"/>
  <c r="U493" i="1"/>
  <c r="U485" i="1"/>
  <c r="U477" i="1"/>
  <c r="U469" i="1"/>
  <c r="U406" i="1"/>
  <c r="U378" i="1"/>
  <c r="U370" i="1"/>
  <c r="U362" i="1"/>
  <c r="U353" i="1"/>
  <c r="U345" i="1"/>
  <c r="U115" i="1"/>
  <c r="U331" i="1"/>
  <c r="U323" i="1"/>
  <c r="U315" i="1"/>
  <c r="U307" i="1"/>
  <c r="U299" i="1"/>
  <c r="U290" i="1"/>
  <c r="U282" i="1"/>
  <c r="U106" i="1"/>
  <c r="U267" i="1"/>
  <c r="U218" i="1"/>
  <c r="U101" i="1"/>
  <c r="U127" i="1"/>
  <c r="U117" i="1"/>
  <c r="U94" i="1"/>
  <c r="U8" i="1"/>
  <c r="U463" i="1"/>
  <c r="U455" i="1"/>
  <c r="U447" i="1"/>
  <c r="U439" i="1"/>
  <c r="U435" i="1"/>
  <c r="U431" i="1"/>
  <c r="U423" i="1"/>
  <c r="U415" i="1"/>
  <c r="U675" i="1"/>
  <c r="U667" i="1"/>
  <c r="U6" i="1"/>
  <c r="U253" i="1"/>
  <c r="U245" i="1"/>
  <c r="U237" i="1"/>
  <c r="U229" i="1"/>
  <c r="U694" i="1"/>
  <c r="U690" i="1"/>
  <c r="U644" i="1"/>
  <c r="U641" i="1"/>
  <c r="U173" i="1"/>
  <c r="U155" i="1"/>
  <c r="U99" i="1"/>
  <c r="U619" i="1"/>
  <c r="U587" i="1"/>
  <c r="U547" i="1"/>
  <c r="U47" i="1"/>
  <c r="U41" i="1"/>
  <c r="U36" i="1"/>
  <c r="U182" i="1"/>
  <c r="U647" i="1"/>
  <c r="U387" i="1"/>
  <c r="U31" i="1"/>
  <c r="U32" i="1"/>
  <c r="U167" i="1"/>
  <c r="U162" i="1"/>
  <c r="U159" i="1"/>
  <c r="U9" i="1"/>
  <c r="U149" i="1"/>
  <c r="U128" i="1"/>
  <c r="U95" i="1"/>
  <c r="U677" i="1"/>
  <c r="U630" i="1"/>
  <c r="U622" i="1"/>
  <c r="U614" i="1"/>
  <c r="U606" i="1"/>
  <c r="U598" i="1"/>
  <c r="U590" i="1"/>
  <c r="U582" i="1"/>
  <c r="U574" i="1"/>
  <c r="U566" i="1"/>
  <c r="U558" i="1"/>
  <c r="U550" i="1"/>
  <c r="U542" i="1"/>
  <c r="U534" i="1"/>
  <c r="U525" i="1"/>
  <c r="U517" i="1"/>
  <c r="U509" i="1"/>
  <c r="U500" i="1"/>
  <c r="U492" i="1"/>
  <c r="U484" i="1"/>
  <c r="U476" i="1"/>
  <c r="U468" i="1"/>
  <c r="U405" i="1"/>
  <c r="U377" i="1"/>
  <c r="U369" i="1"/>
  <c r="U360" i="1"/>
  <c r="U352" i="1"/>
  <c r="U344" i="1"/>
  <c r="U114" i="1"/>
  <c r="U330" i="1"/>
  <c r="U322" i="1"/>
  <c r="U314" i="1"/>
  <c r="U306" i="1"/>
  <c r="U298" i="1"/>
  <c r="U289" i="1"/>
  <c r="U281" i="1"/>
  <c r="U105" i="1"/>
  <c r="U266" i="1"/>
  <c r="U217" i="1"/>
  <c r="U136" i="1"/>
  <c r="U126" i="1"/>
  <c r="U116" i="1"/>
  <c r="U93" i="1"/>
  <c r="U102" i="1"/>
  <c r="U462" i="1"/>
  <c r="U454" i="1"/>
  <c r="U446" i="1"/>
  <c r="U438" i="1"/>
  <c r="U430" i="1"/>
  <c r="U422" i="1"/>
  <c r="U414" i="1"/>
  <c r="U674" i="1"/>
  <c r="U666" i="1"/>
  <c r="U260" i="1"/>
  <c r="U252" i="1"/>
  <c r="U244" i="1"/>
  <c r="U84" i="1"/>
  <c r="U228" i="1"/>
  <c r="U648" i="1"/>
  <c r="U688" i="1"/>
  <c r="U637" i="1"/>
  <c r="U627" i="1"/>
  <c r="U595" i="1"/>
  <c r="U563" i="1"/>
  <c r="U522" i="1"/>
  <c r="U46" i="1"/>
  <c r="U40" i="1"/>
  <c r="U185" i="1"/>
  <c r="U181" i="1"/>
  <c r="U646" i="1"/>
  <c r="U386" i="1"/>
  <c r="U175" i="1"/>
  <c r="U170" i="1"/>
  <c r="U166" i="1"/>
  <c r="U640" i="1"/>
  <c r="U158" i="1"/>
  <c r="U157" i="1"/>
  <c r="U639" i="1"/>
  <c r="U296" i="1"/>
  <c r="U684" i="1"/>
  <c r="U657" i="1"/>
  <c r="U629" i="1"/>
  <c r="U621" i="1"/>
  <c r="U613" i="1"/>
  <c r="U605" i="1"/>
  <c r="U597" i="1"/>
  <c r="U589" i="1"/>
  <c r="U581" i="1"/>
  <c r="U573" i="1"/>
  <c r="U565" i="1"/>
  <c r="U557" i="1"/>
  <c r="U549" i="1"/>
  <c r="U541" i="1"/>
  <c r="U533" i="1"/>
  <c r="U524" i="1"/>
  <c r="U516" i="1"/>
  <c r="U508" i="1"/>
  <c r="U499" i="1"/>
  <c r="U491" i="1"/>
  <c r="U483" i="1"/>
  <c r="U475" i="1"/>
  <c r="U467" i="1"/>
  <c r="U404" i="1"/>
  <c r="U376" i="1"/>
  <c r="U368" i="1"/>
  <c r="U359" i="1"/>
  <c r="U351" i="1"/>
  <c r="U343" i="1"/>
  <c r="U337" i="1"/>
  <c r="U329" i="1"/>
  <c r="U321" i="1"/>
  <c r="U109" i="1"/>
  <c r="U305" i="1"/>
  <c r="U297" i="1"/>
  <c r="U288" i="1"/>
  <c r="U280" i="1"/>
  <c r="U273" i="1"/>
  <c r="U265" i="1"/>
  <c r="U148" i="1"/>
  <c r="U135" i="1"/>
  <c r="U125" i="1"/>
  <c r="U113" i="1"/>
  <c r="U92" i="1"/>
  <c r="U7" i="1"/>
  <c r="U461" i="1"/>
  <c r="U453" i="1"/>
  <c r="U445" i="1"/>
  <c r="U437" i="1"/>
  <c r="U429" i="1"/>
  <c r="U421" i="1"/>
  <c r="U413" i="1"/>
  <c r="U673" i="1"/>
  <c r="U665" i="1"/>
  <c r="U259" i="1"/>
  <c r="U251" i="1"/>
  <c r="U243" i="1"/>
  <c r="U235" i="1"/>
  <c r="U227" i="1"/>
  <c r="U85" i="1"/>
  <c r="U45" i="1"/>
  <c r="U381" i="1"/>
  <c r="U682" i="1"/>
  <c r="U611" i="1"/>
  <c r="U579" i="1"/>
  <c r="U555" i="1"/>
  <c r="U530" i="1"/>
  <c r="U192" i="1"/>
  <c r="U649" i="1"/>
  <c r="U184" i="1"/>
  <c r="U691" i="1"/>
  <c r="U645" i="1"/>
  <c r="U385" i="1"/>
  <c r="U174" i="1"/>
  <c r="U19" i="1"/>
  <c r="U15" i="1"/>
  <c r="U382" i="1"/>
  <c r="U12" i="1"/>
  <c r="U156" i="1"/>
  <c r="U638" i="1"/>
  <c r="U100" i="1"/>
  <c r="U683" i="1"/>
  <c r="U656" i="1"/>
  <c r="U628" i="1"/>
  <c r="U620" i="1"/>
  <c r="U612" i="1"/>
  <c r="U604" i="1"/>
  <c r="U596" i="1"/>
  <c r="U588" i="1"/>
  <c r="U580" i="1"/>
  <c r="U572" i="1"/>
  <c r="U564" i="1"/>
  <c r="U556" i="1"/>
  <c r="U548" i="1"/>
  <c r="U540" i="1"/>
  <c r="U531" i="1"/>
  <c r="U523" i="1"/>
  <c r="U515" i="1"/>
  <c r="U507" i="1"/>
  <c r="U498" i="1"/>
  <c r="U490" i="1"/>
  <c r="U482" i="1"/>
  <c r="U474" i="1"/>
  <c r="U466" i="1"/>
  <c r="U403" i="1"/>
  <c r="U375" i="1"/>
  <c r="U367" i="1"/>
  <c r="U358" i="1"/>
  <c r="U350" i="1"/>
  <c r="U342" i="1"/>
  <c r="U336" i="1"/>
  <c r="U328" i="1"/>
  <c r="U320" i="1"/>
  <c r="U313" i="1"/>
  <c r="U304" i="1"/>
  <c r="U295" i="1"/>
  <c r="U287" i="1"/>
  <c r="U279" i="1"/>
  <c r="U272" i="1"/>
  <c r="U264" i="1"/>
  <c r="U147" i="1"/>
  <c r="U134" i="1"/>
  <c r="U124" i="1"/>
  <c r="U112" i="1"/>
  <c r="U91" i="1"/>
  <c r="U655" i="1"/>
  <c r="U460" i="1"/>
  <c r="U452" i="1"/>
  <c r="U444" i="1"/>
  <c r="U428" i="1"/>
  <c r="U420" i="1"/>
  <c r="U412" i="1"/>
  <c r="U672" i="1"/>
  <c r="U664" i="1"/>
  <c r="U258" i="1"/>
  <c r="U250" i="1"/>
  <c r="U242" i="1"/>
  <c r="U234" i="1"/>
  <c r="U226" i="1"/>
  <c r="U236" i="1"/>
  <c r="U183" i="1"/>
  <c r="U18" i="1"/>
  <c r="U153" i="1"/>
  <c r="U652" i="1"/>
  <c r="U603" i="1"/>
  <c r="U571" i="1"/>
  <c r="U539" i="1"/>
  <c r="U138" i="1"/>
  <c r="U186" i="1"/>
  <c r="U642" i="1"/>
  <c r="U17" i="1"/>
  <c r="U161" i="1"/>
  <c r="U635" i="1"/>
  <c r="U616" i="1"/>
  <c r="U593" i="1"/>
  <c r="U570" i="1"/>
  <c r="U552" i="1"/>
  <c r="U528" i="1"/>
  <c r="U511" i="1"/>
  <c r="U494" i="1"/>
  <c r="U478" i="1"/>
  <c r="U407" i="1"/>
  <c r="U371" i="1"/>
  <c r="U354" i="1"/>
  <c r="U338" i="1"/>
  <c r="U324" i="1"/>
  <c r="U308" i="1"/>
  <c r="U291" i="1"/>
  <c r="U275" i="1"/>
  <c r="U219" i="1"/>
  <c r="U130" i="1"/>
  <c r="U107" i="1"/>
  <c r="U448" i="1"/>
  <c r="U424" i="1"/>
  <c r="U676" i="1"/>
  <c r="U660" i="1"/>
  <c r="U246" i="1"/>
  <c r="U230" i="1"/>
  <c r="U50" i="1"/>
  <c r="U35" i="1"/>
  <c r="U658" i="1"/>
  <c r="U16" i="1"/>
  <c r="U154" i="1"/>
  <c r="U90" i="1"/>
  <c r="U610" i="1"/>
  <c r="U592" i="1"/>
  <c r="U569" i="1"/>
  <c r="U546" i="1"/>
  <c r="U527" i="1"/>
  <c r="U506" i="1"/>
  <c r="U489" i="1"/>
  <c r="U473" i="1"/>
  <c r="U402" i="1"/>
  <c r="U366" i="1"/>
  <c r="U349" i="1"/>
  <c r="U319" i="1"/>
  <c r="U303" i="1"/>
  <c r="U286" i="1"/>
  <c r="U271" i="1"/>
  <c r="U146" i="1"/>
  <c r="U123" i="1"/>
  <c r="U89" i="1"/>
  <c r="U459" i="1"/>
  <c r="U443" i="1"/>
  <c r="U419" i="1"/>
  <c r="U671" i="1"/>
  <c r="U257" i="1"/>
  <c r="U241" i="1"/>
  <c r="U225" i="1"/>
  <c r="U49" i="1"/>
  <c r="U34" i="1"/>
  <c r="U169" i="1"/>
  <c r="U686" i="1"/>
  <c r="U98" i="1"/>
  <c r="U632" i="1"/>
  <c r="U609" i="1"/>
  <c r="U568" i="1"/>
  <c r="U545" i="1"/>
  <c r="U505" i="1"/>
  <c r="U472" i="1"/>
  <c r="U365" i="1"/>
  <c r="U334" i="1"/>
  <c r="U302" i="1"/>
  <c r="U270" i="1"/>
  <c r="U120" i="1"/>
  <c r="U88" i="1"/>
  <c r="U442" i="1"/>
  <c r="U335" i="1"/>
  <c r="U177" i="1"/>
  <c r="U586" i="1"/>
  <c r="U521" i="1"/>
  <c r="U488" i="1"/>
  <c r="U401" i="1"/>
  <c r="U348" i="1"/>
  <c r="U318" i="1"/>
  <c r="U285" i="1"/>
  <c r="U145" i="1"/>
  <c r="U458" i="1"/>
  <c r="U434" i="1"/>
  <c r="U44" i="1"/>
  <c r="U179" i="1"/>
  <c r="U165" i="1"/>
  <c r="U636" i="1"/>
  <c r="U624" i="1"/>
  <c r="U585" i="1"/>
  <c r="U554" i="1"/>
  <c r="U519" i="1"/>
  <c r="U495" i="1"/>
  <c r="U465" i="1"/>
  <c r="U364" i="1"/>
  <c r="U340" i="1"/>
  <c r="U316" i="1"/>
  <c r="U292" i="1"/>
  <c r="U263" i="1"/>
  <c r="U119" i="1"/>
  <c r="U653" i="1"/>
  <c r="U440" i="1"/>
  <c r="U425" i="1"/>
  <c r="U669" i="1"/>
  <c r="U249" i="1"/>
  <c r="U231" i="1"/>
  <c r="U191" i="1"/>
  <c r="U643" i="1"/>
  <c r="U164" i="1"/>
  <c r="U97" i="1"/>
  <c r="U618" i="1"/>
  <c r="U584" i="1"/>
  <c r="U553" i="1"/>
  <c r="U514" i="1"/>
  <c r="U487" i="1"/>
  <c r="U464" i="1"/>
  <c r="U363" i="1"/>
  <c r="U339" i="1"/>
  <c r="U312" i="1"/>
  <c r="U284" i="1"/>
  <c r="U262" i="1"/>
  <c r="U118" i="1"/>
  <c r="U400" i="1"/>
  <c r="U418" i="1"/>
  <c r="U668" i="1"/>
  <c r="U248" i="1"/>
  <c r="U83" i="1"/>
  <c r="U42" i="1"/>
  <c r="U14" i="1"/>
  <c r="U96" i="1"/>
  <c r="U617" i="1"/>
  <c r="U578" i="1"/>
  <c r="U544" i="1"/>
  <c r="U513" i="1"/>
  <c r="U486" i="1"/>
  <c r="U408" i="1"/>
  <c r="U333" i="1"/>
  <c r="U311" i="1"/>
  <c r="U283" i="1"/>
  <c r="U261" i="1"/>
  <c r="U111" i="1"/>
  <c r="U457" i="1"/>
  <c r="U436" i="1"/>
  <c r="U417" i="1"/>
  <c r="U224" i="1"/>
  <c r="U384" i="1"/>
  <c r="U13" i="1"/>
  <c r="U608" i="1"/>
  <c r="U538" i="1"/>
  <c r="U380" i="1"/>
  <c r="U356" i="1"/>
  <c r="U278" i="1"/>
  <c r="U456" i="1"/>
  <c r="U662" i="1"/>
  <c r="U38" i="1"/>
  <c r="U680" i="1"/>
  <c r="U537" i="1"/>
  <c r="U379" i="1"/>
  <c r="U301" i="1"/>
  <c r="U108" i="1"/>
  <c r="U142" i="1"/>
  <c r="U661" i="1"/>
  <c r="U29" i="1"/>
  <c r="U601" i="1"/>
  <c r="U503" i="1"/>
  <c r="U347" i="1"/>
  <c r="U276" i="1"/>
  <c r="U432" i="1"/>
  <c r="U238" i="1"/>
  <c r="U441" i="1"/>
  <c r="U232" i="1"/>
  <c r="U357" i="1"/>
  <c r="U663" i="1"/>
  <c r="U39" i="1"/>
  <c r="U681" i="1"/>
  <c r="U577" i="1"/>
  <c r="U481" i="1"/>
  <c r="U332" i="1"/>
  <c r="U144" i="1"/>
  <c r="U240" i="1"/>
  <c r="U11" i="1"/>
  <c r="U576" i="1"/>
  <c r="U504" i="1"/>
  <c r="U355" i="1"/>
  <c r="U277" i="1"/>
  <c r="U451" i="1"/>
  <c r="U693" i="1"/>
  <c r="U679" i="1"/>
  <c r="U536" i="1"/>
  <c r="U374" i="1"/>
  <c r="U300" i="1"/>
  <c r="U87" i="1"/>
  <c r="U256" i="1"/>
  <c r="U670" i="1"/>
  <c r="U176" i="1"/>
  <c r="U247" i="1"/>
  <c r="U512" i="1"/>
  <c r="U310" i="1"/>
  <c r="U110" i="1"/>
  <c r="U416" i="1"/>
  <c r="U30" i="1"/>
  <c r="U602" i="1"/>
  <c r="U480" i="1"/>
  <c r="U327" i="1"/>
  <c r="U143" i="1"/>
  <c r="U411" i="1"/>
  <c r="U239" i="1"/>
  <c r="U137" i="1"/>
  <c r="U562" i="1"/>
  <c r="U479" i="1"/>
  <c r="U326" i="1"/>
  <c r="U133" i="1"/>
  <c r="U450" i="1"/>
  <c r="U410" i="1"/>
  <c r="U426" i="1"/>
  <c r="U689" i="1"/>
  <c r="U28" i="1"/>
  <c r="U152" i="1"/>
  <c r="U626" i="1"/>
  <c r="U600" i="1"/>
  <c r="U561" i="1"/>
  <c r="U529" i="1"/>
  <c r="U496" i="1"/>
  <c r="U471" i="1"/>
  <c r="U373" i="1"/>
  <c r="U346" i="1"/>
  <c r="U325" i="1"/>
  <c r="U294" i="1"/>
  <c r="U269" i="1"/>
  <c r="U132" i="1"/>
  <c r="U86" i="1"/>
  <c r="U449" i="1"/>
  <c r="U427" i="1"/>
  <c r="U409" i="1"/>
  <c r="U255" i="1"/>
  <c r="U233" i="1"/>
  <c r="U180" i="1"/>
  <c r="U687" i="1"/>
  <c r="U151" i="1"/>
  <c r="U625" i="1"/>
  <c r="U594" i="1"/>
  <c r="U560" i="1"/>
  <c r="U520" i="1"/>
  <c r="U532" i="1"/>
  <c r="U470" i="1"/>
  <c r="U372" i="1"/>
  <c r="U341" i="1"/>
  <c r="U317" i="1"/>
  <c r="U293" i="1"/>
  <c r="U268" i="1"/>
  <c r="U131" i="1"/>
  <c r="U654" i="1"/>
  <c r="U254" i="1"/>
  <c r="L6" i="1"/>
  <c r="K6" i="1"/>
  <c r="K85" i="1"/>
  <c r="L85" i="1"/>
  <c r="N221" i="1"/>
  <c r="P222" i="1"/>
  <c r="L224" i="1"/>
  <c r="N83" i="1"/>
  <c r="P225" i="1"/>
  <c r="L227" i="1"/>
  <c r="N228" i="1"/>
  <c r="P229" i="1"/>
  <c r="L231" i="1"/>
  <c r="N232" i="1"/>
  <c r="P233" i="1"/>
  <c r="L235" i="1"/>
  <c r="N84" i="1"/>
  <c r="P237" i="1"/>
  <c r="L239" i="1"/>
  <c r="N240" i="1"/>
  <c r="P241" i="1"/>
  <c r="L243" i="1"/>
  <c r="N244" i="1"/>
  <c r="P245" i="1"/>
  <c r="L247" i="1"/>
  <c r="N248" i="1"/>
  <c r="P249" i="1"/>
  <c r="L251" i="1"/>
  <c r="N252" i="1"/>
  <c r="P253" i="1"/>
  <c r="L255" i="1"/>
  <c r="N256" i="1"/>
  <c r="P257" i="1"/>
  <c r="L259" i="1"/>
  <c r="N260" i="1"/>
  <c r="P6" i="1"/>
  <c r="L661" i="1"/>
  <c r="N662" i="1"/>
  <c r="P663" i="1"/>
  <c r="L665" i="1"/>
  <c r="N666" i="1"/>
  <c r="P667" i="1"/>
  <c r="L669" i="1"/>
  <c r="N670" i="1"/>
  <c r="P671" i="1"/>
  <c r="L673" i="1"/>
  <c r="N674" i="1"/>
  <c r="P675" i="1"/>
  <c r="L409" i="1"/>
  <c r="N410" i="1"/>
  <c r="P411" i="1"/>
  <c r="L413" i="1"/>
  <c r="N414" i="1"/>
  <c r="P415" i="1"/>
  <c r="L417" i="1"/>
  <c r="N418" i="1"/>
  <c r="P419" i="1"/>
  <c r="L421" i="1"/>
  <c r="N422" i="1"/>
  <c r="P423" i="1"/>
  <c r="L425" i="1"/>
  <c r="N426" i="1"/>
  <c r="P427" i="1"/>
  <c r="L429" i="1"/>
  <c r="N430" i="1"/>
  <c r="P431" i="1"/>
  <c r="L142" i="1"/>
  <c r="N434" i="1"/>
  <c r="P435" i="1"/>
  <c r="N436" i="1"/>
  <c r="L437" i="1"/>
  <c r="N438" i="1"/>
  <c r="P439" i="1"/>
  <c r="L441" i="1"/>
  <c r="N442" i="1"/>
  <c r="P443" i="1"/>
  <c r="L445" i="1"/>
  <c r="N446" i="1"/>
  <c r="P447" i="1"/>
  <c r="L449" i="1"/>
  <c r="N450" i="1"/>
  <c r="P451" i="1"/>
  <c r="L453" i="1"/>
  <c r="M85" i="1"/>
  <c r="O221" i="1"/>
  <c r="K223" i="1"/>
  <c r="M224" i="1"/>
  <c r="O83" i="1"/>
  <c r="K226" i="1"/>
  <c r="M227" i="1"/>
  <c r="O228" i="1"/>
  <c r="K230" i="1"/>
  <c r="M231" i="1"/>
  <c r="O232" i="1"/>
  <c r="K234" i="1"/>
  <c r="M235" i="1"/>
  <c r="O84" i="1"/>
  <c r="K238" i="1"/>
  <c r="M239" i="1"/>
  <c r="O240" i="1"/>
  <c r="K242" i="1"/>
  <c r="M243" i="1"/>
  <c r="O244" i="1"/>
  <c r="K246" i="1"/>
  <c r="M247" i="1"/>
  <c r="O248" i="1"/>
  <c r="K250" i="1"/>
  <c r="M251" i="1"/>
  <c r="O252" i="1"/>
  <c r="K254" i="1"/>
  <c r="M255" i="1"/>
  <c r="O256" i="1"/>
  <c r="K258" i="1"/>
  <c r="M259" i="1"/>
  <c r="O260" i="1"/>
  <c r="K660" i="1"/>
  <c r="M661" i="1"/>
  <c r="O662" i="1"/>
  <c r="K664" i="1"/>
  <c r="M665" i="1"/>
  <c r="O666" i="1"/>
  <c r="K668" i="1"/>
  <c r="M669" i="1"/>
  <c r="O670" i="1"/>
  <c r="K672" i="1"/>
  <c r="M673" i="1"/>
  <c r="O674" i="1"/>
  <c r="K676" i="1"/>
  <c r="M409" i="1"/>
  <c r="O410" i="1"/>
  <c r="K412" i="1"/>
  <c r="M413" i="1"/>
  <c r="O414" i="1"/>
  <c r="K416" i="1"/>
  <c r="M417" i="1"/>
  <c r="O418" i="1"/>
  <c r="K420" i="1"/>
  <c r="M421" i="1"/>
  <c r="O422" i="1"/>
  <c r="K424" i="1"/>
  <c r="M425" i="1"/>
  <c r="O426" i="1"/>
  <c r="K428" i="1"/>
  <c r="M429" i="1"/>
  <c r="O430" i="1"/>
  <c r="K432" i="1"/>
  <c r="M142" i="1"/>
  <c r="O434" i="1"/>
  <c r="O436" i="1"/>
  <c r="M437" i="1"/>
  <c r="O438" i="1"/>
  <c r="K440" i="1"/>
  <c r="M441" i="1"/>
  <c r="O442" i="1"/>
  <c r="K444" i="1"/>
  <c r="M445" i="1"/>
  <c r="O446" i="1"/>
  <c r="K448" i="1"/>
  <c r="M449" i="1"/>
  <c r="O450" i="1"/>
  <c r="K452" i="1"/>
  <c r="M453" i="1"/>
  <c r="N85" i="1"/>
  <c r="P221" i="1"/>
  <c r="L223" i="1"/>
  <c r="N224" i="1"/>
  <c r="P83" i="1"/>
  <c r="L226" i="1"/>
  <c r="N227" i="1"/>
  <c r="P228" i="1"/>
  <c r="L230" i="1"/>
  <c r="N231" i="1"/>
  <c r="P232" i="1"/>
  <c r="L234" i="1"/>
  <c r="N235" i="1"/>
  <c r="P84" i="1"/>
  <c r="L238" i="1"/>
  <c r="N239" i="1"/>
  <c r="P240" i="1"/>
  <c r="L242" i="1"/>
  <c r="N243" i="1"/>
  <c r="P244" i="1"/>
  <c r="L246" i="1"/>
  <c r="N247" i="1"/>
  <c r="P248" i="1"/>
  <c r="L250" i="1"/>
  <c r="N251" i="1"/>
  <c r="P252" i="1"/>
  <c r="L254" i="1"/>
  <c r="N255" i="1"/>
  <c r="P256" i="1"/>
  <c r="L258" i="1"/>
  <c r="N259" i="1"/>
  <c r="P260" i="1"/>
  <c r="L660" i="1"/>
  <c r="N661" i="1"/>
  <c r="P662" i="1"/>
  <c r="L664" i="1"/>
  <c r="N665" i="1"/>
  <c r="P666" i="1"/>
  <c r="L668" i="1"/>
  <c r="N669" i="1"/>
  <c r="P670" i="1"/>
  <c r="L672" i="1"/>
  <c r="N673" i="1"/>
  <c r="P674" i="1"/>
  <c r="L676" i="1"/>
  <c r="N409" i="1"/>
  <c r="P410" i="1"/>
  <c r="L412" i="1"/>
  <c r="N413" i="1"/>
  <c r="P414" i="1"/>
  <c r="L416" i="1"/>
  <c r="N417" i="1"/>
  <c r="P418" i="1"/>
  <c r="L420" i="1"/>
  <c r="N421" i="1"/>
  <c r="P422" i="1"/>
  <c r="L424" i="1"/>
  <c r="N425" i="1"/>
  <c r="P426" i="1"/>
  <c r="L428" i="1"/>
  <c r="N429" i="1"/>
  <c r="P430" i="1"/>
  <c r="L432" i="1"/>
  <c r="N142" i="1"/>
  <c r="P434" i="1"/>
  <c r="P436" i="1"/>
  <c r="N437" i="1"/>
  <c r="P438" i="1"/>
  <c r="L440" i="1"/>
  <c r="N441" i="1"/>
  <c r="P442" i="1"/>
  <c r="L444" i="1"/>
  <c r="N445" i="1"/>
  <c r="P446" i="1"/>
  <c r="L448" i="1"/>
  <c r="N449" i="1"/>
  <c r="P450" i="1"/>
  <c r="L452" i="1"/>
  <c r="N453" i="1"/>
  <c r="O85" i="1"/>
  <c r="K222" i="1"/>
  <c r="M223" i="1"/>
  <c r="O224" i="1"/>
  <c r="K225" i="1"/>
  <c r="M226" i="1"/>
  <c r="O227" i="1"/>
  <c r="K229" i="1"/>
  <c r="M230" i="1"/>
  <c r="O231" i="1"/>
  <c r="K233" i="1"/>
  <c r="M234" i="1"/>
  <c r="O235" i="1"/>
  <c r="K237" i="1"/>
  <c r="M238" i="1"/>
  <c r="O239" i="1"/>
  <c r="K241" i="1"/>
  <c r="M242" i="1"/>
  <c r="O243" i="1"/>
  <c r="K245" i="1"/>
  <c r="M246" i="1"/>
  <c r="O247" i="1"/>
  <c r="K249" i="1"/>
  <c r="M250" i="1"/>
  <c r="O251" i="1"/>
  <c r="K253" i="1"/>
  <c r="M254" i="1"/>
  <c r="O255" i="1"/>
  <c r="K257" i="1"/>
  <c r="M258" i="1"/>
  <c r="O259" i="1"/>
  <c r="M660" i="1"/>
  <c r="O661" i="1"/>
  <c r="K663" i="1"/>
  <c r="M664" i="1"/>
  <c r="O665" i="1"/>
  <c r="K667" i="1"/>
  <c r="M668" i="1"/>
  <c r="O669" i="1"/>
  <c r="K671" i="1"/>
  <c r="M672" i="1"/>
  <c r="O673" i="1"/>
  <c r="K675" i="1"/>
  <c r="M676" i="1"/>
  <c r="O409" i="1"/>
  <c r="K411" i="1"/>
  <c r="M412" i="1"/>
  <c r="O413" i="1"/>
  <c r="K415" i="1"/>
  <c r="M416" i="1"/>
  <c r="O417" i="1"/>
  <c r="K419" i="1"/>
  <c r="M420" i="1"/>
  <c r="O421" i="1"/>
  <c r="K423" i="1"/>
  <c r="M424" i="1"/>
  <c r="O425" i="1"/>
  <c r="K427" i="1"/>
  <c r="M428" i="1"/>
  <c r="O429" i="1"/>
  <c r="K431" i="1"/>
  <c r="M432" i="1"/>
  <c r="O142" i="1"/>
  <c r="K435" i="1"/>
  <c r="O437" i="1"/>
  <c r="K439" i="1"/>
  <c r="M440" i="1"/>
  <c r="O441" i="1"/>
  <c r="K443" i="1"/>
  <c r="M444" i="1"/>
  <c r="O445" i="1"/>
  <c r="K447" i="1"/>
  <c r="M448" i="1"/>
  <c r="O449" i="1"/>
  <c r="K451" i="1"/>
  <c r="M452" i="1"/>
  <c r="O453" i="1"/>
  <c r="P85" i="1"/>
  <c r="K221" i="1"/>
  <c r="O223" i="1"/>
  <c r="M225" i="1"/>
  <c r="K228" i="1"/>
  <c r="O230" i="1"/>
  <c r="M233" i="1"/>
  <c r="K84" i="1"/>
  <c r="O238" i="1"/>
  <c r="M241" i="1"/>
  <c r="K244" i="1"/>
  <c r="O246" i="1"/>
  <c r="M249" i="1"/>
  <c r="K252" i="1"/>
  <c r="O254" i="1"/>
  <c r="M257" i="1"/>
  <c r="K260" i="1"/>
  <c r="O660" i="1"/>
  <c r="M663" i="1"/>
  <c r="K666" i="1"/>
  <c r="O668" i="1"/>
  <c r="M671" i="1"/>
  <c r="K674" i="1"/>
  <c r="O676" i="1"/>
  <c r="M411" i="1"/>
  <c r="K414" i="1"/>
  <c r="O416" i="1"/>
  <c r="M419" i="1"/>
  <c r="K422" i="1"/>
  <c r="O424" i="1"/>
  <c r="M427" i="1"/>
  <c r="K430" i="1"/>
  <c r="O432" i="1"/>
  <c r="K438" i="1"/>
  <c r="O440" i="1"/>
  <c r="M443" i="1"/>
  <c r="K446" i="1"/>
  <c r="O448" i="1"/>
  <c r="M451" i="1"/>
  <c r="K454" i="1"/>
  <c r="M455" i="1"/>
  <c r="O456" i="1"/>
  <c r="K458" i="1"/>
  <c r="M459" i="1"/>
  <c r="O460" i="1"/>
  <c r="K462" i="1"/>
  <c r="M463" i="1"/>
  <c r="K653" i="1"/>
  <c r="M654" i="1"/>
  <c r="O655" i="1"/>
  <c r="K102" i="1"/>
  <c r="M8" i="1"/>
  <c r="O86" i="1"/>
  <c r="K88" i="1"/>
  <c r="M89" i="1"/>
  <c r="O91" i="1"/>
  <c r="K93" i="1"/>
  <c r="M94" i="1"/>
  <c r="O107" i="1"/>
  <c r="K110" i="1"/>
  <c r="M111" i="1"/>
  <c r="O112" i="1"/>
  <c r="K116" i="1"/>
  <c r="M117" i="1"/>
  <c r="O118" i="1"/>
  <c r="K120" i="1"/>
  <c r="M123" i="1"/>
  <c r="O124" i="1"/>
  <c r="K126" i="1"/>
  <c r="M127" i="1"/>
  <c r="O130" i="1"/>
  <c r="K132" i="1"/>
  <c r="M133" i="1"/>
  <c r="O134" i="1"/>
  <c r="K136" i="1"/>
  <c r="M101" i="1"/>
  <c r="O143" i="1"/>
  <c r="K145" i="1"/>
  <c r="M146" i="1"/>
  <c r="O147" i="1"/>
  <c r="K217" i="1"/>
  <c r="L221" i="1"/>
  <c r="P223" i="1"/>
  <c r="N225" i="1"/>
  <c r="L228" i="1"/>
  <c r="P230" i="1"/>
  <c r="N233" i="1"/>
  <c r="L84" i="1"/>
  <c r="P238" i="1"/>
  <c r="N241" i="1"/>
  <c r="L244" i="1"/>
  <c r="P246" i="1"/>
  <c r="N249" i="1"/>
  <c r="L252" i="1"/>
  <c r="P254" i="1"/>
  <c r="N257" i="1"/>
  <c r="L260" i="1"/>
  <c r="P660" i="1"/>
  <c r="N663" i="1"/>
  <c r="L666" i="1"/>
  <c r="P668" i="1"/>
  <c r="N671" i="1"/>
  <c r="L674" i="1"/>
  <c r="P676" i="1"/>
  <c r="N411" i="1"/>
  <c r="L414" i="1"/>
  <c r="P416" i="1"/>
  <c r="N419" i="1"/>
  <c r="L422" i="1"/>
  <c r="P424" i="1"/>
  <c r="N427" i="1"/>
  <c r="L430" i="1"/>
  <c r="P432" i="1"/>
  <c r="L438" i="1"/>
  <c r="P440" i="1"/>
  <c r="N443" i="1"/>
  <c r="L446" i="1"/>
  <c r="P448" i="1"/>
  <c r="N451" i="1"/>
  <c r="L454" i="1"/>
  <c r="N455" i="1"/>
  <c r="P456" i="1"/>
  <c r="L458" i="1"/>
  <c r="N459" i="1"/>
  <c r="P460" i="1"/>
  <c r="L462" i="1"/>
  <c r="N463" i="1"/>
  <c r="L653" i="1"/>
  <c r="N654" i="1"/>
  <c r="P655" i="1"/>
  <c r="L102" i="1"/>
  <c r="N8" i="1"/>
  <c r="P86" i="1"/>
  <c r="L88" i="1"/>
  <c r="N89" i="1"/>
  <c r="P91" i="1"/>
  <c r="L93" i="1"/>
  <c r="N94" i="1"/>
  <c r="P107" i="1"/>
  <c r="L110" i="1"/>
  <c r="N111" i="1"/>
  <c r="P112" i="1"/>
  <c r="L116" i="1"/>
  <c r="N117" i="1"/>
  <c r="P118" i="1"/>
  <c r="L120" i="1"/>
  <c r="N123" i="1"/>
  <c r="P124" i="1"/>
  <c r="L126" i="1"/>
  <c r="N127" i="1"/>
  <c r="P130" i="1"/>
  <c r="L132" i="1"/>
  <c r="N133" i="1"/>
  <c r="P134" i="1"/>
  <c r="L136" i="1"/>
  <c r="N101" i="1"/>
  <c r="P143" i="1"/>
  <c r="L145" i="1"/>
  <c r="N146" i="1"/>
  <c r="P147" i="1"/>
  <c r="L217" i="1"/>
  <c r="N218" i="1"/>
  <c r="M221" i="1"/>
  <c r="K224" i="1"/>
  <c r="O225" i="1"/>
  <c r="M228" i="1"/>
  <c r="K231" i="1"/>
  <c r="O233" i="1"/>
  <c r="M84" i="1"/>
  <c r="K239" i="1"/>
  <c r="O241" i="1"/>
  <c r="M244" i="1"/>
  <c r="K247" i="1"/>
  <c r="O249" i="1"/>
  <c r="M252" i="1"/>
  <c r="K255" i="1"/>
  <c r="O257" i="1"/>
  <c r="M260" i="1"/>
  <c r="K661" i="1"/>
  <c r="O663" i="1"/>
  <c r="M666" i="1"/>
  <c r="K669" i="1"/>
  <c r="O671" i="1"/>
  <c r="M674" i="1"/>
  <c r="K409" i="1"/>
  <c r="O411" i="1"/>
  <c r="M414" i="1"/>
  <c r="K417" i="1"/>
  <c r="O419" i="1"/>
  <c r="M422" i="1"/>
  <c r="K425" i="1"/>
  <c r="O427" i="1"/>
  <c r="M430" i="1"/>
  <c r="K142" i="1"/>
  <c r="M438" i="1"/>
  <c r="K441" i="1"/>
  <c r="O443" i="1"/>
  <c r="M446" i="1"/>
  <c r="K449" i="1"/>
  <c r="O451" i="1"/>
  <c r="M454" i="1"/>
  <c r="O455" i="1"/>
  <c r="K457" i="1"/>
  <c r="M458" i="1"/>
  <c r="O459" i="1"/>
  <c r="K461" i="1"/>
  <c r="M462" i="1"/>
  <c r="O463" i="1"/>
  <c r="K400" i="1"/>
  <c r="M653" i="1"/>
  <c r="O654" i="1"/>
  <c r="K7" i="1"/>
  <c r="M102" i="1"/>
  <c r="O8" i="1"/>
  <c r="K87" i="1"/>
  <c r="M88" i="1"/>
  <c r="O89" i="1"/>
  <c r="K92" i="1"/>
  <c r="M93" i="1"/>
  <c r="O94" i="1"/>
  <c r="K108" i="1"/>
  <c r="M110" i="1"/>
  <c r="O111" i="1"/>
  <c r="K113" i="1"/>
  <c r="M116" i="1"/>
  <c r="O117" i="1"/>
  <c r="K119" i="1"/>
  <c r="M120" i="1"/>
  <c r="O123" i="1"/>
  <c r="K125" i="1"/>
  <c r="M126" i="1"/>
  <c r="O127" i="1"/>
  <c r="K131" i="1"/>
  <c r="M132" i="1"/>
  <c r="O133" i="1"/>
  <c r="K135" i="1"/>
  <c r="M136" i="1"/>
  <c r="O101" i="1"/>
  <c r="K144" i="1"/>
  <c r="M145" i="1"/>
  <c r="O146" i="1"/>
  <c r="K148" i="1"/>
  <c r="M217" i="1"/>
  <c r="N222" i="1"/>
  <c r="L83" i="1"/>
  <c r="P226" i="1"/>
  <c r="N229" i="1"/>
  <c r="L232" i="1"/>
  <c r="P234" i="1"/>
  <c r="N237" i="1"/>
  <c r="L240" i="1"/>
  <c r="P242" i="1"/>
  <c r="N245" i="1"/>
  <c r="L248" i="1"/>
  <c r="P250" i="1"/>
  <c r="N253" i="1"/>
  <c r="L256" i="1"/>
  <c r="P258" i="1"/>
  <c r="N6" i="1"/>
  <c r="L662" i="1"/>
  <c r="P664" i="1"/>
  <c r="N667" i="1"/>
  <c r="L670" i="1"/>
  <c r="P672" i="1"/>
  <c r="N675" i="1"/>
  <c r="L410" i="1"/>
  <c r="P412" i="1"/>
  <c r="N415" i="1"/>
  <c r="L418" i="1"/>
  <c r="P420" i="1"/>
  <c r="N423" i="1"/>
  <c r="L426" i="1"/>
  <c r="P428" i="1"/>
  <c r="N431" i="1"/>
  <c r="L434" i="1"/>
  <c r="N435" i="1"/>
  <c r="L436" i="1"/>
  <c r="N439" i="1"/>
  <c r="L442" i="1"/>
  <c r="P444" i="1"/>
  <c r="N447" i="1"/>
  <c r="L450" i="1"/>
  <c r="P452" i="1"/>
  <c r="P454" i="1"/>
  <c r="L456" i="1"/>
  <c r="N457" i="1"/>
  <c r="P458" i="1"/>
  <c r="L460" i="1"/>
  <c r="N461" i="1"/>
  <c r="P462" i="1"/>
  <c r="N400" i="1"/>
  <c r="P653" i="1"/>
  <c r="L655" i="1"/>
  <c r="N7" i="1"/>
  <c r="P102" i="1"/>
  <c r="L86" i="1"/>
  <c r="N87" i="1"/>
  <c r="P88" i="1"/>
  <c r="L91" i="1"/>
  <c r="N92" i="1"/>
  <c r="P93" i="1"/>
  <c r="L107" i="1"/>
  <c r="N108" i="1"/>
  <c r="P110" i="1"/>
  <c r="L112" i="1"/>
  <c r="N113" i="1"/>
  <c r="P116" i="1"/>
  <c r="L118" i="1"/>
  <c r="N119" i="1"/>
  <c r="P120" i="1"/>
  <c r="L124" i="1"/>
  <c r="N125" i="1"/>
  <c r="P126" i="1"/>
  <c r="L130" i="1"/>
  <c r="N131" i="1"/>
  <c r="P132" i="1"/>
  <c r="L134" i="1"/>
  <c r="N135" i="1"/>
  <c r="P136" i="1"/>
  <c r="L143" i="1"/>
  <c r="N144" i="1"/>
  <c r="P145" i="1"/>
  <c r="L147" i="1"/>
  <c r="N148" i="1"/>
  <c r="P217" i="1"/>
  <c r="L222" i="1"/>
  <c r="N226" i="1"/>
  <c r="P231" i="1"/>
  <c r="L237" i="1"/>
  <c r="N242" i="1"/>
  <c r="P247" i="1"/>
  <c r="L253" i="1"/>
  <c r="N258" i="1"/>
  <c r="P661" i="1"/>
  <c r="L667" i="1"/>
  <c r="N672" i="1"/>
  <c r="P409" i="1"/>
  <c r="L415" i="1"/>
  <c r="N420" i="1"/>
  <c r="P425" i="1"/>
  <c r="L431" i="1"/>
  <c r="L439" i="1"/>
  <c r="N444" i="1"/>
  <c r="P449" i="1"/>
  <c r="N454" i="1"/>
  <c r="L457" i="1"/>
  <c r="P459" i="1"/>
  <c r="N462" i="1"/>
  <c r="L400" i="1"/>
  <c r="P654" i="1"/>
  <c r="N102" i="1"/>
  <c r="L87" i="1"/>
  <c r="P89" i="1"/>
  <c r="N93" i="1"/>
  <c r="L108" i="1"/>
  <c r="P111" i="1"/>
  <c r="N116" i="1"/>
  <c r="L119" i="1"/>
  <c r="P123" i="1"/>
  <c r="N126" i="1"/>
  <c r="L131" i="1"/>
  <c r="P133" i="1"/>
  <c r="N136" i="1"/>
  <c r="L144" i="1"/>
  <c r="P146" i="1"/>
  <c r="N217" i="1"/>
  <c r="L219" i="1"/>
  <c r="N261" i="1"/>
  <c r="P262" i="1"/>
  <c r="L264" i="1"/>
  <c r="N265" i="1"/>
  <c r="P266" i="1"/>
  <c r="L268" i="1"/>
  <c r="N269" i="1"/>
  <c r="P270" i="1"/>
  <c r="L272" i="1"/>
  <c r="N273" i="1"/>
  <c r="P105" i="1"/>
  <c r="L275" i="1"/>
  <c r="N276" i="1"/>
  <c r="P277" i="1"/>
  <c r="L279" i="1"/>
  <c r="N280" i="1"/>
  <c r="P281" i="1"/>
  <c r="L283" i="1"/>
  <c r="N284" i="1"/>
  <c r="P285" i="1"/>
  <c r="L287" i="1"/>
  <c r="N288" i="1"/>
  <c r="P289" i="1"/>
  <c r="L291" i="1"/>
  <c r="N292" i="1"/>
  <c r="P293" i="1"/>
  <c r="L295" i="1"/>
  <c r="N297" i="1"/>
  <c r="P298" i="1"/>
  <c r="L300" i="1"/>
  <c r="N301" i="1"/>
  <c r="P302" i="1"/>
  <c r="L304" i="1"/>
  <c r="N305" i="1"/>
  <c r="P306" i="1"/>
  <c r="L308" i="1"/>
  <c r="N310" i="1"/>
  <c r="P311" i="1"/>
  <c r="L313" i="1"/>
  <c r="M222" i="1"/>
  <c r="O226" i="1"/>
  <c r="K232" i="1"/>
  <c r="M237" i="1"/>
  <c r="O242" i="1"/>
  <c r="K248" i="1"/>
  <c r="M253" i="1"/>
  <c r="O258" i="1"/>
  <c r="K662" i="1"/>
  <c r="M667" i="1"/>
  <c r="O672" i="1"/>
  <c r="K410" i="1"/>
  <c r="M415" i="1"/>
  <c r="O420" i="1"/>
  <c r="K426" i="1"/>
  <c r="M431" i="1"/>
  <c r="K436" i="1"/>
  <c r="M439" i="1"/>
  <c r="O444" i="1"/>
  <c r="K450" i="1"/>
  <c r="O454" i="1"/>
  <c r="M457" i="1"/>
  <c r="K460" i="1"/>
  <c r="O462" i="1"/>
  <c r="M400" i="1"/>
  <c r="K655" i="1"/>
  <c r="O102" i="1"/>
  <c r="M87" i="1"/>
  <c r="K91" i="1"/>
  <c r="O93" i="1"/>
  <c r="M108" i="1"/>
  <c r="K112" i="1"/>
  <c r="O116" i="1"/>
  <c r="M119" i="1"/>
  <c r="K124" i="1"/>
  <c r="O126" i="1"/>
  <c r="M131" i="1"/>
  <c r="K134" i="1"/>
  <c r="O136" i="1"/>
  <c r="M144" i="1"/>
  <c r="K147" i="1"/>
  <c r="O217" i="1"/>
  <c r="M219" i="1"/>
  <c r="O261" i="1"/>
  <c r="K263" i="1"/>
  <c r="M264" i="1"/>
  <c r="O265" i="1"/>
  <c r="K267" i="1"/>
  <c r="M268" i="1"/>
  <c r="O269" i="1"/>
  <c r="K271" i="1"/>
  <c r="M272" i="1"/>
  <c r="O273" i="1"/>
  <c r="K106" i="1"/>
  <c r="M275" i="1"/>
  <c r="O276" i="1"/>
  <c r="K278" i="1"/>
  <c r="M279" i="1"/>
  <c r="O280" i="1"/>
  <c r="K282" i="1"/>
  <c r="M283" i="1"/>
  <c r="O284" i="1"/>
  <c r="K286" i="1"/>
  <c r="M287" i="1"/>
  <c r="O288" i="1"/>
  <c r="K290" i="1"/>
  <c r="M291" i="1"/>
  <c r="O292" i="1"/>
  <c r="K294" i="1"/>
  <c r="M295" i="1"/>
  <c r="O297" i="1"/>
  <c r="K299" i="1"/>
  <c r="M300" i="1"/>
  <c r="O301" i="1"/>
  <c r="K303" i="1"/>
  <c r="M304" i="1"/>
  <c r="O305" i="1"/>
  <c r="K307" i="1"/>
  <c r="M308" i="1"/>
  <c r="O310" i="1"/>
  <c r="K312" i="1"/>
  <c r="M313" i="1"/>
  <c r="O222" i="1"/>
  <c r="K227" i="1"/>
  <c r="M232" i="1"/>
  <c r="O237" i="1"/>
  <c r="K243" i="1"/>
  <c r="M248" i="1"/>
  <c r="O253" i="1"/>
  <c r="K259" i="1"/>
  <c r="M662" i="1"/>
  <c r="O667" i="1"/>
  <c r="K673" i="1"/>
  <c r="M410" i="1"/>
  <c r="O415" i="1"/>
  <c r="K421" i="1"/>
  <c r="M426" i="1"/>
  <c r="O431" i="1"/>
  <c r="M436" i="1"/>
  <c r="O439" i="1"/>
  <c r="K445" i="1"/>
  <c r="M450" i="1"/>
  <c r="K455" i="1"/>
  <c r="O457" i="1"/>
  <c r="M460" i="1"/>
  <c r="K463" i="1"/>
  <c r="O400" i="1"/>
  <c r="M655" i="1"/>
  <c r="K8" i="1"/>
  <c r="O87" i="1"/>
  <c r="M91" i="1"/>
  <c r="K94" i="1"/>
  <c r="O108" i="1"/>
  <c r="M112" i="1"/>
  <c r="K117" i="1"/>
  <c r="O119" i="1"/>
  <c r="M124" i="1"/>
  <c r="K127" i="1"/>
  <c r="O131" i="1"/>
  <c r="M134" i="1"/>
  <c r="K101" i="1"/>
  <c r="O144" i="1"/>
  <c r="M147" i="1"/>
  <c r="K218" i="1"/>
  <c r="N219" i="1"/>
  <c r="P261" i="1"/>
  <c r="L263" i="1"/>
  <c r="N264" i="1"/>
  <c r="P265" i="1"/>
  <c r="L267" i="1"/>
  <c r="N268" i="1"/>
  <c r="P269" i="1"/>
  <c r="L271" i="1"/>
  <c r="N272" i="1"/>
  <c r="P273" i="1"/>
  <c r="L106" i="1"/>
  <c r="N275" i="1"/>
  <c r="P276" i="1"/>
  <c r="L278" i="1"/>
  <c r="N279" i="1"/>
  <c r="P280" i="1"/>
  <c r="L282" i="1"/>
  <c r="N283" i="1"/>
  <c r="P284" i="1"/>
  <c r="L286" i="1"/>
  <c r="N287" i="1"/>
  <c r="P288" i="1"/>
  <c r="L290" i="1"/>
  <c r="N291" i="1"/>
  <c r="P292" i="1"/>
  <c r="L294" i="1"/>
  <c r="N295" i="1"/>
  <c r="P297" i="1"/>
  <c r="L299" i="1"/>
  <c r="N300" i="1"/>
  <c r="P301" i="1"/>
  <c r="L303" i="1"/>
  <c r="N304" i="1"/>
  <c r="P305" i="1"/>
  <c r="L307" i="1"/>
  <c r="N308" i="1"/>
  <c r="P310" i="1"/>
  <c r="L312" i="1"/>
  <c r="N313" i="1"/>
  <c r="P109" i="1"/>
  <c r="L315" i="1"/>
  <c r="K83" i="1"/>
  <c r="M229" i="1"/>
  <c r="O234" i="1"/>
  <c r="K240" i="1"/>
  <c r="M245" i="1"/>
  <c r="O250" i="1"/>
  <c r="K256" i="1"/>
  <c r="M6" i="1"/>
  <c r="O664" i="1"/>
  <c r="K670" i="1"/>
  <c r="M675" i="1"/>
  <c r="O412" i="1"/>
  <c r="K418" i="1"/>
  <c r="M423" i="1"/>
  <c r="O428" i="1"/>
  <c r="K434" i="1"/>
  <c r="M435" i="1"/>
  <c r="K442" i="1"/>
  <c r="M447" i="1"/>
  <c r="O452" i="1"/>
  <c r="K456" i="1"/>
  <c r="O458" i="1"/>
  <c r="M461" i="1"/>
  <c r="O653" i="1"/>
  <c r="M7" i="1"/>
  <c r="K86" i="1"/>
  <c r="O88" i="1"/>
  <c r="M92" i="1"/>
  <c r="K107" i="1"/>
  <c r="O110" i="1"/>
  <c r="M113" i="1"/>
  <c r="K118" i="1"/>
  <c r="O120" i="1"/>
  <c r="M125" i="1"/>
  <c r="K130" i="1"/>
  <c r="O132" i="1"/>
  <c r="M135" i="1"/>
  <c r="K143" i="1"/>
  <c r="O145" i="1"/>
  <c r="M148" i="1"/>
  <c r="O218" i="1"/>
  <c r="K261" i="1"/>
  <c r="M262" i="1"/>
  <c r="O263" i="1"/>
  <c r="K265" i="1"/>
  <c r="M266" i="1"/>
  <c r="O267" i="1"/>
  <c r="K269" i="1"/>
  <c r="M270" i="1"/>
  <c r="O271" i="1"/>
  <c r="K273" i="1"/>
  <c r="M105" i="1"/>
  <c r="O106" i="1"/>
  <c r="K276" i="1"/>
  <c r="M277" i="1"/>
  <c r="O278" i="1"/>
  <c r="K280" i="1"/>
  <c r="M281" i="1"/>
  <c r="O282" i="1"/>
  <c r="K284" i="1"/>
  <c r="M285" i="1"/>
  <c r="O286" i="1"/>
  <c r="K288" i="1"/>
  <c r="M289" i="1"/>
  <c r="O290" i="1"/>
  <c r="K292" i="1"/>
  <c r="M293" i="1"/>
  <c r="O294" i="1"/>
  <c r="K297" i="1"/>
  <c r="M298" i="1"/>
  <c r="O299" i="1"/>
  <c r="K301" i="1"/>
  <c r="M302" i="1"/>
  <c r="O303" i="1"/>
  <c r="K305" i="1"/>
  <c r="M306" i="1"/>
  <c r="O307" i="1"/>
  <c r="K310" i="1"/>
  <c r="M311" i="1"/>
  <c r="O312" i="1"/>
  <c r="K109" i="1"/>
  <c r="N223" i="1"/>
  <c r="L233" i="1"/>
  <c r="P243" i="1"/>
  <c r="N254" i="1"/>
  <c r="L663" i="1"/>
  <c r="P673" i="1"/>
  <c r="N416" i="1"/>
  <c r="L427" i="1"/>
  <c r="N440" i="1"/>
  <c r="L451" i="1"/>
  <c r="P457" i="1"/>
  <c r="L463" i="1"/>
  <c r="N655" i="1"/>
  <c r="P87" i="1"/>
  <c r="L94" i="1"/>
  <c r="N112" i="1"/>
  <c r="P119" i="1"/>
  <c r="L127" i="1"/>
  <c r="N134" i="1"/>
  <c r="P144" i="1"/>
  <c r="L218" i="1"/>
  <c r="K262" i="1"/>
  <c r="O264" i="1"/>
  <c r="M267" i="1"/>
  <c r="K270" i="1"/>
  <c r="O272" i="1"/>
  <c r="M106" i="1"/>
  <c r="K277" i="1"/>
  <c r="O279" i="1"/>
  <c r="M282" i="1"/>
  <c r="K285" i="1"/>
  <c r="O287" i="1"/>
  <c r="M290" i="1"/>
  <c r="K293" i="1"/>
  <c r="O295" i="1"/>
  <c r="M299" i="1"/>
  <c r="K302" i="1"/>
  <c r="O304" i="1"/>
  <c r="M307" i="1"/>
  <c r="K311" i="1"/>
  <c r="O313" i="1"/>
  <c r="M314" i="1"/>
  <c r="P315" i="1"/>
  <c r="L317" i="1"/>
  <c r="N318" i="1"/>
  <c r="P319" i="1"/>
  <c r="L321" i="1"/>
  <c r="N322" i="1"/>
  <c r="P323" i="1"/>
  <c r="L325" i="1"/>
  <c r="N326" i="1"/>
  <c r="P327" i="1"/>
  <c r="L329" i="1"/>
  <c r="N330" i="1"/>
  <c r="P331" i="1"/>
  <c r="L333" i="1"/>
  <c r="N334" i="1"/>
  <c r="P335" i="1"/>
  <c r="L337" i="1"/>
  <c r="N114" i="1"/>
  <c r="P115" i="1"/>
  <c r="L339" i="1"/>
  <c r="N340" i="1"/>
  <c r="P341" i="1"/>
  <c r="L343" i="1"/>
  <c r="N344" i="1"/>
  <c r="P345" i="1"/>
  <c r="L347" i="1"/>
  <c r="N348" i="1"/>
  <c r="P349" i="1"/>
  <c r="L351" i="1"/>
  <c r="N352" i="1"/>
  <c r="P353" i="1"/>
  <c r="L355" i="1"/>
  <c r="N356" i="1"/>
  <c r="P357" i="1"/>
  <c r="L359" i="1"/>
  <c r="N360" i="1"/>
  <c r="P362" i="1"/>
  <c r="L364" i="1"/>
  <c r="N365" i="1"/>
  <c r="P366" i="1"/>
  <c r="L368" i="1"/>
  <c r="N369" i="1"/>
  <c r="P370" i="1"/>
  <c r="L372" i="1"/>
  <c r="N373" i="1"/>
  <c r="P374" i="1"/>
  <c r="L376" i="1"/>
  <c r="N377" i="1"/>
  <c r="P378" i="1"/>
  <c r="L380" i="1"/>
  <c r="N401" i="1"/>
  <c r="P402" i="1"/>
  <c r="L404" i="1"/>
  <c r="N405" i="1"/>
  <c r="P406" i="1"/>
  <c r="L408" i="1"/>
  <c r="N464" i="1"/>
  <c r="P465" i="1"/>
  <c r="L467" i="1"/>
  <c r="N468" i="1"/>
  <c r="P469" i="1"/>
  <c r="L471" i="1"/>
  <c r="N472" i="1"/>
  <c r="P473" i="1"/>
  <c r="L475" i="1"/>
  <c r="N476" i="1"/>
  <c r="P477" i="1"/>
  <c r="L479" i="1"/>
  <c r="N480" i="1"/>
  <c r="P481" i="1"/>
  <c r="L483" i="1"/>
  <c r="N484" i="1"/>
  <c r="P485" i="1"/>
  <c r="L487" i="1"/>
  <c r="N488" i="1"/>
  <c r="P489" i="1"/>
  <c r="L491" i="1"/>
  <c r="N492" i="1"/>
  <c r="P493" i="1"/>
  <c r="L495" i="1"/>
  <c r="N532" i="1"/>
  <c r="P496" i="1"/>
  <c r="L499" i="1"/>
  <c r="N500" i="1"/>
  <c r="P502" i="1"/>
  <c r="L504" i="1"/>
  <c r="N505" i="1"/>
  <c r="P506" i="1"/>
  <c r="L508" i="1"/>
  <c r="N509" i="1"/>
  <c r="P510" i="1"/>
  <c r="L512" i="1"/>
  <c r="N513" i="1"/>
  <c r="P514" i="1"/>
  <c r="P224" i="1"/>
  <c r="N234" i="1"/>
  <c r="L245" i="1"/>
  <c r="P255" i="1"/>
  <c r="N664" i="1"/>
  <c r="L675" i="1"/>
  <c r="P417" i="1"/>
  <c r="N428" i="1"/>
  <c r="L435" i="1"/>
  <c r="P441" i="1"/>
  <c r="N452" i="1"/>
  <c r="N458" i="1"/>
  <c r="P463" i="1"/>
  <c r="L7" i="1"/>
  <c r="N88" i="1"/>
  <c r="P94" i="1"/>
  <c r="L113" i="1"/>
  <c r="N120" i="1"/>
  <c r="P127" i="1"/>
  <c r="L135" i="1"/>
  <c r="N145" i="1"/>
  <c r="M218" i="1"/>
  <c r="L262" i="1"/>
  <c r="P264" i="1"/>
  <c r="N267" i="1"/>
  <c r="L270" i="1"/>
  <c r="P272" i="1"/>
  <c r="N106" i="1"/>
  <c r="L277" i="1"/>
  <c r="P279" i="1"/>
  <c r="N282" i="1"/>
  <c r="L285" i="1"/>
  <c r="P287" i="1"/>
  <c r="N290" i="1"/>
  <c r="L293" i="1"/>
  <c r="P295" i="1"/>
  <c r="N299" i="1"/>
  <c r="L302" i="1"/>
  <c r="P304" i="1"/>
  <c r="N307" i="1"/>
  <c r="L311" i="1"/>
  <c r="P313" i="1"/>
  <c r="N314" i="1"/>
  <c r="K316" i="1"/>
  <c r="M317" i="1"/>
  <c r="O318" i="1"/>
  <c r="K320" i="1"/>
  <c r="M321" i="1"/>
  <c r="O322" i="1"/>
  <c r="K324" i="1"/>
  <c r="M325" i="1"/>
  <c r="O326" i="1"/>
  <c r="K328" i="1"/>
  <c r="M329" i="1"/>
  <c r="O330" i="1"/>
  <c r="K332" i="1"/>
  <c r="M333" i="1"/>
  <c r="O334" i="1"/>
  <c r="K336" i="1"/>
  <c r="M337" i="1"/>
  <c r="O114" i="1"/>
  <c r="K338" i="1"/>
  <c r="M339" i="1"/>
  <c r="O340" i="1"/>
  <c r="K342" i="1"/>
  <c r="M343" i="1"/>
  <c r="O344" i="1"/>
  <c r="K346" i="1"/>
  <c r="M347" i="1"/>
  <c r="O348" i="1"/>
  <c r="K350" i="1"/>
  <c r="M351" i="1"/>
  <c r="O352" i="1"/>
  <c r="K354" i="1"/>
  <c r="M355" i="1"/>
  <c r="O356" i="1"/>
  <c r="K358" i="1"/>
  <c r="M359" i="1"/>
  <c r="O360" i="1"/>
  <c r="K363" i="1"/>
  <c r="M364" i="1"/>
  <c r="O365" i="1"/>
  <c r="K367" i="1"/>
  <c r="M368" i="1"/>
  <c r="O369" i="1"/>
  <c r="K371" i="1"/>
  <c r="M372" i="1"/>
  <c r="O373" i="1"/>
  <c r="K375" i="1"/>
  <c r="M83" i="1"/>
  <c r="K235" i="1"/>
  <c r="O245" i="1"/>
  <c r="M256" i="1"/>
  <c r="K665" i="1"/>
  <c r="O675" i="1"/>
  <c r="M418" i="1"/>
  <c r="K429" i="1"/>
  <c r="O435" i="1"/>
  <c r="M442" i="1"/>
  <c r="K453" i="1"/>
  <c r="K459" i="1"/>
  <c r="O7" i="1"/>
  <c r="K89" i="1"/>
  <c r="M107" i="1"/>
  <c r="O113" i="1"/>
  <c r="K123" i="1"/>
  <c r="M130" i="1"/>
  <c r="O135" i="1"/>
  <c r="K146" i="1"/>
  <c r="P218" i="1"/>
  <c r="N262" i="1"/>
  <c r="L265" i="1"/>
  <c r="P267" i="1"/>
  <c r="N270" i="1"/>
  <c r="L273" i="1"/>
  <c r="P106" i="1"/>
  <c r="N277" i="1"/>
  <c r="L280" i="1"/>
  <c r="P282" i="1"/>
  <c r="N285" i="1"/>
  <c r="L288" i="1"/>
  <c r="P290" i="1"/>
  <c r="N293" i="1"/>
  <c r="L297" i="1"/>
  <c r="P299" i="1"/>
  <c r="N302" i="1"/>
  <c r="L305" i="1"/>
  <c r="P307" i="1"/>
  <c r="N311" i="1"/>
  <c r="L109" i="1"/>
  <c r="O314" i="1"/>
  <c r="L316" i="1"/>
  <c r="N317" i="1"/>
  <c r="P318" i="1"/>
  <c r="L320" i="1"/>
  <c r="N321" i="1"/>
  <c r="P322" i="1"/>
  <c r="L324" i="1"/>
  <c r="N325" i="1"/>
  <c r="P326" i="1"/>
  <c r="L328" i="1"/>
  <c r="N329" i="1"/>
  <c r="P330" i="1"/>
  <c r="L332" i="1"/>
  <c r="N333" i="1"/>
  <c r="P334" i="1"/>
  <c r="L336" i="1"/>
  <c r="N337" i="1"/>
  <c r="P114" i="1"/>
  <c r="L338" i="1"/>
  <c r="N339" i="1"/>
  <c r="P340" i="1"/>
  <c r="L342" i="1"/>
  <c r="N343" i="1"/>
  <c r="P344" i="1"/>
  <c r="L346" i="1"/>
  <c r="N347" i="1"/>
  <c r="P348" i="1"/>
  <c r="L350" i="1"/>
  <c r="N351" i="1"/>
  <c r="P352" i="1"/>
  <c r="L354" i="1"/>
  <c r="N355" i="1"/>
  <c r="P356" i="1"/>
  <c r="L358" i="1"/>
  <c r="N359" i="1"/>
  <c r="P360" i="1"/>
  <c r="L363" i="1"/>
  <c r="N364" i="1"/>
  <c r="P365" i="1"/>
  <c r="L367" i="1"/>
  <c r="N368" i="1"/>
  <c r="P369" i="1"/>
  <c r="L371" i="1"/>
  <c r="N372" i="1"/>
  <c r="P373" i="1"/>
  <c r="L375" i="1"/>
  <c r="N376" i="1"/>
  <c r="P377" i="1"/>
  <c r="L379" i="1"/>
  <c r="N380" i="1"/>
  <c r="L229" i="1"/>
  <c r="P239" i="1"/>
  <c r="N250" i="1"/>
  <c r="P669" i="1"/>
  <c r="N412" i="1"/>
  <c r="L423" i="1"/>
  <c r="P142" i="1"/>
  <c r="L447" i="1"/>
  <c r="P455" i="1"/>
  <c r="L461" i="1"/>
  <c r="N653" i="1"/>
  <c r="P8" i="1"/>
  <c r="L92" i="1"/>
  <c r="N110" i="1"/>
  <c r="P117" i="1"/>
  <c r="L125" i="1"/>
  <c r="N132" i="1"/>
  <c r="P101" i="1"/>
  <c r="L148" i="1"/>
  <c r="P219" i="1"/>
  <c r="N263" i="1"/>
  <c r="L266" i="1"/>
  <c r="P268" i="1"/>
  <c r="N271" i="1"/>
  <c r="L105" i="1"/>
  <c r="P275" i="1"/>
  <c r="N278" i="1"/>
  <c r="L281" i="1"/>
  <c r="P283" i="1"/>
  <c r="N286" i="1"/>
  <c r="L289" i="1"/>
  <c r="P291" i="1"/>
  <c r="N294" i="1"/>
  <c r="L298" i="1"/>
  <c r="P300" i="1"/>
  <c r="N303" i="1"/>
  <c r="L306" i="1"/>
  <c r="P308" i="1"/>
  <c r="N312" i="1"/>
  <c r="O109" i="1"/>
  <c r="M315" i="1"/>
  <c r="O316" i="1"/>
  <c r="K318" i="1"/>
  <c r="M319" i="1"/>
  <c r="O320" i="1"/>
  <c r="K322" i="1"/>
  <c r="M323" i="1"/>
  <c r="O324" i="1"/>
  <c r="K326" i="1"/>
  <c r="M327" i="1"/>
  <c r="O328" i="1"/>
  <c r="K330" i="1"/>
  <c r="M331" i="1"/>
  <c r="O332" i="1"/>
  <c r="K334" i="1"/>
  <c r="M335" i="1"/>
  <c r="O336" i="1"/>
  <c r="K114" i="1"/>
  <c r="M115" i="1"/>
  <c r="O338" i="1"/>
  <c r="K340" i="1"/>
  <c r="M341" i="1"/>
  <c r="O342" i="1"/>
  <c r="K344" i="1"/>
  <c r="M345" i="1"/>
  <c r="O346" i="1"/>
  <c r="K348" i="1"/>
  <c r="M349" i="1"/>
  <c r="O350" i="1"/>
  <c r="K352" i="1"/>
  <c r="M353" i="1"/>
  <c r="O354" i="1"/>
  <c r="K356" i="1"/>
  <c r="M357" i="1"/>
  <c r="O358" i="1"/>
  <c r="K360" i="1"/>
  <c r="M362" i="1"/>
  <c r="O363" i="1"/>
  <c r="K365" i="1"/>
  <c r="M366" i="1"/>
  <c r="O367" i="1"/>
  <c r="K369" i="1"/>
  <c r="M370" i="1"/>
  <c r="L225" i="1"/>
  <c r="N246" i="1"/>
  <c r="P665" i="1"/>
  <c r="L419" i="1"/>
  <c r="P453" i="1"/>
  <c r="L89" i="1"/>
  <c r="P113" i="1"/>
  <c r="N130" i="1"/>
  <c r="L146" i="1"/>
  <c r="O262" i="1"/>
  <c r="K268" i="1"/>
  <c r="M273" i="1"/>
  <c r="O277" i="1"/>
  <c r="K283" i="1"/>
  <c r="M288" i="1"/>
  <c r="O293" i="1"/>
  <c r="K300" i="1"/>
  <c r="M305" i="1"/>
  <c r="O311" i="1"/>
  <c r="P314" i="1"/>
  <c r="O317" i="1"/>
  <c r="M320" i="1"/>
  <c r="K323" i="1"/>
  <c r="O325" i="1"/>
  <c r="M328" i="1"/>
  <c r="K331" i="1"/>
  <c r="O333" i="1"/>
  <c r="M336" i="1"/>
  <c r="K115" i="1"/>
  <c r="O339" i="1"/>
  <c r="M342" i="1"/>
  <c r="K345" i="1"/>
  <c r="O347" i="1"/>
  <c r="M350" i="1"/>
  <c r="K353" i="1"/>
  <c r="O355" i="1"/>
  <c r="M358" i="1"/>
  <c r="K362" i="1"/>
  <c r="O364" i="1"/>
  <c r="M367" i="1"/>
  <c r="K370" i="1"/>
  <c r="K372" i="1"/>
  <c r="M374" i="1"/>
  <c r="M376" i="1"/>
  <c r="L378" i="1"/>
  <c r="P379" i="1"/>
  <c r="O401" i="1"/>
  <c r="L403" i="1"/>
  <c r="O404" i="1"/>
  <c r="L406" i="1"/>
  <c r="O407" i="1"/>
  <c r="L464" i="1"/>
  <c r="O465" i="1"/>
  <c r="M467" i="1"/>
  <c r="P468" i="1"/>
  <c r="M470" i="1"/>
  <c r="P471" i="1"/>
  <c r="M473" i="1"/>
  <c r="P474" i="1"/>
  <c r="M476" i="1"/>
  <c r="K478" i="1"/>
  <c r="N479" i="1"/>
  <c r="K481" i="1"/>
  <c r="N482" i="1"/>
  <c r="K484" i="1"/>
  <c r="N485" i="1"/>
  <c r="K487" i="1"/>
  <c r="O488" i="1"/>
  <c r="L490" i="1"/>
  <c r="O491" i="1"/>
  <c r="L493" i="1"/>
  <c r="O494" i="1"/>
  <c r="L532" i="1"/>
  <c r="O496" i="1"/>
  <c r="M499" i="1"/>
  <c r="P500" i="1"/>
  <c r="M503" i="1"/>
  <c r="P504" i="1"/>
  <c r="M506" i="1"/>
  <c r="P507" i="1"/>
  <c r="M509" i="1"/>
  <c r="K511" i="1"/>
  <c r="N512" i="1"/>
  <c r="K514" i="1"/>
  <c r="N515" i="1"/>
  <c r="P516" i="1"/>
  <c r="L518" i="1"/>
  <c r="N519" i="1"/>
  <c r="P520" i="1"/>
  <c r="L522" i="1"/>
  <c r="N523" i="1"/>
  <c r="P524" i="1"/>
  <c r="L526" i="1"/>
  <c r="N527" i="1"/>
  <c r="P528" i="1"/>
  <c r="L530" i="1"/>
  <c r="N531" i="1"/>
  <c r="P533" i="1"/>
  <c r="L535" i="1"/>
  <c r="N536" i="1"/>
  <c r="P537" i="1"/>
  <c r="L539" i="1"/>
  <c r="N540" i="1"/>
  <c r="P541" i="1"/>
  <c r="L543" i="1"/>
  <c r="N544" i="1"/>
  <c r="P545" i="1"/>
  <c r="L547" i="1"/>
  <c r="N548" i="1"/>
  <c r="P549" i="1"/>
  <c r="L551" i="1"/>
  <c r="N552" i="1"/>
  <c r="P553" i="1"/>
  <c r="L555" i="1"/>
  <c r="N556" i="1"/>
  <c r="P557" i="1"/>
  <c r="L559" i="1"/>
  <c r="N560" i="1"/>
  <c r="P561" i="1"/>
  <c r="L563" i="1"/>
  <c r="N564" i="1"/>
  <c r="P565" i="1"/>
  <c r="L567" i="1"/>
  <c r="N568" i="1"/>
  <c r="P569" i="1"/>
  <c r="L571" i="1"/>
  <c r="N572" i="1"/>
  <c r="P573" i="1"/>
  <c r="L575" i="1"/>
  <c r="N576" i="1"/>
  <c r="P577" i="1"/>
  <c r="L579" i="1"/>
  <c r="N580" i="1"/>
  <c r="P581" i="1"/>
  <c r="L583" i="1"/>
  <c r="N584" i="1"/>
  <c r="P585" i="1"/>
  <c r="L587" i="1"/>
  <c r="N588" i="1"/>
  <c r="P589" i="1"/>
  <c r="L591" i="1"/>
  <c r="N592" i="1"/>
  <c r="P593" i="1"/>
  <c r="L595" i="1"/>
  <c r="N596" i="1"/>
  <c r="P597" i="1"/>
  <c r="L599" i="1"/>
  <c r="N600" i="1"/>
  <c r="P601" i="1"/>
  <c r="L603" i="1"/>
  <c r="N604" i="1"/>
  <c r="P605" i="1"/>
  <c r="L607" i="1"/>
  <c r="N608" i="1"/>
  <c r="P609" i="1"/>
  <c r="L611" i="1"/>
  <c r="N612" i="1"/>
  <c r="P613" i="1"/>
  <c r="L615" i="1"/>
  <c r="N616" i="1"/>
  <c r="P617" i="1"/>
  <c r="L619" i="1"/>
  <c r="N620" i="1"/>
  <c r="P621" i="1"/>
  <c r="L623" i="1"/>
  <c r="N624" i="1"/>
  <c r="P625" i="1"/>
  <c r="L627" i="1"/>
  <c r="P227" i="1"/>
  <c r="L249" i="1"/>
  <c r="N668" i="1"/>
  <c r="P421" i="1"/>
  <c r="L455" i="1"/>
  <c r="P400" i="1"/>
  <c r="N91" i="1"/>
  <c r="L117" i="1"/>
  <c r="P131" i="1"/>
  <c r="N147" i="1"/>
  <c r="M263" i="1"/>
  <c r="O268" i="1"/>
  <c r="K105" i="1"/>
  <c r="M278" i="1"/>
  <c r="O283" i="1"/>
  <c r="K289" i="1"/>
  <c r="M294" i="1"/>
  <c r="O300" i="1"/>
  <c r="K306" i="1"/>
  <c r="M312" i="1"/>
  <c r="K315" i="1"/>
  <c r="P317" i="1"/>
  <c r="N320" i="1"/>
  <c r="L323" i="1"/>
  <c r="P325" i="1"/>
  <c r="N328" i="1"/>
  <c r="L331" i="1"/>
  <c r="P333" i="1"/>
  <c r="N336" i="1"/>
  <c r="L115" i="1"/>
  <c r="P339" i="1"/>
  <c r="N342" i="1"/>
  <c r="L345" i="1"/>
  <c r="P347" i="1"/>
  <c r="N350" i="1"/>
  <c r="L353" i="1"/>
  <c r="P355" i="1"/>
  <c r="N358" i="1"/>
  <c r="L362" i="1"/>
  <c r="P364" i="1"/>
  <c r="N367" i="1"/>
  <c r="L370" i="1"/>
  <c r="O372" i="1"/>
  <c r="N374" i="1"/>
  <c r="O376" i="1"/>
  <c r="M378" i="1"/>
  <c r="K380" i="1"/>
  <c r="P401" i="1"/>
  <c r="M403" i="1"/>
  <c r="P404" i="1"/>
  <c r="M406" i="1"/>
  <c r="P407" i="1"/>
  <c r="M464" i="1"/>
  <c r="K466" i="1"/>
  <c r="N467" i="1"/>
  <c r="K469" i="1"/>
  <c r="N470" i="1"/>
  <c r="K472" i="1"/>
  <c r="N473" i="1"/>
  <c r="K475" i="1"/>
  <c r="O476" i="1"/>
  <c r="L478" i="1"/>
  <c r="O479" i="1"/>
  <c r="L481" i="1"/>
  <c r="O482" i="1"/>
  <c r="L484" i="1"/>
  <c r="O485" i="1"/>
  <c r="M487" i="1"/>
  <c r="P488" i="1"/>
  <c r="M490" i="1"/>
  <c r="P491" i="1"/>
  <c r="M493" i="1"/>
  <c r="P494" i="1"/>
  <c r="M532" i="1"/>
  <c r="K498" i="1"/>
  <c r="N499" i="1"/>
  <c r="K502" i="1"/>
  <c r="N503" i="1"/>
  <c r="K505" i="1"/>
  <c r="N506" i="1"/>
  <c r="K508" i="1"/>
  <c r="O509" i="1"/>
  <c r="L511" i="1"/>
  <c r="O512" i="1"/>
  <c r="L514" i="1"/>
  <c r="O515" i="1"/>
  <c r="K517" i="1"/>
  <c r="M518" i="1"/>
  <c r="O519" i="1"/>
  <c r="K521" i="1"/>
  <c r="M522" i="1"/>
  <c r="O523" i="1"/>
  <c r="K525" i="1"/>
  <c r="M526" i="1"/>
  <c r="O527" i="1"/>
  <c r="K529" i="1"/>
  <c r="M530" i="1"/>
  <c r="O531" i="1"/>
  <c r="K534" i="1"/>
  <c r="M535" i="1"/>
  <c r="O536" i="1"/>
  <c r="K538" i="1"/>
  <c r="M539" i="1"/>
  <c r="O540" i="1"/>
  <c r="K542" i="1"/>
  <c r="M543" i="1"/>
  <c r="O544" i="1"/>
  <c r="K546" i="1"/>
  <c r="M547" i="1"/>
  <c r="O548" i="1"/>
  <c r="K550" i="1"/>
  <c r="M551" i="1"/>
  <c r="O552" i="1"/>
  <c r="K554" i="1"/>
  <c r="M555" i="1"/>
  <c r="O556" i="1"/>
  <c r="K558" i="1"/>
  <c r="M559" i="1"/>
  <c r="O560" i="1"/>
  <c r="K562" i="1"/>
  <c r="M563" i="1"/>
  <c r="O564" i="1"/>
  <c r="O229" i="1"/>
  <c r="K251" i="1"/>
  <c r="M670" i="1"/>
  <c r="O423" i="1"/>
  <c r="K437" i="1"/>
  <c r="M456" i="1"/>
  <c r="K654" i="1"/>
  <c r="O92" i="1"/>
  <c r="M118" i="1"/>
  <c r="K133" i="1"/>
  <c r="O148" i="1"/>
  <c r="P263" i="1"/>
  <c r="L269" i="1"/>
  <c r="N105" i="1"/>
  <c r="P278" i="1"/>
  <c r="L284" i="1"/>
  <c r="N289" i="1"/>
  <c r="P294" i="1"/>
  <c r="L301" i="1"/>
  <c r="N306" i="1"/>
  <c r="P312" i="1"/>
  <c r="N315" i="1"/>
  <c r="L318" i="1"/>
  <c r="P320" i="1"/>
  <c r="N323" i="1"/>
  <c r="L326" i="1"/>
  <c r="P328" i="1"/>
  <c r="N331" i="1"/>
  <c r="L334" i="1"/>
  <c r="P336" i="1"/>
  <c r="N115" i="1"/>
  <c r="L340" i="1"/>
  <c r="P342" i="1"/>
  <c r="N345" i="1"/>
  <c r="L348" i="1"/>
  <c r="P350" i="1"/>
  <c r="N353" i="1"/>
  <c r="L356" i="1"/>
  <c r="P358" i="1"/>
  <c r="N362" i="1"/>
  <c r="L365" i="1"/>
  <c r="P367" i="1"/>
  <c r="N370" i="1"/>
  <c r="P372" i="1"/>
  <c r="O374" i="1"/>
  <c r="P376" i="1"/>
  <c r="N378" i="1"/>
  <c r="M380" i="1"/>
  <c r="K402" i="1"/>
  <c r="N403" i="1"/>
  <c r="K405" i="1"/>
  <c r="N406" i="1"/>
  <c r="K408" i="1"/>
  <c r="O464" i="1"/>
  <c r="L466" i="1"/>
  <c r="O467" i="1"/>
  <c r="L469" i="1"/>
  <c r="O470" i="1"/>
  <c r="L472" i="1"/>
  <c r="O473" i="1"/>
  <c r="M475" i="1"/>
  <c r="P476" i="1"/>
  <c r="M478" i="1"/>
  <c r="P479" i="1"/>
  <c r="M481" i="1"/>
  <c r="P482" i="1"/>
  <c r="M484" i="1"/>
  <c r="K486" i="1"/>
  <c r="N487" i="1"/>
  <c r="K489" i="1"/>
  <c r="N490" i="1"/>
  <c r="K492" i="1"/>
  <c r="N493" i="1"/>
  <c r="K495" i="1"/>
  <c r="L498" i="1"/>
  <c r="O499" i="1"/>
  <c r="L502" i="1"/>
  <c r="O503" i="1"/>
  <c r="L505" i="1"/>
  <c r="O506" i="1"/>
  <c r="M508" i="1"/>
  <c r="P509" i="1"/>
  <c r="M511" i="1"/>
  <c r="P512" i="1"/>
  <c r="M514" i="1"/>
  <c r="P515" i="1"/>
  <c r="L517" i="1"/>
  <c r="N518" i="1"/>
  <c r="P519" i="1"/>
  <c r="L521" i="1"/>
  <c r="N522" i="1"/>
  <c r="P523" i="1"/>
  <c r="L525" i="1"/>
  <c r="N526" i="1"/>
  <c r="P527" i="1"/>
  <c r="L529" i="1"/>
  <c r="N530" i="1"/>
  <c r="P531" i="1"/>
  <c r="L534" i="1"/>
  <c r="N535" i="1"/>
  <c r="P536" i="1"/>
  <c r="L538" i="1"/>
  <c r="N539" i="1"/>
  <c r="P540" i="1"/>
  <c r="L542" i="1"/>
  <c r="N543" i="1"/>
  <c r="P544" i="1"/>
  <c r="L546" i="1"/>
  <c r="N547" i="1"/>
  <c r="P548" i="1"/>
  <c r="L550" i="1"/>
  <c r="N551" i="1"/>
  <c r="P552" i="1"/>
  <c r="L554" i="1"/>
  <c r="N555" i="1"/>
  <c r="P556" i="1"/>
  <c r="L558" i="1"/>
  <c r="N559" i="1"/>
  <c r="P560" i="1"/>
  <c r="L562" i="1"/>
  <c r="N563" i="1"/>
  <c r="P564" i="1"/>
  <c r="N238" i="1"/>
  <c r="P259" i="1"/>
  <c r="L411" i="1"/>
  <c r="N432" i="1"/>
  <c r="P445" i="1"/>
  <c r="N460" i="1"/>
  <c r="L8" i="1"/>
  <c r="P108" i="1"/>
  <c r="N124" i="1"/>
  <c r="L101" i="1"/>
  <c r="O219" i="1"/>
  <c r="K266" i="1"/>
  <c r="M271" i="1"/>
  <c r="O275" i="1"/>
  <c r="K281" i="1"/>
  <c r="M286" i="1"/>
  <c r="O291" i="1"/>
  <c r="K298" i="1"/>
  <c r="M303" i="1"/>
  <c r="O308" i="1"/>
  <c r="N109" i="1"/>
  <c r="N316" i="1"/>
  <c r="L319" i="1"/>
  <c r="P321" i="1"/>
  <c r="N324" i="1"/>
  <c r="L327" i="1"/>
  <c r="P329" i="1"/>
  <c r="N332" i="1"/>
  <c r="L335" i="1"/>
  <c r="P337" i="1"/>
  <c r="N338" i="1"/>
  <c r="L341" i="1"/>
  <c r="P343" i="1"/>
  <c r="N346" i="1"/>
  <c r="L349" i="1"/>
  <c r="P351" i="1"/>
  <c r="N354" i="1"/>
  <c r="L357" i="1"/>
  <c r="P359" i="1"/>
  <c r="N363" i="1"/>
  <c r="L366" i="1"/>
  <c r="P368" i="1"/>
  <c r="N371" i="1"/>
  <c r="M373" i="1"/>
  <c r="O375" i="1"/>
  <c r="M377" i="1"/>
  <c r="M379" i="1"/>
  <c r="K401" i="1"/>
  <c r="N402" i="1"/>
  <c r="K404" i="1"/>
  <c r="O405" i="1"/>
  <c r="L407" i="1"/>
  <c r="O408" i="1"/>
  <c r="L465" i="1"/>
  <c r="O466" i="1"/>
  <c r="L468" i="1"/>
  <c r="O469" i="1"/>
  <c r="M471" i="1"/>
  <c r="P472" i="1"/>
  <c r="M474" i="1"/>
  <c r="P475" i="1"/>
  <c r="M477" i="1"/>
  <c r="P478" i="1"/>
  <c r="M480" i="1"/>
  <c r="K482" i="1"/>
  <c r="N483" i="1"/>
  <c r="K485" i="1"/>
  <c r="N486" i="1"/>
  <c r="K488" i="1"/>
  <c r="N489" i="1"/>
  <c r="K491" i="1"/>
  <c r="O492" i="1"/>
  <c r="L494" i="1"/>
  <c r="O495" i="1"/>
  <c r="L496" i="1"/>
  <c r="O498" i="1"/>
  <c r="L500" i="1"/>
  <c r="O502" i="1"/>
  <c r="M504" i="1"/>
  <c r="P505" i="1"/>
  <c r="M507" i="1"/>
  <c r="P508" i="1"/>
  <c r="M510" i="1"/>
  <c r="P511" i="1"/>
  <c r="M513" i="1"/>
  <c r="K515" i="1"/>
  <c r="M516" i="1"/>
  <c r="O517" i="1"/>
  <c r="K519" i="1"/>
  <c r="M520" i="1"/>
  <c r="O521" i="1"/>
  <c r="K523" i="1"/>
  <c r="M524" i="1"/>
  <c r="O525" i="1"/>
  <c r="K527" i="1"/>
  <c r="M528" i="1"/>
  <c r="O529" i="1"/>
  <c r="K531" i="1"/>
  <c r="M533" i="1"/>
  <c r="O534" i="1"/>
  <c r="K536" i="1"/>
  <c r="M537" i="1"/>
  <c r="O538" i="1"/>
  <c r="K540" i="1"/>
  <c r="M541" i="1"/>
  <c r="O542" i="1"/>
  <c r="K544" i="1"/>
  <c r="M545" i="1"/>
  <c r="O546" i="1"/>
  <c r="K548" i="1"/>
  <c r="M549" i="1"/>
  <c r="O550" i="1"/>
  <c r="K552" i="1"/>
  <c r="M553" i="1"/>
  <c r="O554" i="1"/>
  <c r="K556" i="1"/>
  <c r="M557" i="1"/>
  <c r="O558" i="1"/>
  <c r="K560" i="1"/>
  <c r="M561" i="1"/>
  <c r="O562" i="1"/>
  <c r="K564" i="1"/>
  <c r="M565" i="1"/>
  <c r="N230" i="1"/>
  <c r="L671" i="1"/>
  <c r="P437" i="1"/>
  <c r="L654" i="1"/>
  <c r="N118" i="1"/>
  <c r="P148" i="1"/>
  <c r="M269" i="1"/>
  <c r="K279" i="1"/>
  <c r="O289" i="1"/>
  <c r="M301" i="1"/>
  <c r="K313" i="1"/>
  <c r="M318" i="1"/>
  <c r="O323" i="1"/>
  <c r="K329" i="1"/>
  <c r="M334" i="1"/>
  <c r="O115" i="1"/>
  <c r="K343" i="1"/>
  <c r="M348" i="1"/>
  <c r="O353" i="1"/>
  <c r="K359" i="1"/>
  <c r="M365" i="1"/>
  <c r="O370" i="1"/>
  <c r="M375" i="1"/>
  <c r="O378" i="1"/>
  <c r="L402" i="1"/>
  <c r="L405" i="1"/>
  <c r="M408" i="1"/>
  <c r="M466" i="1"/>
  <c r="M469" i="1"/>
  <c r="M472" i="1"/>
  <c r="N475" i="1"/>
  <c r="N478" i="1"/>
  <c r="N481" i="1"/>
  <c r="O484" i="1"/>
  <c r="O487" i="1"/>
  <c r="O490" i="1"/>
  <c r="O493" i="1"/>
  <c r="P499" i="1"/>
  <c r="P503" i="1"/>
  <c r="K507" i="1"/>
  <c r="K510" i="1"/>
  <c r="K513" i="1"/>
  <c r="K516" i="1"/>
  <c r="O518" i="1"/>
  <c r="M521" i="1"/>
  <c r="K524" i="1"/>
  <c r="O526" i="1"/>
  <c r="M529" i="1"/>
  <c r="K533" i="1"/>
  <c r="O535" i="1"/>
  <c r="M538" i="1"/>
  <c r="K541" i="1"/>
  <c r="O543" i="1"/>
  <c r="M546" i="1"/>
  <c r="K549" i="1"/>
  <c r="O551" i="1"/>
  <c r="M554" i="1"/>
  <c r="K557" i="1"/>
  <c r="O559" i="1"/>
  <c r="M562" i="1"/>
  <c r="K565" i="1"/>
  <c r="O566" i="1"/>
  <c r="L568" i="1"/>
  <c r="O569" i="1"/>
  <c r="M571" i="1"/>
  <c r="P572" i="1"/>
  <c r="M574" i="1"/>
  <c r="P575" i="1"/>
  <c r="M577" i="1"/>
  <c r="P578" i="1"/>
  <c r="M580" i="1"/>
  <c r="K582" i="1"/>
  <c r="N583" i="1"/>
  <c r="K585" i="1"/>
  <c r="N586" i="1"/>
  <c r="K588" i="1"/>
  <c r="N589" i="1"/>
  <c r="K591" i="1"/>
  <c r="O592" i="1"/>
  <c r="L594" i="1"/>
  <c r="O595" i="1"/>
  <c r="L597" i="1"/>
  <c r="O598" i="1"/>
  <c r="L600" i="1"/>
  <c r="O601" i="1"/>
  <c r="M603" i="1"/>
  <c r="P604" i="1"/>
  <c r="M606" i="1"/>
  <c r="P607" i="1"/>
  <c r="M609" i="1"/>
  <c r="P610" i="1"/>
  <c r="M612" i="1"/>
  <c r="K614" i="1"/>
  <c r="N615" i="1"/>
  <c r="K617" i="1"/>
  <c r="N618" i="1"/>
  <c r="K620" i="1"/>
  <c r="N621" i="1"/>
  <c r="K623" i="1"/>
  <c r="O624" i="1"/>
  <c r="L626" i="1"/>
  <c r="O627" i="1"/>
  <c r="K629" i="1"/>
  <c r="M630" i="1"/>
  <c r="O631" i="1"/>
  <c r="K633" i="1"/>
  <c r="M634" i="1"/>
  <c r="O652" i="1"/>
  <c r="K657" i="1"/>
  <c r="M677" i="1"/>
  <c r="O678" i="1"/>
  <c r="K680" i="1"/>
  <c r="M681" i="1"/>
  <c r="O682" i="1"/>
  <c r="K684" i="1"/>
  <c r="M95" i="1"/>
  <c r="O497" i="1"/>
  <c r="K97" i="1"/>
  <c r="M98" i="1"/>
  <c r="O99" i="1"/>
  <c r="K296" i="1"/>
  <c r="M128" i="1"/>
  <c r="O129" i="1"/>
  <c r="K635" i="1"/>
  <c r="M636" i="1"/>
  <c r="O637" i="1"/>
  <c r="K639" i="1"/>
  <c r="M149" i="1"/>
  <c r="O150" i="1"/>
  <c r="K152" i="1"/>
  <c r="M137" i="1"/>
  <c r="O153" i="1"/>
  <c r="K157" i="1"/>
  <c r="M9" i="1"/>
  <c r="O10" i="1"/>
  <c r="K686" i="1"/>
  <c r="M154" i="1"/>
  <c r="O155" i="1"/>
  <c r="K158" i="1"/>
  <c r="M159" i="1"/>
  <c r="O160" i="1"/>
  <c r="K13" i="1"/>
  <c r="M14" i="1"/>
  <c r="O381" i="1"/>
  <c r="K640" i="1"/>
  <c r="M162" i="1"/>
  <c r="O163" i="1"/>
  <c r="K165" i="1"/>
  <c r="M687" i="1"/>
  <c r="O688" i="1"/>
  <c r="K166" i="1"/>
  <c r="M167" i="1"/>
  <c r="O168" i="1"/>
  <c r="K16" i="1"/>
  <c r="M17" i="1"/>
  <c r="O18" i="1"/>
  <c r="K170" i="1"/>
  <c r="M32" i="1"/>
  <c r="O27" i="1"/>
  <c r="K29" i="1"/>
  <c r="M30" i="1"/>
  <c r="O173" i="1"/>
  <c r="K175" i="1"/>
  <c r="M31" i="1"/>
  <c r="O33" i="1"/>
  <c r="K176" i="1"/>
  <c r="M177" i="1"/>
  <c r="O641" i="1"/>
  <c r="K386" i="1"/>
  <c r="M387" i="1"/>
  <c r="O388" i="1"/>
  <c r="K642" i="1"/>
  <c r="M643" i="1"/>
  <c r="O644" i="1"/>
  <c r="K646" i="1"/>
  <c r="M647" i="1"/>
  <c r="O178" i="1"/>
  <c r="K180" i="1"/>
  <c r="M689" i="1"/>
  <c r="O690" i="1"/>
  <c r="K181" i="1"/>
  <c r="M182" i="1"/>
  <c r="O692" i="1"/>
  <c r="K34" i="1"/>
  <c r="M35" i="1"/>
  <c r="O183" i="1"/>
  <c r="K185" i="1"/>
  <c r="M36" i="1"/>
  <c r="O37" i="1"/>
  <c r="K38" i="1"/>
  <c r="M39" i="1"/>
  <c r="O648" i="1"/>
  <c r="K40" i="1"/>
  <c r="M41" i="1"/>
  <c r="O187" i="1"/>
  <c r="K191" i="1"/>
  <c r="M44" i="1"/>
  <c r="O45" i="1"/>
  <c r="K46" i="1"/>
  <c r="M47" i="1"/>
  <c r="O48" i="1"/>
  <c r="K50" i="1"/>
  <c r="M138" i="1"/>
  <c r="O694" i="1"/>
  <c r="R85" i="1"/>
  <c r="S83" i="1"/>
  <c r="R227" i="1"/>
  <c r="T229" i="1"/>
  <c r="S232" i="1"/>
  <c r="R235" i="1"/>
  <c r="T237" i="1"/>
  <c r="S240" i="1"/>
  <c r="R243" i="1"/>
  <c r="T245" i="1"/>
  <c r="S248" i="1"/>
  <c r="R251" i="1"/>
  <c r="P235" i="1"/>
  <c r="N676" i="1"/>
  <c r="L443" i="1"/>
  <c r="P7" i="1"/>
  <c r="L123" i="1"/>
  <c r="K219" i="1"/>
  <c r="O270" i="1"/>
  <c r="M280" i="1"/>
  <c r="K291" i="1"/>
  <c r="O302" i="1"/>
  <c r="M109" i="1"/>
  <c r="K319" i="1"/>
  <c r="M324" i="1"/>
  <c r="O329" i="1"/>
  <c r="K335" i="1"/>
  <c r="M338" i="1"/>
  <c r="O343" i="1"/>
  <c r="K349" i="1"/>
  <c r="M354" i="1"/>
  <c r="O359" i="1"/>
  <c r="K366" i="1"/>
  <c r="M371" i="1"/>
  <c r="N375" i="1"/>
  <c r="K379" i="1"/>
  <c r="M402" i="1"/>
  <c r="M405" i="1"/>
  <c r="N408" i="1"/>
  <c r="N466" i="1"/>
  <c r="N469" i="1"/>
  <c r="O472" i="1"/>
  <c r="O475" i="1"/>
  <c r="O478" i="1"/>
  <c r="O481" i="1"/>
  <c r="P484" i="1"/>
  <c r="P487" i="1"/>
  <c r="P490" i="1"/>
  <c r="K494" i="1"/>
  <c r="K496" i="1"/>
  <c r="K500" i="1"/>
  <c r="K504" i="1"/>
  <c r="L507" i="1"/>
  <c r="L510" i="1"/>
  <c r="L513" i="1"/>
  <c r="L516" i="1"/>
  <c r="P518" i="1"/>
  <c r="N521" i="1"/>
  <c r="L524" i="1"/>
  <c r="P526" i="1"/>
  <c r="N529" i="1"/>
  <c r="L533" i="1"/>
  <c r="P535" i="1"/>
  <c r="N538" i="1"/>
  <c r="L541" i="1"/>
  <c r="P543" i="1"/>
  <c r="N546" i="1"/>
  <c r="L549" i="1"/>
  <c r="P551" i="1"/>
  <c r="N554" i="1"/>
  <c r="L557" i="1"/>
  <c r="P559" i="1"/>
  <c r="N562" i="1"/>
  <c r="L565" i="1"/>
  <c r="P566" i="1"/>
  <c r="M568" i="1"/>
  <c r="K570" i="1"/>
  <c r="N571" i="1"/>
  <c r="K573" i="1"/>
  <c r="N574" i="1"/>
  <c r="K576" i="1"/>
  <c r="N577" i="1"/>
  <c r="K579" i="1"/>
  <c r="O580" i="1"/>
  <c r="L582" i="1"/>
  <c r="O583" i="1"/>
  <c r="L585" i="1"/>
  <c r="O586" i="1"/>
  <c r="L588" i="1"/>
  <c r="O589" i="1"/>
  <c r="M591" i="1"/>
  <c r="P592" i="1"/>
  <c r="M594" i="1"/>
  <c r="P595" i="1"/>
  <c r="M597" i="1"/>
  <c r="P598" i="1"/>
  <c r="M600" i="1"/>
  <c r="K602" i="1"/>
  <c r="N603" i="1"/>
  <c r="K605" i="1"/>
  <c r="N606" i="1"/>
  <c r="K608" i="1"/>
  <c r="N609" i="1"/>
  <c r="K611" i="1"/>
  <c r="O612" i="1"/>
  <c r="L614" i="1"/>
  <c r="O615" i="1"/>
  <c r="L617" i="1"/>
  <c r="O618" i="1"/>
  <c r="L620" i="1"/>
  <c r="O621" i="1"/>
  <c r="M623" i="1"/>
  <c r="P624" i="1"/>
  <c r="M626" i="1"/>
  <c r="P627" i="1"/>
  <c r="L629" i="1"/>
  <c r="N630" i="1"/>
  <c r="P631" i="1"/>
  <c r="L633" i="1"/>
  <c r="N634" i="1"/>
  <c r="P652" i="1"/>
  <c r="L657" i="1"/>
  <c r="N677" i="1"/>
  <c r="P678" i="1"/>
  <c r="L680" i="1"/>
  <c r="N681" i="1"/>
  <c r="P682" i="1"/>
  <c r="L684" i="1"/>
  <c r="N95" i="1"/>
  <c r="P497" i="1"/>
  <c r="L97" i="1"/>
  <c r="N98" i="1"/>
  <c r="P99" i="1"/>
  <c r="L296" i="1"/>
  <c r="N128" i="1"/>
  <c r="P129" i="1"/>
  <c r="L635" i="1"/>
  <c r="N636" i="1"/>
  <c r="P637" i="1"/>
  <c r="L639" i="1"/>
  <c r="N149" i="1"/>
  <c r="P150" i="1"/>
  <c r="L152" i="1"/>
  <c r="N137" i="1"/>
  <c r="P153" i="1"/>
  <c r="L157" i="1"/>
  <c r="N9" i="1"/>
  <c r="P10" i="1"/>
  <c r="L686" i="1"/>
  <c r="N154" i="1"/>
  <c r="P155" i="1"/>
  <c r="L158" i="1"/>
  <c r="N159" i="1"/>
  <c r="P160" i="1"/>
  <c r="L13" i="1"/>
  <c r="N14" i="1"/>
  <c r="P381" i="1"/>
  <c r="L640" i="1"/>
  <c r="N162" i="1"/>
  <c r="P163" i="1"/>
  <c r="L165" i="1"/>
  <c r="N687" i="1"/>
  <c r="P688" i="1"/>
  <c r="L166" i="1"/>
  <c r="N167" i="1"/>
  <c r="P168" i="1"/>
  <c r="L16" i="1"/>
  <c r="N17" i="1"/>
  <c r="P18" i="1"/>
  <c r="L170" i="1"/>
  <c r="N32" i="1"/>
  <c r="P27" i="1"/>
  <c r="L29" i="1"/>
  <c r="N30" i="1"/>
  <c r="P173" i="1"/>
  <c r="L175" i="1"/>
  <c r="N31" i="1"/>
  <c r="P33" i="1"/>
  <c r="L176" i="1"/>
  <c r="N177" i="1"/>
  <c r="P641" i="1"/>
  <c r="L386" i="1"/>
  <c r="M240" i="1"/>
  <c r="K413" i="1"/>
  <c r="O447" i="1"/>
  <c r="M86" i="1"/>
  <c r="O125" i="1"/>
  <c r="L261" i="1"/>
  <c r="P271" i="1"/>
  <c r="N281" i="1"/>
  <c r="L292" i="1"/>
  <c r="P303" i="1"/>
  <c r="K314" i="1"/>
  <c r="N319" i="1"/>
  <c r="P324" i="1"/>
  <c r="L330" i="1"/>
  <c r="N335" i="1"/>
  <c r="P338" i="1"/>
  <c r="L344" i="1"/>
  <c r="N349" i="1"/>
  <c r="P354" i="1"/>
  <c r="L360" i="1"/>
  <c r="N366" i="1"/>
  <c r="O371" i="1"/>
  <c r="P375" i="1"/>
  <c r="N379" i="1"/>
  <c r="O402" i="1"/>
  <c r="P405" i="1"/>
  <c r="P408" i="1"/>
  <c r="P466" i="1"/>
  <c r="K470" i="1"/>
  <c r="K473" i="1"/>
  <c r="K476" i="1"/>
  <c r="K479" i="1"/>
  <c r="L482" i="1"/>
  <c r="L485" i="1"/>
  <c r="L488" i="1"/>
  <c r="M491" i="1"/>
  <c r="M494" i="1"/>
  <c r="M496" i="1"/>
  <c r="M500" i="1"/>
  <c r="N504" i="1"/>
  <c r="N507" i="1"/>
  <c r="N510" i="1"/>
  <c r="O513" i="1"/>
  <c r="N516" i="1"/>
  <c r="L519" i="1"/>
  <c r="P521" i="1"/>
  <c r="N524" i="1"/>
  <c r="L527" i="1"/>
  <c r="P529" i="1"/>
  <c r="N533" i="1"/>
  <c r="L536" i="1"/>
  <c r="P538" i="1"/>
  <c r="N541" i="1"/>
  <c r="L544" i="1"/>
  <c r="P546" i="1"/>
  <c r="N549" i="1"/>
  <c r="L552" i="1"/>
  <c r="P554" i="1"/>
  <c r="N557" i="1"/>
  <c r="L560" i="1"/>
  <c r="P562" i="1"/>
  <c r="N565" i="1"/>
  <c r="K567" i="1"/>
  <c r="O568" i="1"/>
  <c r="L570" i="1"/>
  <c r="O571" i="1"/>
  <c r="L573" i="1"/>
  <c r="O574" i="1"/>
  <c r="L576" i="1"/>
  <c r="O577" i="1"/>
  <c r="M579" i="1"/>
  <c r="P580" i="1"/>
  <c r="M582" i="1"/>
  <c r="P583" i="1"/>
  <c r="M585" i="1"/>
  <c r="P586" i="1"/>
  <c r="M588" i="1"/>
  <c r="K590" i="1"/>
  <c r="N591" i="1"/>
  <c r="K593" i="1"/>
  <c r="N594" i="1"/>
  <c r="K596" i="1"/>
  <c r="N597" i="1"/>
  <c r="K599" i="1"/>
  <c r="O600" i="1"/>
  <c r="L602" i="1"/>
  <c r="O603" i="1"/>
  <c r="L605" i="1"/>
  <c r="O606" i="1"/>
  <c r="L608" i="1"/>
  <c r="O609" i="1"/>
  <c r="M611" i="1"/>
  <c r="P612" i="1"/>
  <c r="M614" i="1"/>
  <c r="P615" i="1"/>
  <c r="M617" i="1"/>
  <c r="P618" i="1"/>
  <c r="M620" i="1"/>
  <c r="K622" i="1"/>
  <c r="N623" i="1"/>
  <c r="K625" i="1"/>
  <c r="N626" i="1"/>
  <c r="K628" i="1"/>
  <c r="M629" i="1"/>
  <c r="O630" i="1"/>
  <c r="K632" i="1"/>
  <c r="M633" i="1"/>
  <c r="O634" i="1"/>
  <c r="K656" i="1"/>
  <c r="M657" i="1"/>
  <c r="O677" i="1"/>
  <c r="K679" i="1"/>
  <c r="M680" i="1"/>
  <c r="O681" i="1"/>
  <c r="K683" i="1"/>
  <c r="M684" i="1"/>
  <c r="O95" i="1"/>
  <c r="K96" i="1"/>
  <c r="M97" i="1"/>
  <c r="O98" i="1"/>
  <c r="K100" i="1"/>
  <c r="M296" i="1"/>
  <c r="O128" i="1"/>
  <c r="K90" i="1"/>
  <c r="M635" i="1"/>
  <c r="O636" i="1"/>
  <c r="K638" i="1"/>
  <c r="M639" i="1"/>
  <c r="O149" i="1"/>
  <c r="K151" i="1"/>
  <c r="M152" i="1"/>
  <c r="O137" i="1"/>
  <c r="K156" i="1"/>
  <c r="M157" i="1"/>
  <c r="O9" i="1"/>
  <c r="K11" i="1"/>
  <c r="M686" i="1"/>
  <c r="O154" i="1"/>
  <c r="K12" i="1"/>
  <c r="M158" i="1"/>
  <c r="O159" i="1"/>
  <c r="K161" i="1"/>
  <c r="M13" i="1"/>
  <c r="O14" i="1"/>
  <c r="K382" i="1"/>
  <c r="M640" i="1"/>
  <c r="O162" i="1"/>
  <c r="K164" i="1"/>
  <c r="M165" i="1"/>
  <c r="O687" i="1"/>
  <c r="K15" i="1"/>
  <c r="M166" i="1"/>
  <c r="O167" i="1"/>
  <c r="K169" i="1"/>
  <c r="M16" i="1"/>
  <c r="O17" i="1"/>
  <c r="K19" i="1"/>
  <c r="M170" i="1"/>
  <c r="O32" i="1"/>
  <c r="K28" i="1"/>
  <c r="M29" i="1"/>
  <c r="O30" i="1"/>
  <c r="K174" i="1"/>
  <c r="M175" i="1"/>
  <c r="O31" i="1"/>
  <c r="K384" i="1"/>
  <c r="M176" i="1"/>
  <c r="O177" i="1"/>
  <c r="K385" i="1"/>
  <c r="M386" i="1"/>
  <c r="L257" i="1"/>
  <c r="P429" i="1"/>
  <c r="L459" i="1"/>
  <c r="N107" i="1"/>
  <c r="P135" i="1"/>
  <c r="M265" i="1"/>
  <c r="K275" i="1"/>
  <c r="O285" i="1"/>
  <c r="M297" i="1"/>
  <c r="K308" i="1"/>
  <c r="M316" i="1"/>
  <c r="O321" i="1"/>
  <c r="K327" i="1"/>
  <c r="M332" i="1"/>
  <c r="O337" i="1"/>
  <c r="K341" i="1"/>
  <c r="M346" i="1"/>
  <c r="O351" i="1"/>
  <c r="K357" i="1"/>
  <c r="M363" i="1"/>
  <c r="O368" i="1"/>
  <c r="L373" i="1"/>
  <c r="L377" i="1"/>
  <c r="P380" i="1"/>
  <c r="P403" i="1"/>
  <c r="K407" i="1"/>
  <c r="K465" i="1"/>
  <c r="K468" i="1"/>
  <c r="K471" i="1"/>
  <c r="L474" i="1"/>
  <c r="L477" i="1"/>
  <c r="L480" i="1"/>
  <c r="M483" i="1"/>
  <c r="M486" i="1"/>
  <c r="M489" i="1"/>
  <c r="M492" i="1"/>
  <c r="N495" i="1"/>
  <c r="N498" i="1"/>
  <c r="N502" i="1"/>
  <c r="O505" i="1"/>
  <c r="O508" i="1"/>
  <c r="O511" i="1"/>
  <c r="O514" i="1"/>
  <c r="N517" i="1"/>
  <c r="L520" i="1"/>
  <c r="P522" i="1"/>
  <c r="N525" i="1"/>
  <c r="L528" i="1"/>
  <c r="P530" i="1"/>
  <c r="N534" i="1"/>
  <c r="L537" i="1"/>
  <c r="P539" i="1"/>
  <c r="N542" i="1"/>
  <c r="L545" i="1"/>
  <c r="P547" i="1"/>
  <c r="N550" i="1"/>
  <c r="L553" i="1"/>
  <c r="P555" i="1"/>
  <c r="N558" i="1"/>
  <c r="L561" i="1"/>
  <c r="P563" i="1"/>
  <c r="L566" i="1"/>
  <c r="O567" i="1"/>
  <c r="L569" i="1"/>
  <c r="O570" i="1"/>
  <c r="L572" i="1"/>
  <c r="O573" i="1"/>
  <c r="M575" i="1"/>
  <c r="P576" i="1"/>
  <c r="M578" i="1"/>
  <c r="P579" i="1"/>
  <c r="M581" i="1"/>
  <c r="P582" i="1"/>
  <c r="M584" i="1"/>
  <c r="K586" i="1"/>
  <c r="N587" i="1"/>
  <c r="K589" i="1"/>
  <c r="N590" i="1"/>
  <c r="K592" i="1"/>
  <c r="N593" i="1"/>
  <c r="K595" i="1"/>
  <c r="O596" i="1"/>
  <c r="L598" i="1"/>
  <c r="O599" i="1"/>
  <c r="L601" i="1"/>
  <c r="O602" i="1"/>
  <c r="L604" i="1"/>
  <c r="O605" i="1"/>
  <c r="M607" i="1"/>
  <c r="P608" i="1"/>
  <c r="M610" i="1"/>
  <c r="P611" i="1"/>
  <c r="M613" i="1"/>
  <c r="P614" i="1"/>
  <c r="M616" i="1"/>
  <c r="K618" i="1"/>
  <c r="N619" i="1"/>
  <c r="K621" i="1"/>
  <c r="N622" i="1"/>
  <c r="K624" i="1"/>
  <c r="N625" i="1"/>
  <c r="K627" i="1"/>
  <c r="N628" i="1"/>
  <c r="P629" i="1"/>
  <c r="L631" i="1"/>
  <c r="N632" i="1"/>
  <c r="P633" i="1"/>
  <c r="L652" i="1"/>
  <c r="N656" i="1"/>
  <c r="P657" i="1"/>
  <c r="L678" i="1"/>
  <c r="N679" i="1"/>
  <c r="P680" i="1"/>
  <c r="L682" i="1"/>
  <c r="N683" i="1"/>
  <c r="P684" i="1"/>
  <c r="L497" i="1"/>
  <c r="N96" i="1"/>
  <c r="P97" i="1"/>
  <c r="L99" i="1"/>
  <c r="N100" i="1"/>
  <c r="P296" i="1"/>
  <c r="L129" i="1"/>
  <c r="N90" i="1"/>
  <c r="P635" i="1"/>
  <c r="L637" i="1"/>
  <c r="N638" i="1"/>
  <c r="P639" i="1"/>
  <c r="L150" i="1"/>
  <c r="N151" i="1"/>
  <c r="P152" i="1"/>
  <c r="L153" i="1"/>
  <c r="N156" i="1"/>
  <c r="P157" i="1"/>
  <c r="L10" i="1"/>
  <c r="N11" i="1"/>
  <c r="P686" i="1"/>
  <c r="L155" i="1"/>
  <c r="N12" i="1"/>
  <c r="P158" i="1"/>
  <c r="L160" i="1"/>
  <c r="N161" i="1"/>
  <c r="P13" i="1"/>
  <c r="L381" i="1"/>
  <c r="N382" i="1"/>
  <c r="P640" i="1"/>
  <c r="L163" i="1"/>
  <c r="N164" i="1"/>
  <c r="P165" i="1"/>
  <c r="L688" i="1"/>
  <c r="N15" i="1"/>
  <c r="P166" i="1"/>
  <c r="L168" i="1"/>
  <c r="N169" i="1"/>
  <c r="P16" i="1"/>
  <c r="L18" i="1"/>
  <c r="N19" i="1"/>
  <c r="P170" i="1"/>
  <c r="L27" i="1"/>
  <c r="N28" i="1"/>
  <c r="P29" i="1"/>
  <c r="L173" i="1"/>
  <c r="N174" i="1"/>
  <c r="P175" i="1"/>
  <c r="L33" i="1"/>
  <c r="N384" i="1"/>
  <c r="P176" i="1"/>
  <c r="L641" i="1"/>
  <c r="N385" i="1"/>
  <c r="P386" i="1"/>
  <c r="L241" i="1"/>
  <c r="N448" i="1"/>
  <c r="P125" i="1"/>
  <c r="K272" i="1"/>
  <c r="M292" i="1"/>
  <c r="L314" i="1"/>
  <c r="K325" i="1"/>
  <c r="O335" i="1"/>
  <c r="M344" i="1"/>
  <c r="K355" i="1"/>
  <c r="O366" i="1"/>
  <c r="K376" i="1"/>
  <c r="K403" i="1"/>
  <c r="K464" i="1"/>
  <c r="L470" i="1"/>
  <c r="L476" i="1"/>
  <c r="M482" i="1"/>
  <c r="M488" i="1"/>
  <c r="N494" i="1"/>
  <c r="O500" i="1"/>
  <c r="O507" i="1"/>
  <c r="P513" i="1"/>
  <c r="M519" i="1"/>
  <c r="O524" i="1"/>
  <c r="K530" i="1"/>
  <c r="M536" i="1"/>
  <c r="O541" i="1"/>
  <c r="K547" i="1"/>
  <c r="M552" i="1"/>
  <c r="O557" i="1"/>
  <c r="K563" i="1"/>
  <c r="M567" i="1"/>
  <c r="M570" i="1"/>
  <c r="M573" i="1"/>
  <c r="M576" i="1"/>
  <c r="N579" i="1"/>
  <c r="N582" i="1"/>
  <c r="N585" i="1"/>
  <c r="O588" i="1"/>
  <c r="O591" i="1"/>
  <c r="O594" i="1"/>
  <c r="O597" i="1"/>
  <c r="P600" i="1"/>
  <c r="P603" i="1"/>
  <c r="P606" i="1"/>
  <c r="K610" i="1"/>
  <c r="K613" i="1"/>
  <c r="K616" i="1"/>
  <c r="K619" i="1"/>
  <c r="L622" i="1"/>
  <c r="L625" i="1"/>
  <c r="L628" i="1"/>
  <c r="P630" i="1"/>
  <c r="N633" i="1"/>
  <c r="L656" i="1"/>
  <c r="P677" i="1"/>
  <c r="N680" i="1"/>
  <c r="L683" i="1"/>
  <c r="P95" i="1"/>
  <c r="N97" i="1"/>
  <c r="L100" i="1"/>
  <c r="P128" i="1"/>
  <c r="N635" i="1"/>
  <c r="L638" i="1"/>
  <c r="P149" i="1"/>
  <c r="N152" i="1"/>
  <c r="L156" i="1"/>
  <c r="P9" i="1"/>
  <c r="N686" i="1"/>
  <c r="L12" i="1"/>
  <c r="P159" i="1"/>
  <c r="N13" i="1"/>
  <c r="L382" i="1"/>
  <c r="P162" i="1"/>
  <c r="N165" i="1"/>
  <c r="L15" i="1"/>
  <c r="P167" i="1"/>
  <c r="N16" i="1"/>
  <c r="L19" i="1"/>
  <c r="P32" i="1"/>
  <c r="N29" i="1"/>
  <c r="L174" i="1"/>
  <c r="P31" i="1"/>
  <c r="N176" i="1"/>
  <c r="L385" i="1"/>
  <c r="N387" i="1"/>
  <c r="K658" i="1"/>
  <c r="N642" i="1"/>
  <c r="K644" i="1"/>
  <c r="N645" i="1"/>
  <c r="K647" i="1"/>
  <c r="N178" i="1"/>
  <c r="L180" i="1"/>
  <c r="O689" i="1"/>
  <c r="L691" i="1"/>
  <c r="O181" i="1"/>
  <c r="L692" i="1"/>
  <c r="O693" i="1"/>
  <c r="L35" i="1"/>
  <c r="P183" i="1"/>
  <c r="M185" i="1"/>
  <c r="P36" i="1"/>
  <c r="M186" i="1"/>
  <c r="P38" i="1"/>
  <c r="M648" i="1"/>
  <c r="P649" i="1"/>
  <c r="N41" i="1"/>
  <c r="K42" i="1"/>
  <c r="N191" i="1"/>
  <c r="K45" i="1"/>
  <c r="N192" i="1"/>
  <c r="K47" i="1"/>
  <c r="N48" i="1"/>
  <c r="L50" i="1"/>
  <c r="O138" i="1"/>
  <c r="O236" i="1"/>
  <c r="S224" i="1"/>
  <c r="S226" i="1"/>
  <c r="S229" i="1"/>
  <c r="T232" i="1"/>
  <c r="T235" i="1"/>
  <c r="T238" i="1"/>
  <c r="T241" i="1"/>
  <c r="T244" i="1"/>
  <c r="T247" i="1"/>
  <c r="T250" i="1"/>
  <c r="T253" i="1"/>
  <c r="S256" i="1"/>
  <c r="R259" i="1"/>
  <c r="T6" i="1"/>
  <c r="S662" i="1"/>
  <c r="R665" i="1"/>
  <c r="T667" i="1"/>
  <c r="S670" i="1"/>
  <c r="R673" i="1"/>
  <c r="T675" i="1"/>
  <c r="S410" i="1"/>
  <c r="R413" i="1"/>
  <c r="T415" i="1"/>
  <c r="S418" i="1"/>
  <c r="R421" i="1"/>
  <c r="T423" i="1"/>
  <c r="S426" i="1"/>
  <c r="R429" i="1"/>
  <c r="T431" i="1"/>
  <c r="S434" i="1"/>
  <c r="T435" i="1"/>
  <c r="S436" i="1"/>
  <c r="R437" i="1"/>
  <c r="T439" i="1"/>
  <c r="S442" i="1"/>
  <c r="R445" i="1"/>
  <c r="T447" i="1"/>
  <c r="S450" i="1"/>
  <c r="R453" i="1"/>
  <c r="T455" i="1"/>
  <c r="S458" i="1"/>
  <c r="R461" i="1"/>
  <c r="T463" i="1"/>
  <c r="S653" i="1"/>
  <c r="R7" i="1"/>
  <c r="T8" i="1"/>
  <c r="S88" i="1"/>
  <c r="R92" i="1"/>
  <c r="T94" i="1"/>
  <c r="S110" i="1"/>
  <c r="R113" i="1"/>
  <c r="T117" i="1"/>
  <c r="S120" i="1"/>
  <c r="R125" i="1"/>
  <c r="T127" i="1"/>
  <c r="S132" i="1"/>
  <c r="R135" i="1"/>
  <c r="T101" i="1"/>
  <c r="S145" i="1"/>
  <c r="R148" i="1"/>
  <c r="T218" i="1"/>
  <c r="S262" i="1"/>
  <c r="R265" i="1"/>
  <c r="T267" i="1"/>
  <c r="S270" i="1"/>
  <c r="R273" i="1"/>
  <c r="T106" i="1"/>
  <c r="S277" i="1"/>
  <c r="R280" i="1"/>
  <c r="T282" i="1"/>
  <c r="S285" i="1"/>
  <c r="R288" i="1"/>
  <c r="T290" i="1"/>
  <c r="S293" i="1"/>
  <c r="R297" i="1"/>
  <c r="T299" i="1"/>
  <c r="S302" i="1"/>
  <c r="R305" i="1"/>
  <c r="T307" i="1"/>
  <c r="S311" i="1"/>
  <c r="R109" i="1"/>
  <c r="T315" i="1"/>
  <c r="S318" i="1"/>
  <c r="R321" i="1"/>
  <c r="T323" i="1"/>
  <c r="S326" i="1"/>
  <c r="R329" i="1"/>
  <c r="T331" i="1"/>
  <c r="S334" i="1"/>
  <c r="R337" i="1"/>
  <c r="T115" i="1"/>
  <c r="S340" i="1"/>
  <c r="R343" i="1"/>
  <c r="T345" i="1"/>
  <c r="S348" i="1"/>
  <c r="R351" i="1"/>
  <c r="T353" i="1"/>
  <c r="S356" i="1"/>
  <c r="R359" i="1"/>
  <c r="P251" i="1"/>
  <c r="N456" i="1"/>
  <c r="L133" i="1"/>
  <c r="O105" i="1"/>
  <c r="K295" i="1"/>
  <c r="O315" i="1"/>
  <c r="M326" i="1"/>
  <c r="K337" i="1"/>
  <c r="O345" i="1"/>
  <c r="M356" i="1"/>
  <c r="K368" i="1"/>
  <c r="K377" i="1"/>
  <c r="O403" i="1"/>
  <c r="P464" i="1"/>
  <c r="P470" i="1"/>
  <c r="K477" i="1"/>
  <c r="K483" i="1"/>
  <c r="L489" i="1"/>
  <c r="M495" i="1"/>
  <c r="M502" i="1"/>
  <c r="N508" i="1"/>
  <c r="N514" i="1"/>
  <c r="K520" i="1"/>
  <c r="M525" i="1"/>
  <c r="O530" i="1"/>
  <c r="K537" i="1"/>
  <c r="M542" i="1"/>
  <c r="O547" i="1"/>
  <c r="K553" i="1"/>
  <c r="M558" i="1"/>
  <c r="O563" i="1"/>
  <c r="N567" i="1"/>
  <c r="N570" i="1"/>
  <c r="N573" i="1"/>
  <c r="O576" i="1"/>
  <c r="O579" i="1"/>
  <c r="O582" i="1"/>
  <c r="O585" i="1"/>
  <c r="P588" i="1"/>
  <c r="P591" i="1"/>
  <c r="P594" i="1"/>
  <c r="K598" i="1"/>
  <c r="K601" i="1"/>
  <c r="K604" i="1"/>
  <c r="K607" i="1"/>
  <c r="L610" i="1"/>
  <c r="L613" i="1"/>
  <c r="L616" i="1"/>
  <c r="M619" i="1"/>
  <c r="M622" i="1"/>
  <c r="M625" i="1"/>
  <c r="M628" i="1"/>
  <c r="K631" i="1"/>
  <c r="O633" i="1"/>
  <c r="M656" i="1"/>
  <c r="K678" i="1"/>
  <c r="O680" i="1"/>
  <c r="M683" i="1"/>
  <c r="K497" i="1"/>
  <c r="O97" i="1"/>
  <c r="M100" i="1"/>
  <c r="K129" i="1"/>
  <c r="O635" i="1"/>
  <c r="M638" i="1"/>
  <c r="K150" i="1"/>
  <c r="O152" i="1"/>
  <c r="M156" i="1"/>
  <c r="K10" i="1"/>
  <c r="O686" i="1"/>
  <c r="M12" i="1"/>
  <c r="K160" i="1"/>
  <c r="O13" i="1"/>
  <c r="M382" i="1"/>
  <c r="K163" i="1"/>
  <c r="O165" i="1"/>
  <c r="M15" i="1"/>
  <c r="K168" i="1"/>
  <c r="O16" i="1"/>
  <c r="M19" i="1"/>
  <c r="K27" i="1"/>
  <c r="O29" i="1"/>
  <c r="M174" i="1"/>
  <c r="K33" i="1"/>
  <c r="O176" i="1"/>
  <c r="M385" i="1"/>
  <c r="O387" i="1"/>
  <c r="L658" i="1"/>
  <c r="O642" i="1"/>
  <c r="L644" i="1"/>
  <c r="O645" i="1"/>
  <c r="L647" i="1"/>
  <c r="P178" i="1"/>
  <c r="M180" i="1"/>
  <c r="P689" i="1"/>
  <c r="M691" i="1"/>
  <c r="P181" i="1"/>
  <c r="M692" i="1"/>
  <c r="P693" i="1"/>
  <c r="N35" i="1"/>
  <c r="K184" i="1"/>
  <c r="N185" i="1"/>
  <c r="K37" i="1"/>
  <c r="N186" i="1"/>
  <c r="K39" i="1"/>
  <c r="N648" i="1"/>
  <c r="L40" i="1"/>
  <c r="O41" i="1"/>
  <c r="L42" i="1"/>
  <c r="O191" i="1"/>
  <c r="L45" i="1"/>
  <c r="O192" i="1"/>
  <c r="L47" i="1"/>
  <c r="P48" i="1"/>
  <c r="M50" i="1"/>
  <c r="P138" i="1"/>
  <c r="N236" i="1"/>
  <c r="T224" i="1"/>
  <c r="T226" i="1"/>
  <c r="R230" i="1"/>
  <c r="R233" i="1"/>
  <c r="R84" i="1"/>
  <c r="R239" i="1"/>
  <c r="R242" i="1"/>
  <c r="R245" i="1"/>
  <c r="R248" i="1"/>
  <c r="S251" i="1"/>
  <c r="R254" i="1"/>
  <c r="T256" i="1"/>
  <c r="S259" i="1"/>
  <c r="R660" i="1"/>
  <c r="T662" i="1"/>
  <c r="S665" i="1"/>
  <c r="R668" i="1"/>
  <c r="T670" i="1"/>
  <c r="S673" i="1"/>
  <c r="R676" i="1"/>
  <c r="T410" i="1"/>
  <c r="S413" i="1"/>
  <c r="R416" i="1"/>
  <c r="T418" i="1"/>
  <c r="S421" i="1"/>
  <c r="R424" i="1"/>
  <c r="T426" i="1"/>
  <c r="S429" i="1"/>
  <c r="R432" i="1"/>
  <c r="T434" i="1"/>
  <c r="T436" i="1"/>
  <c r="S437" i="1"/>
  <c r="R440" i="1"/>
  <c r="T442" i="1"/>
  <c r="S445" i="1"/>
  <c r="R448" i="1"/>
  <c r="T450" i="1"/>
  <c r="S453" i="1"/>
  <c r="R456" i="1"/>
  <c r="T458" i="1"/>
  <c r="S461" i="1"/>
  <c r="T653" i="1"/>
  <c r="S7" i="1"/>
  <c r="R86" i="1"/>
  <c r="T88" i="1"/>
  <c r="S92" i="1"/>
  <c r="R107" i="1"/>
  <c r="T110" i="1"/>
  <c r="S113" i="1"/>
  <c r="R118" i="1"/>
  <c r="O6" i="1"/>
  <c r="O461" i="1"/>
  <c r="M143" i="1"/>
  <c r="L276" i="1"/>
  <c r="N298" i="1"/>
  <c r="P316" i="1"/>
  <c r="N327" i="1"/>
  <c r="L114" i="1"/>
  <c r="P346" i="1"/>
  <c r="N357" i="1"/>
  <c r="L369" i="1"/>
  <c r="O377" i="1"/>
  <c r="M404" i="1"/>
  <c r="M465" i="1"/>
  <c r="N471" i="1"/>
  <c r="N477" i="1"/>
  <c r="O483" i="1"/>
  <c r="O489" i="1"/>
  <c r="P495" i="1"/>
  <c r="K503" i="1"/>
  <c r="K509" i="1"/>
  <c r="L515" i="1"/>
  <c r="N520" i="1"/>
  <c r="P525" i="1"/>
  <c r="L531" i="1"/>
  <c r="N537" i="1"/>
  <c r="P542" i="1"/>
  <c r="L548" i="1"/>
  <c r="N553" i="1"/>
  <c r="P558" i="1"/>
  <c r="L564" i="1"/>
  <c r="P567" i="1"/>
  <c r="P570" i="1"/>
  <c r="K574" i="1"/>
  <c r="K577" i="1"/>
  <c r="K580" i="1"/>
  <c r="K583" i="1"/>
  <c r="L586" i="1"/>
  <c r="L589" i="1"/>
  <c r="L592" i="1"/>
  <c r="M595" i="1"/>
  <c r="M598" i="1"/>
  <c r="M601" i="1"/>
  <c r="M604" i="1"/>
  <c r="N607" i="1"/>
  <c r="N610" i="1"/>
  <c r="N613" i="1"/>
  <c r="O616" i="1"/>
  <c r="O619" i="1"/>
  <c r="O622" i="1"/>
  <c r="O625" i="1"/>
  <c r="O628" i="1"/>
  <c r="M631" i="1"/>
  <c r="K634" i="1"/>
  <c r="O656" i="1"/>
  <c r="M678" i="1"/>
  <c r="K681" i="1"/>
  <c r="O683" i="1"/>
  <c r="M497" i="1"/>
  <c r="K98" i="1"/>
  <c r="O100" i="1"/>
  <c r="M129" i="1"/>
  <c r="K636" i="1"/>
  <c r="O638" i="1"/>
  <c r="M150" i="1"/>
  <c r="K137" i="1"/>
  <c r="O156" i="1"/>
  <c r="M10" i="1"/>
  <c r="K154" i="1"/>
  <c r="O12" i="1"/>
  <c r="M160" i="1"/>
  <c r="K14" i="1"/>
  <c r="O382" i="1"/>
  <c r="M163" i="1"/>
  <c r="K687" i="1"/>
  <c r="O15" i="1"/>
  <c r="M168" i="1"/>
  <c r="K17" i="1"/>
  <c r="O19" i="1"/>
  <c r="M27" i="1"/>
  <c r="K30" i="1"/>
  <c r="O174" i="1"/>
  <c r="M33" i="1"/>
  <c r="K177" i="1"/>
  <c r="O385" i="1"/>
  <c r="P387" i="1"/>
  <c r="M658" i="1"/>
  <c r="P642" i="1"/>
  <c r="M644" i="1"/>
  <c r="P645" i="1"/>
  <c r="N647" i="1"/>
  <c r="K179" i="1"/>
  <c r="N180" i="1"/>
  <c r="K690" i="1"/>
  <c r="N691" i="1"/>
  <c r="K182" i="1"/>
  <c r="N692" i="1"/>
  <c r="L34" i="1"/>
  <c r="O35" i="1"/>
  <c r="L184" i="1"/>
  <c r="O185" i="1"/>
  <c r="L37" i="1"/>
  <c r="O186" i="1"/>
  <c r="L39" i="1"/>
  <c r="P648" i="1"/>
  <c r="M40" i="1"/>
  <c r="P41" i="1"/>
  <c r="M42" i="1"/>
  <c r="P191" i="1"/>
  <c r="M45" i="1"/>
  <c r="P192" i="1"/>
  <c r="N47" i="1"/>
  <c r="K49" i="1"/>
  <c r="N50" i="1"/>
  <c r="K694" i="1"/>
  <c r="M236" i="1"/>
  <c r="R83" i="1"/>
  <c r="S227" i="1"/>
  <c r="S230" i="1"/>
  <c r="S233" i="1"/>
  <c r="S84" i="1"/>
  <c r="S239" i="1"/>
  <c r="S242" i="1"/>
  <c r="S245" i="1"/>
  <c r="T248" i="1"/>
  <c r="T251" i="1"/>
  <c r="S254" i="1"/>
  <c r="R257" i="1"/>
  <c r="T259" i="1"/>
  <c r="S660" i="1"/>
  <c r="R663" i="1"/>
  <c r="T665" i="1"/>
  <c r="S668" i="1"/>
  <c r="R671" i="1"/>
  <c r="T673" i="1"/>
  <c r="S676" i="1"/>
  <c r="R411" i="1"/>
  <c r="T413" i="1"/>
  <c r="S416" i="1"/>
  <c r="R419" i="1"/>
  <c r="T421" i="1"/>
  <c r="S424" i="1"/>
  <c r="R427" i="1"/>
  <c r="T429" i="1"/>
  <c r="S432" i="1"/>
  <c r="T437" i="1"/>
  <c r="S440" i="1"/>
  <c r="R443" i="1"/>
  <c r="T445" i="1"/>
  <c r="S448" i="1"/>
  <c r="R451" i="1"/>
  <c r="T453" i="1"/>
  <c r="S456" i="1"/>
  <c r="R459" i="1"/>
  <c r="T461" i="1"/>
  <c r="R654" i="1"/>
  <c r="T7" i="1"/>
  <c r="S86" i="1"/>
  <c r="R89" i="1"/>
  <c r="T92" i="1"/>
  <c r="S107" i="1"/>
  <c r="R111" i="1"/>
  <c r="T113" i="1"/>
  <c r="S118" i="1"/>
  <c r="N424" i="1"/>
  <c r="P92" i="1"/>
  <c r="K264" i="1"/>
  <c r="M284" i="1"/>
  <c r="O306" i="1"/>
  <c r="K321" i="1"/>
  <c r="O331" i="1"/>
  <c r="M340" i="1"/>
  <c r="K351" i="1"/>
  <c r="O362" i="1"/>
  <c r="K373" i="1"/>
  <c r="O380" i="1"/>
  <c r="O406" i="1"/>
  <c r="P467" i="1"/>
  <c r="K474" i="1"/>
  <c r="K480" i="1"/>
  <c r="L486" i="1"/>
  <c r="L492" i="1"/>
  <c r="M498" i="1"/>
  <c r="M505" i="1"/>
  <c r="N511" i="1"/>
  <c r="M517" i="1"/>
  <c r="O522" i="1"/>
  <c r="K528" i="1"/>
  <c r="M534" i="1"/>
  <c r="O539" i="1"/>
  <c r="K545" i="1"/>
  <c r="M550" i="1"/>
  <c r="O555" i="1"/>
  <c r="K561" i="1"/>
  <c r="K566" i="1"/>
  <c r="K569" i="1"/>
  <c r="K572" i="1"/>
  <c r="K575" i="1"/>
  <c r="L578" i="1"/>
  <c r="L581" i="1"/>
  <c r="L584" i="1"/>
  <c r="M587" i="1"/>
  <c r="M590" i="1"/>
  <c r="M593" i="1"/>
  <c r="M596" i="1"/>
  <c r="N599" i="1"/>
  <c r="N602" i="1"/>
  <c r="N605" i="1"/>
  <c r="O608" i="1"/>
  <c r="O611" i="1"/>
  <c r="O614" i="1"/>
  <c r="O617" i="1"/>
  <c r="P620" i="1"/>
  <c r="P623" i="1"/>
  <c r="P626" i="1"/>
  <c r="O629" i="1"/>
  <c r="M632" i="1"/>
  <c r="K652" i="1"/>
  <c r="O657" i="1"/>
  <c r="M679" i="1"/>
  <c r="K682" i="1"/>
  <c r="O684" i="1"/>
  <c r="M96" i="1"/>
  <c r="K99" i="1"/>
  <c r="O296" i="1"/>
  <c r="M90" i="1"/>
  <c r="K637" i="1"/>
  <c r="O639" i="1"/>
  <c r="M151" i="1"/>
  <c r="K153" i="1"/>
  <c r="O157" i="1"/>
  <c r="M11" i="1"/>
  <c r="K155" i="1"/>
  <c r="O158" i="1"/>
  <c r="M161" i="1"/>
  <c r="K381" i="1"/>
  <c r="O640" i="1"/>
  <c r="M164" i="1"/>
  <c r="K688" i="1"/>
  <c r="O166" i="1"/>
  <c r="M169" i="1"/>
  <c r="K18" i="1"/>
  <c r="O170" i="1"/>
  <c r="M28" i="1"/>
  <c r="K173" i="1"/>
  <c r="O175" i="1"/>
  <c r="M384" i="1"/>
  <c r="K641" i="1"/>
  <c r="O386" i="1"/>
  <c r="M388" i="1"/>
  <c r="P658" i="1"/>
  <c r="N643" i="1"/>
  <c r="K645" i="1"/>
  <c r="N646" i="1"/>
  <c r="K178" i="1"/>
  <c r="N179" i="1"/>
  <c r="K689" i="1"/>
  <c r="N690" i="1"/>
  <c r="L181" i="1"/>
  <c r="O182" i="1"/>
  <c r="L693" i="1"/>
  <c r="O34" i="1"/>
  <c r="L183" i="1"/>
  <c r="O184" i="1"/>
  <c r="L36" i="1"/>
  <c r="P37" i="1"/>
  <c r="M38" i="1"/>
  <c r="P39" i="1"/>
  <c r="M649" i="1"/>
  <c r="P40" i="1"/>
  <c r="M187" i="1"/>
  <c r="P42" i="1"/>
  <c r="N44" i="1"/>
  <c r="K192" i="1"/>
  <c r="N46" i="1"/>
  <c r="K48" i="1"/>
  <c r="N49" i="1"/>
  <c r="K138" i="1"/>
  <c r="N694" i="1"/>
  <c r="S85" i="1"/>
  <c r="S225" i="1"/>
  <c r="S228" i="1"/>
  <c r="S231" i="1"/>
  <c r="S234" i="1"/>
  <c r="S237" i="1"/>
  <c r="T240" i="1"/>
  <c r="T243" i="1"/>
  <c r="T246" i="1"/>
  <c r="T249" i="1"/>
  <c r="T252" i="1"/>
  <c r="S255" i="1"/>
  <c r="R258" i="1"/>
  <c r="T260" i="1"/>
  <c r="S661" i="1"/>
  <c r="R664" i="1"/>
  <c r="T666" i="1"/>
  <c r="S669" i="1"/>
  <c r="R672" i="1"/>
  <c r="T674" i="1"/>
  <c r="S409" i="1"/>
  <c r="R412" i="1"/>
  <c r="T414" i="1"/>
  <c r="S417" i="1"/>
  <c r="R420" i="1"/>
  <c r="T422" i="1"/>
  <c r="S425" i="1"/>
  <c r="R428" i="1"/>
  <c r="T430" i="1"/>
  <c r="S142" i="1"/>
  <c r="T438" i="1"/>
  <c r="S441" i="1"/>
  <c r="R444" i="1"/>
  <c r="T446" i="1"/>
  <c r="S449" i="1"/>
  <c r="R452" i="1"/>
  <c r="T454" i="1"/>
  <c r="S457" i="1"/>
  <c r="R460" i="1"/>
  <c r="T462" i="1"/>
  <c r="S400" i="1"/>
  <c r="R655" i="1"/>
  <c r="T102" i="1"/>
  <c r="S87" i="1"/>
  <c r="R91" i="1"/>
  <c r="T93" i="1"/>
  <c r="S108" i="1"/>
  <c r="R112" i="1"/>
  <c r="T116" i="1"/>
  <c r="N660" i="1"/>
  <c r="N143" i="1"/>
  <c r="O298" i="1"/>
  <c r="O327" i="1"/>
  <c r="K347" i="1"/>
  <c r="M369" i="1"/>
  <c r="N404" i="1"/>
  <c r="O471" i="1"/>
  <c r="P483" i="1"/>
  <c r="K532" i="1"/>
  <c r="L509" i="1"/>
  <c r="O520" i="1"/>
  <c r="M531" i="1"/>
  <c r="K543" i="1"/>
  <c r="O553" i="1"/>
  <c r="M564" i="1"/>
  <c r="K571" i="1"/>
  <c r="L577" i="1"/>
  <c r="M583" i="1"/>
  <c r="M589" i="1"/>
  <c r="N595" i="1"/>
  <c r="N601" i="1"/>
  <c r="O607" i="1"/>
  <c r="O613" i="1"/>
  <c r="P619" i="1"/>
  <c r="K626" i="1"/>
  <c r="N631" i="1"/>
  <c r="P656" i="1"/>
  <c r="L681" i="1"/>
  <c r="N497" i="1"/>
  <c r="P100" i="1"/>
  <c r="L636" i="1"/>
  <c r="N150" i="1"/>
  <c r="P156" i="1"/>
  <c r="L154" i="1"/>
  <c r="N160" i="1"/>
  <c r="P382" i="1"/>
  <c r="L687" i="1"/>
  <c r="N168" i="1"/>
  <c r="P19" i="1"/>
  <c r="L30" i="1"/>
  <c r="N33" i="1"/>
  <c r="P385" i="1"/>
  <c r="N658" i="1"/>
  <c r="N644" i="1"/>
  <c r="O647" i="1"/>
  <c r="O180" i="1"/>
  <c r="O691" i="1"/>
  <c r="P692" i="1"/>
  <c r="P35" i="1"/>
  <c r="P185" i="1"/>
  <c r="P186" i="1"/>
  <c r="K649" i="1"/>
  <c r="K187" i="1"/>
  <c r="K44" i="1"/>
  <c r="L46" i="1"/>
  <c r="L49" i="1"/>
  <c r="L694" i="1"/>
  <c r="T227" i="1"/>
  <c r="T233" i="1"/>
  <c r="T239" i="1"/>
  <c r="R246" i="1"/>
  <c r="R252" i="1"/>
  <c r="S257" i="1"/>
  <c r="T660" i="1"/>
  <c r="R666" i="1"/>
  <c r="S671" i="1"/>
  <c r="T676" i="1"/>
  <c r="R414" i="1"/>
  <c r="S419" i="1"/>
  <c r="T424" i="1"/>
  <c r="R430" i="1"/>
  <c r="R438" i="1"/>
  <c r="S443" i="1"/>
  <c r="T448" i="1"/>
  <c r="R454" i="1"/>
  <c r="S459" i="1"/>
  <c r="R102" i="1"/>
  <c r="S89" i="1"/>
  <c r="T107" i="1"/>
  <c r="R116" i="1"/>
  <c r="R120" i="1"/>
  <c r="S125" i="1"/>
  <c r="S130" i="1"/>
  <c r="S133" i="1"/>
  <c r="S136" i="1"/>
  <c r="S144" i="1"/>
  <c r="S147" i="1"/>
  <c r="S218" i="1"/>
  <c r="T262" i="1"/>
  <c r="T265" i="1"/>
  <c r="T268" i="1"/>
  <c r="T271" i="1"/>
  <c r="T105" i="1"/>
  <c r="T276" i="1"/>
  <c r="T279" i="1"/>
  <c r="R283" i="1"/>
  <c r="R286" i="1"/>
  <c r="R289" i="1"/>
  <c r="R292" i="1"/>
  <c r="R295" i="1"/>
  <c r="R299" i="1"/>
  <c r="R302" i="1"/>
  <c r="S305" i="1"/>
  <c r="S308" i="1"/>
  <c r="S312" i="1"/>
  <c r="S314" i="1"/>
  <c r="S317" i="1"/>
  <c r="S320" i="1"/>
  <c r="S323" i="1"/>
  <c r="T326" i="1"/>
  <c r="T329" i="1"/>
  <c r="T332" i="1"/>
  <c r="T335" i="1"/>
  <c r="T114" i="1"/>
  <c r="T339" i="1"/>
  <c r="T342" i="1"/>
  <c r="R346" i="1"/>
  <c r="R349" i="1"/>
  <c r="R352" i="1"/>
  <c r="R355" i="1"/>
  <c r="R358" i="1"/>
  <c r="R362" i="1"/>
  <c r="T364" i="1"/>
  <c r="S367" i="1"/>
  <c r="R370" i="1"/>
  <c r="T372" i="1"/>
  <c r="S375" i="1"/>
  <c r="R378" i="1"/>
  <c r="T380" i="1"/>
  <c r="S403" i="1"/>
  <c r="R406" i="1"/>
  <c r="T408" i="1"/>
  <c r="S466" i="1"/>
  <c r="R469" i="1"/>
  <c r="T471" i="1"/>
  <c r="S474" i="1"/>
  <c r="R477" i="1"/>
  <c r="T479" i="1"/>
  <c r="S482" i="1"/>
  <c r="R485" i="1"/>
  <c r="T487" i="1"/>
  <c r="S490" i="1"/>
  <c r="R493" i="1"/>
  <c r="T495" i="1"/>
  <c r="S498" i="1"/>
  <c r="R502" i="1"/>
  <c r="T504" i="1"/>
  <c r="S507" i="1"/>
  <c r="R510" i="1"/>
  <c r="T512" i="1"/>
  <c r="S515" i="1"/>
  <c r="R518" i="1"/>
  <c r="T520" i="1"/>
  <c r="S523" i="1"/>
  <c r="R526" i="1"/>
  <c r="T528" i="1"/>
  <c r="S531" i="1"/>
  <c r="R535" i="1"/>
  <c r="T537" i="1"/>
  <c r="S540" i="1"/>
  <c r="R543" i="1"/>
  <c r="T545" i="1"/>
  <c r="S548" i="1"/>
  <c r="R551" i="1"/>
  <c r="T553" i="1"/>
  <c r="S556" i="1"/>
  <c r="R559" i="1"/>
  <c r="T561" i="1"/>
  <c r="S564" i="1"/>
  <c r="R567" i="1"/>
  <c r="T569" i="1"/>
  <c r="S572" i="1"/>
  <c r="R575" i="1"/>
  <c r="T577" i="1"/>
  <c r="S580" i="1"/>
  <c r="R583" i="1"/>
  <c r="T585" i="1"/>
  <c r="S588" i="1"/>
  <c r="R591" i="1"/>
  <c r="T593" i="1"/>
  <c r="S596" i="1"/>
  <c r="R599" i="1"/>
  <c r="T601" i="1"/>
  <c r="S604" i="1"/>
  <c r="R607" i="1"/>
  <c r="T609" i="1"/>
  <c r="S612" i="1"/>
  <c r="R615" i="1"/>
  <c r="T617" i="1"/>
  <c r="S620" i="1"/>
  <c r="R623" i="1"/>
  <c r="T625" i="1"/>
  <c r="S628" i="1"/>
  <c r="R631" i="1"/>
  <c r="S656" i="1"/>
  <c r="R678" i="1"/>
  <c r="T680" i="1"/>
  <c r="S683" i="1"/>
  <c r="R497" i="1"/>
  <c r="T97" i="1"/>
  <c r="S100" i="1"/>
  <c r="R129" i="1"/>
  <c r="T635" i="1"/>
  <c r="S638" i="1"/>
  <c r="R150" i="1"/>
  <c r="T152" i="1"/>
  <c r="S156" i="1"/>
  <c r="R10" i="1"/>
  <c r="T686" i="1"/>
  <c r="S12" i="1"/>
  <c r="R160" i="1"/>
  <c r="T13" i="1"/>
  <c r="S382" i="1"/>
  <c r="R163" i="1"/>
  <c r="T165" i="1"/>
  <c r="S15" i="1"/>
  <c r="R168" i="1"/>
  <c r="T16" i="1"/>
  <c r="S19" i="1"/>
  <c r="R27" i="1"/>
  <c r="T29" i="1"/>
  <c r="S174" i="1"/>
  <c r="R33" i="1"/>
  <c r="T176" i="1"/>
  <c r="S385" i="1"/>
  <c r="R388" i="1"/>
  <c r="T642" i="1"/>
  <c r="S645" i="1"/>
  <c r="R178" i="1"/>
  <c r="T180" i="1"/>
  <c r="S691" i="1"/>
  <c r="R692" i="1"/>
  <c r="T34" i="1"/>
  <c r="S184" i="1"/>
  <c r="R37" i="1"/>
  <c r="T38" i="1"/>
  <c r="S649" i="1"/>
  <c r="R187" i="1"/>
  <c r="T191" i="1"/>
  <c r="S192" i="1"/>
  <c r="R48" i="1"/>
  <c r="T50" i="1"/>
  <c r="S236" i="1"/>
  <c r="R480" i="1"/>
  <c r="R538" i="1"/>
  <c r="R546" i="1"/>
  <c r="S551" i="1"/>
  <c r="R554" i="1"/>
  <c r="S559" i="1"/>
  <c r="T564" i="1"/>
  <c r="S567" i="1"/>
  <c r="T572" i="1"/>
  <c r="R578" i="1"/>
  <c r="T580" i="1"/>
  <c r="R586" i="1"/>
  <c r="S591" i="1"/>
  <c r="R594" i="1"/>
  <c r="S599" i="1"/>
  <c r="R602" i="1"/>
  <c r="S607" i="1"/>
  <c r="T612" i="1"/>
  <c r="R618" i="1"/>
  <c r="T620" i="1"/>
  <c r="R626" i="1"/>
  <c r="S631" i="1"/>
  <c r="S678" i="1"/>
  <c r="T683" i="1"/>
  <c r="S497" i="1"/>
  <c r="T100" i="1"/>
  <c r="P413" i="1"/>
  <c r="M261" i="1"/>
  <c r="K304" i="1"/>
  <c r="M330" i="1"/>
  <c r="O349" i="1"/>
  <c r="P371" i="1"/>
  <c r="K406" i="1"/>
  <c r="L473" i="1"/>
  <c r="M485" i="1"/>
  <c r="N496" i="1"/>
  <c r="O510" i="1"/>
  <c r="K522" i="1"/>
  <c r="O533" i="1"/>
  <c r="M544" i="1"/>
  <c r="K555" i="1"/>
  <c r="O565" i="1"/>
  <c r="P571" i="1"/>
  <c r="K578" i="1"/>
  <c r="K584" i="1"/>
  <c r="L590" i="1"/>
  <c r="L596" i="1"/>
  <c r="M602" i="1"/>
  <c r="M608" i="1"/>
  <c r="N614" i="1"/>
  <c r="O620" i="1"/>
  <c r="O626" i="1"/>
  <c r="L632" i="1"/>
  <c r="N657" i="1"/>
  <c r="P681" i="1"/>
  <c r="L96" i="1"/>
  <c r="N296" i="1"/>
  <c r="P636" i="1"/>
  <c r="L151" i="1"/>
  <c r="N157" i="1"/>
  <c r="P154" i="1"/>
  <c r="L161" i="1"/>
  <c r="N640" i="1"/>
  <c r="P687" i="1"/>
  <c r="L169" i="1"/>
  <c r="N170" i="1"/>
  <c r="P30" i="1"/>
  <c r="L384" i="1"/>
  <c r="N386" i="1"/>
  <c r="O658" i="1"/>
  <c r="P644" i="1"/>
  <c r="P647" i="1"/>
  <c r="P180" i="1"/>
  <c r="P691" i="1"/>
  <c r="K693" i="1"/>
  <c r="K183" i="1"/>
  <c r="K36" i="1"/>
  <c r="L38" i="1"/>
  <c r="L649" i="1"/>
  <c r="L187" i="1"/>
  <c r="L44" i="1"/>
  <c r="M46" i="1"/>
  <c r="M49" i="1"/>
  <c r="M694" i="1"/>
  <c r="R228" i="1"/>
  <c r="R234" i="1"/>
  <c r="R240" i="1"/>
  <c r="S246" i="1"/>
  <c r="S252" i="1"/>
  <c r="T257" i="1"/>
  <c r="R661" i="1"/>
  <c r="S666" i="1"/>
  <c r="T671" i="1"/>
  <c r="R409" i="1"/>
  <c r="S414" i="1"/>
  <c r="T419" i="1"/>
  <c r="R425" i="1"/>
  <c r="S430" i="1"/>
  <c r="S438" i="1"/>
  <c r="T443" i="1"/>
  <c r="R449" i="1"/>
  <c r="S454" i="1"/>
  <c r="T459" i="1"/>
  <c r="R400" i="1"/>
  <c r="S102" i="1"/>
  <c r="T89" i="1"/>
  <c r="R108" i="1"/>
  <c r="S116" i="1"/>
  <c r="T120" i="1"/>
  <c r="T125" i="1"/>
  <c r="T130" i="1"/>
  <c r="T133" i="1"/>
  <c r="T136" i="1"/>
  <c r="T144" i="1"/>
  <c r="T147" i="1"/>
  <c r="R219" i="1"/>
  <c r="R263" i="1"/>
  <c r="R266" i="1"/>
  <c r="R269" i="1"/>
  <c r="R272" i="1"/>
  <c r="R106" i="1"/>
  <c r="R277" i="1"/>
  <c r="S280" i="1"/>
  <c r="S283" i="1"/>
  <c r="S286" i="1"/>
  <c r="S289" i="1"/>
  <c r="S292" i="1"/>
  <c r="S295" i="1"/>
  <c r="S299" i="1"/>
  <c r="T302" i="1"/>
  <c r="T305" i="1"/>
  <c r="T308" i="1"/>
  <c r="T312" i="1"/>
  <c r="T314" i="1"/>
  <c r="T317" i="1"/>
  <c r="T320" i="1"/>
  <c r="R324" i="1"/>
  <c r="R327" i="1"/>
  <c r="R330" i="1"/>
  <c r="R333" i="1"/>
  <c r="R336" i="1"/>
  <c r="R115" i="1"/>
  <c r="R340" i="1"/>
  <c r="S343" i="1"/>
  <c r="S346" i="1"/>
  <c r="S349" i="1"/>
  <c r="S352" i="1"/>
  <c r="S355" i="1"/>
  <c r="S358" i="1"/>
  <c r="S362" i="1"/>
  <c r="R365" i="1"/>
  <c r="T367" i="1"/>
  <c r="S370" i="1"/>
  <c r="R373" i="1"/>
  <c r="T375" i="1"/>
  <c r="S378" i="1"/>
  <c r="R401" i="1"/>
  <c r="T403" i="1"/>
  <c r="S406" i="1"/>
  <c r="R464" i="1"/>
  <c r="T466" i="1"/>
  <c r="S469" i="1"/>
  <c r="R472" i="1"/>
  <c r="T474" i="1"/>
  <c r="S477" i="1"/>
  <c r="T482" i="1"/>
  <c r="S485" i="1"/>
  <c r="R488" i="1"/>
  <c r="T490" i="1"/>
  <c r="S493" i="1"/>
  <c r="R532" i="1"/>
  <c r="T498" i="1"/>
  <c r="S502" i="1"/>
  <c r="R505" i="1"/>
  <c r="T507" i="1"/>
  <c r="S510" i="1"/>
  <c r="R513" i="1"/>
  <c r="T515" i="1"/>
  <c r="S518" i="1"/>
  <c r="R521" i="1"/>
  <c r="T523" i="1"/>
  <c r="S526" i="1"/>
  <c r="R529" i="1"/>
  <c r="T531" i="1"/>
  <c r="S535" i="1"/>
  <c r="T540" i="1"/>
  <c r="S543" i="1"/>
  <c r="T548" i="1"/>
  <c r="T556" i="1"/>
  <c r="R562" i="1"/>
  <c r="R570" i="1"/>
  <c r="S575" i="1"/>
  <c r="S583" i="1"/>
  <c r="T588" i="1"/>
  <c r="T596" i="1"/>
  <c r="T604" i="1"/>
  <c r="R610" i="1"/>
  <c r="S615" i="1"/>
  <c r="S623" i="1"/>
  <c r="T628" i="1"/>
  <c r="T656" i="1"/>
  <c r="R681" i="1"/>
  <c r="R98" i="1"/>
  <c r="M434" i="1"/>
  <c r="N266" i="1"/>
  <c r="L310" i="1"/>
  <c r="P332" i="1"/>
  <c r="L352" i="1"/>
  <c r="K374" i="1"/>
  <c r="M407" i="1"/>
  <c r="N474" i="1"/>
  <c r="O486" i="1"/>
  <c r="P498" i="1"/>
  <c r="K512" i="1"/>
  <c r="L523" i="1"/>
  <c r="P534" i="1"/>
  <c r="N545" i="1"/>
  <c r="L556" i="1"/>
  <c r="M566" i="1"/>
  <c r="M572" i="1"/>
  <c r="N578" i="1"/>
  <c r="O584" i="1"/>
  <c r="O590" i="1"/>
  <c r="P596" i="1"/>
  <c r="P602" i="1"/>
  <c r="K609" i="1"/>
  <c r="K615" i="1"/>
  <c r="L621" i="1"/>
  <c r="M627" i="1"/>
  <c r="O632" i="1"/>
  <c r="K677" i="1"/>
  <c r="M682" i="1"/>
  <c r="O96" i="1"/>
  <c r="K128" i="1"/>
  <c r="M637" i="1"/>
  <c r="O151" i="1"/>
  <c r="K9" i="1"/>
  <c r="M155" i="1"/>
  <c r="O161" i="1"/>
  <c r="K162" i="1"/>
  <c r="M688" i="1"/>
  <c r="O169" i="1"/>
  <c r="K32" i="1"/>
  <c r="M173" i="1"/>
  <c r="O384" i="1"/>
  <c r="K387" i="1"/>
  <c r="L642" i="1"/>
  <c r="L645" i="1"/>
  <c r="L178" i="1"/>
  <c r="L689" i="1"/>
  <c r="M181" i="1"/>
  <c r="M693" i="1"/>
  <c r="M183" i="1"/>
  <c r="N36" i="1"/>
  <c r="N38" i="1"/>
  <c r="N649" i="1"/>
  <c r="N187" i="1"/>
  <c r="O44" i="1"/>
  <c r="O46" i="1"/>
  <c r="O49" i="1"/>
  <c r="P694" i="1"/>
  <c r="T228" i="1"/>
  <c r="T234" i="1"/>
  <c r="R241" i="1"/>
  <c r="R247" i="1"/>
  <c r="R253" i="1"/>
  <c r="S258" i="1"/>
  <c r="T661" i="1"/>
  <c r="R667" i="1"/>
  <c r="S672" i="1"/>
  <c r="T409" i="1"/>
  <c r="R415" i="1"/>
  <c r="S420" i="1"/>
  <c r="T425" i="1"/>
  <c r="R431" i="1"/>
  <c r="R439" i="1"/>
  <c r="S444" i="1"/>
  <c r="T449" i="1"/>
  <c r="R455" i="1"/>
  <c r="S460" i="1"/>
  <c r="T400" i="1"/>
  <c r="R8" i="1"/>
  <c r="S91" i="1"/>
  <c r="T108" i="1"/>
  <c r="R117" i="1"/>
  <c r="R123" i="1"/>
  <c r="R126" i="1"/>
  <c r="R131" i="1"/>
  <c r="R134" i="1"/>
  <c r="R101" i="1"/>
  <c r="R145" i="1"/>
  <c r="S148" i="1"/>
  <c r="S219" i="1"/>
  <c r="S263" i="1"/>
  <c r="S266" i="1"/>
  <c r="S269" i="1"/>
  <c r="S272" i="1"/>
  <c r="S106" i="1"/>
  <c r="T277" i="1"/>
  <c r="T280" i="1"/>
  <c r="T283" i="1"/>
  <c r="T286" i="1"/>
  <c r="T289" i="1"/>
  <c r="T292" i="1"/>
  <c r="T295" i="1"/>
  <c r="R300" i="1"/>
  <c r="R303" i="1"/>
  <c r="R306" i="1"/>
  <c r="R310" i="1"/>
  <c r="R313" i="1"/>
  <c r="R315" i="1"/>
  <c r="R318" i="1"/>
  <c r="S321" i="1"/>
  <c r="S324" i="1"/>
  <c r="S327" i="1"/>
  <c r="S330" i="1"/>
  <c r="S333" i="1"/>
  <c r="S336" i="1"/>
  <c r="S115" i="1"/>
  <c r="T340" i="1"/>
  <c r="T343" i="1"/>
  <c r="T346" i="1"/>
  <c r="T349" i="1"/>
  <c r="T352" i="1"/>
  <c r="T355" i="1"/>
  <c r="T358" i="1"/>
  <c r="T362" i="1"/>
  <c r="S365" i="1"/>
  <c r="R368" i="1"/>
  <c r="T370" i="1"/>
  <c r="S373" i="1"/>
  <c r="R376" i="1"/>
  <c r="T378" i="1"/>
  <c r="S401" i="1"/>
  <c r="R404" i="1"/>
  <c r="T406" i="1"/>
  <c r="S464" i="1"/>
  <c r="R467" i="1"/>
  <c r="T469" i="1"/>
  <c r="S472" i="1"/>
  <c r="R475" i="1"/>
  <c r="T477" i="1"/>
  <c r="S480" i="1"/>
  <c r="R483" i="1"/>
  <c r="T485" i="1"/>
  <c r="S488" i="1"/>
  <c r="R491" i="1"/>
  <c r="T493" i="1"/>
  <c r="S532" i="1"/>
  <c r="R499" i="1"/>
  <c r="T502" i="1"/>
  <c r="S505" i="1"/>
  <c r="R508" i="1"/>
  <c r="T510" i="1"/>
  <c r="S513" i="1"/>
  <c r="R516" i="1"/>
  <c r="T518" i="1"/>
  <c r="S521" i="1"/>
  <c r="R524" i="1"/>
  <c r="T526" i="1"/>
  <c r="S529" i="1"/>
  <c r="R533" i="1"/>
  <c r="T535" i="1"/>
  <c r="S538" i="1"/>
  <c r="R541" i="1"/>
  <c r="T543" i="1"/>
  <c r="S546" i="1"/>
  <c r="R549" i="1"/>
  <c r="T551" i="1"/>
  <c r="S554" i="1"/>
  <c r="R557" i="1"/>
  <c r="T559" i="1"/>
  <c r="S562" i="1"/>
  <c r="R565" i="1"/>
  <c r="T567" i="1"/>
  <c r="S570" i="1"/>
  <c r="R573" i="1"/>
  <c r="T575" i="1"/>
  <c r="S578" i="1"/>
  <c r="R581" i="1"/>
  <c r="T583" i="1"/>
  <c r="S586" i="1"/>
  <c r="R589" i="1"/>
  <c r="T591" i="1"/>
  <c r="S594" i="1"/>
  <c r="R597" i="1"/>
  <c r="T599" i="1"/>
  <c r="S602" i="1"/>
  <c r="R605" i="1"/>
  <c r="T607" i="1"/>
  <c r="S610" i="1"/>
  <c r="R613" i="1"/>
  <c r="T615" i="1"/>
  <c r="S618" i="1"/>
  <c r="R621" i="1"/>
  <c r="T623" i="1"/>
  <c r="S626" i="1"/>
  <c r="R629" i="1"/>
  <c r="T631" i="1"/>
  <c r="R657" i="1"/>
  <c r="T678" i="1"/>
  <c r="S681" i="1"/>
  <c r="R684" i="1"/>
  <c r="T497" i="1"/>
  <c r="S98" i="1"/>
  <c r="R296" i="1"/>
  <c r="T129" i="1"/>
  <c r="S636" i="1"/>
  <c r="R639" i="1"/>
  <c r="T150" i="1"/>
  <c r="S137" i="1"/>
  <c r="R157" i="1"/>
  <c r="T10" i="1"/>
  <c r="S154" i="1"/>
  <c r="R158" i="1"/>
  <c r="T160" i="1"/>
  <c r="S14" i="1"/>
  <c r="R640" i="1"/>
  <c r="T163" i="1"/>
  <c r="S687" i="1"/>
  <c r="R166" i="1"/>
  <c r="T168" i="1"/>
  <c r="S17" i="1"/>
  <c r="R170" i="1"/>
  <c r="T27" i="1"/>
  <c r="S30" i="1"/>
  <c r="R175" i="1"/>
  <c r="T33" i="1"/>
  <c r="S177" i="1"/>
  <c r="R386" i="1"/>
  <c r="T388" i="1"/>
  <c r="S643" i="1"/>
  <c r="R646" i="1"/>
  <c r="T178" i="1"/>
  <c r="S689" i="1"/>
  <c r="R181" i="1"/>
  <c r="T692" i="1"/>
  <c r="S35" i="1"/>
  <c r="R185" i="1"/>
  <c r="T37" i="1"/>
  <c r="S39" i="1"/>
  <c r="R40" i="1"/>
  <c r="T187" i="1"/>
  <c r="S44" i="1"/>
  <c r="R46" i="1"/>
  <c r="T48" i="1"/>
  <c r="S138" i="1"/>
  <c r="N86" i="1"/>
  <c r="O281" i="1"/>
  <c r="O319" i="1"/>
  <c r="K339" i="1"/>
  <c r="M360" i="1"/>
  <c r="O379" i="1"/>
  <c r="K467" i="1"/>
  <c r="M479" i="1"/>
  <c r="N491" i="1"/>
  <c r="O504" i="1"/>
  <c r="O516" i="1"/>
  <c r="M527" i="1"/>
  <c r="K539" i="1"/>
  <c r="O549" i="1"/>
  <c r="M560" i="1"/>
  <c r="P568" i="1"/>
  <c r="P574" i="1"/>
  <c r="K581" i="1"/>
  <c r="K587" i="1"/>
  <c r="L593" i="1"/>
  <c r="M599" i="1"/>
  <c r="M605" i="1"/>
  <c r="N611" i="1"/>
  <c r="N617" i="1"/>
  <c r="O623" i="1"/>
  <c r="N629" i="1"/>
  <c r="P634" i="1"/>
  <c r="L679" i="1"/>
  <c r="N684" i="1"/>
  <c r="P98" i="1"/>
  <c r="L90" i="1"/>
  <c r="N639" i="1"/>
  <c r="P137" i="1"/>
  <c r="L11" i="1"/>
  <c r="N158" i="1"/>
  <c r="P14" i="1"/>
  <c r="L164" i="1"/>
  <c r="N166" i="1"/>
  <c r="P17" i="1"/>
  <c r="L28" i="1"/>
  <c r="N175" i="1"/>
  <c r="P177" i="1"/>
  <c r="L388" i="1"/>
  <c r="L643" i="1"/>
  <c r="M646" i="1"/>
  <c r="M179" i="1"/>
  <c r="M690" i="1"/>
  <c r="N182" i="1"/>
  <c r="N34" i="1"/>
  <c r="N184" i="1"/>
  <c r="N37" i="1"/>
  <c r="O39" i="1"/>
  <c r="O40" i="1"/>
  <c r="O42" i="1"/>
  <c r="P45" i="1"/>
  <c r="P47" i="1"/>
  <c r="P50" i="1"/>
  <c r="K236" i="1"/>
  <c r="R225" i="1"/>
  <c r="R231" i="1"/>
  <c r="R237" i="1"/>
  <c r="S243" i="1"/>
  <c r="S249" i="1"/>
  <c r="R255" i="1"/>
  <c r="S260" i="1"/>
  <c r="T663" i="1"/>
  <c r="R669" i="1"/>
  <c r="S674" i="1"/>
  <c r="T411" i="1"/>
  <c r="R417" i="1"/>
  <c r="S422" i="1"/>
  <c r="T427" i="1"/>
  <c r="R142" i="1"/>
  <c r="R441" i="1"/>
  <c r="S446" i="1"/>
  <c r="T451" i="1"/>
  <c r="R457" i="1"/>
  <c r="S462" i="1"/>
  <c r="T654" i="1"/>
  <c r="R87" i="1"/>
  <c r="S93" i="1"/>
  <c r="T111" i="1"/>
  <c r="R119" i="1"/>
  <c r="R124" i="1"/>
  <c r="R127" i="1"/>
  <c r="R132" i="1"/>
  <c r="S135" i="1"/>
  <c r="S143" i="1"/>
  <c r="S146" i="1"/>
  <c r="S217" i="1"/>
  <c r="S261" i="1"/>
  <c r="S264" i="1"/>
  <c r="S267" i="1"/>
  <c r="T270" i="1"/>
  <c r="T273" i="1"/>
  <c r="T275" i="1"/>
  <c r="T278" i="1"/>
  <c r="T281" i="1"/>
  <c r="T284" i="1"/>
  <c r="T287" i="1"/>
  <c r="R291" i="1"/>
  <c r="R294" i="1"/>
  <c r="R298" i="1"/>
  <c r="R301" i="1"/>
  <c r="R304" i="1"/>
  <c r="R307" i="1"/>
  <c r="R311" i="1"/>
  <c r="S109" i="1"/>
  <c r="S316" i="1"/>
  <c r="S319" i="1"/>
  <c r="S322" i="1"/>
  <c r="S325" i="1"/>
  <c r="S328" i="1"/>
  <c r="S331" i="1"/>
  <c r="T334" i="1"/>
  <c r="T337" i="1"/>
  <c r="T338" i="1"/>
  <c r="T341" i="1"/>
  <c r="T344" i="1"/>
  <c r="T347" i="1"/>
  <c r="T350" i="1"/>
  <c r="R354" i="1"/>
  <c r="R357" i="1"/>
  <c r="R360" i="1"/>
  <c r="T363" i="1"/>
  <c r="S366" i="1"/>
  <c r="R369" i="1"/>
  <c r="T371" i="1"/>
  <c r="S374" i="1"/>
  <c r="R377" i="1"/>
  <c r="T379" i="1"/>
  <c r="S402" i="1"/>
  <c r="R405" i="1"/>
  <c r="T407" i="1"/>
  <c r="S465" i="1"/>
  <c r="R468" i="1"/>
  <c r="T470" i="1"/>
  <c r="S473" i="1"/>
  <c r="R476" i="1"/>
  <c r="T478" i="1"/>
  <c r="S481" i="1"/>
  <c r="R484" i="1"/>
  <c r="T486" i="1"/>
  <c r="S489" i="1"/>
  <c r="R492" i="1"/>
  <c r="T494" i="1"/>
  <c r="S496" i="1"/>
  <c r="R500" i="1"/>
  <c r="T503" i="1"/>
  <c r="S506" i="1"/>
  <c r="R509" i="1"/>
  <c r="T511" i="1"/>
  <c r="S514" i="1"/>
  <c r="R517" i="1"/>
  <c r="T519" i="1"/>
  <c r="S522" i="1"/>
  <c r="R525" i="1"/>
  <c r="T527" i="1"/>
  <c r="S530" i="1"/>
  <c r="R534" i="1"/>
  <c r="T536" i="1"/>
  <c r="S539" i="1"/>
  <c r="R542" i="1"/>
  <c r="T544" i="1"/>
  <c r="S547" i="1"/>
  <c r="R550" i="1"/>
  <c r="T552" i="1"/>
  <c r="S555" i="1"/>
  <c r="M310" i="1"/>
  <c r="M352" i="1"/>
  <c r="N407" i="1"/>
  <c r="P486" i="1"/>
  <c r="M512" i="1"/>
  <c r="K535" i="1"/>
  <c r="M556" i="1"/>
  <c r="O572" i="1"/>
  <c r="P584" i="1"/>
  <c r="K597" i="1"/>
  <c r="L609" i="1"/>
  <c r="M621" i="1"/>
  <c r="P632" i="1"/>
  <c r="N682" i="1"/>
  <c r="L128" i="1"/>
  <c r="P151" i="1"/>
  <c r="N155" i="1"/>
  <c r="L162" i="1"/>
  <c r="P169" i="1"/>
  <c r="N173" i="1"/>
  <c r="L387" i="1"/>
  <c r="M645" i="1"/>
  <c r="N689" i="1"/>
  <c r="N693" i="1"/>
  <c r="O36" i="1"/>
  <c r="O649" i="1"/>
  <c r="P44" i="1"/>
  <c r="P49" i="1"/>
  <c r="R224" i="1"/>
  <c r="S235" i="1"/>
  <c r="S247" i="1"/>
  <c r="T258" i="1"/>
  <c r="S667" i="1"/>
  <c r="R410" i="1"/>
  <c r="T420" i="1"/>
  <c r="S431" i="1"/>
  <c r="R436" i="1"/>
  <c r="T444" i="1"/>
  <c r="S455" i="1"/>
  <c r="R653" i="1"/>
  <c r="T91" i="1"/>
  <c r="S117" i="1"/>
  <c r="S126" i="1"/>
  <c r="S134" i="1"/>
  <c r="T145" i="1"/>
  <c r="T219" i="1"/>
  <c r="T266" i="1"/>
  <c r="T272" i="1"/>
  <c r="R278" i="1"/>
  <c r="R284" i="1"/>
  <c r="R290" i="1"/>
  <c r="S297" i="1"/>
  <c r="S303" i="1"/>
  <c r="S310" i="1"/>
  <c r="S315" i="1"/>
  <c r="T321" i="1"/>
  <c r="T327" i="1"/>
  <c r="T333" i="1"/>
  <c r="R338" i="1"/>
  <c r="R344" i="1"/>
  <c r="R350" i="1"/>
  <c r="R356" i="1"/>
  <c r="R363" i="1"/>
  <c r="S368" i="1"/>
  <c r="T373" i="1"/>
  <c r="R379" i="1"/>
  <c r="S404" i="1"/>
  <c r="T464" i="1"/>
  <c r="R470" i="1"/>
  <c r="S475" i="1"/>
  <c r="T480" i="1"/>
  <c r="R486" i="1"/>
  <c r="S491" i="1"/>
  <c r="T532" i="1"/>
  <c r="R503" i="1"/>
  <c r="S508" i="1"/>
  <c r="T513" i="1"/>
  <c r="R519" i="1"/>
  <c r="S524" i="1"/>
  <c r="T529" i="1"/>
  <c r="R536" i="1"/>
  <c r="S541" i="1"/>
  <c r="T546" i="1"/>
  <c r="R552" i="1"/>
  <c r="S557" i="1"/>
  <c r="R561" i="1"/>
  <c r="T565" i="1"/>
  <c r="S569" i="1"/>
  <c r="R574" i="1"/>
  <c r="T578" i="1"/>
  <c r="S582" i="1"/>
  <c r="R587" i="1"/>
  <c r="T590" i="1"/>
  <c r="S595" i="1"/>
  <c r="R600" i="1"/>
  <c r="T603" i="1"/>
  <c r="S608" i="1"/>
  <c r="R612" i="1"/>
  <c r="T616" i="1"/>
  <c r="S621" i="1"/>
  <c r="R625" i="1"/>
  <c r="T629" i="1"/>
  <c r="R677" i="1"/>
  <c r="T681" i="1"/>
  <c r="S95" i="1"/>
  <c r="R99" i="1"/>
  <c r="T128" i="1"/>
  <c r="T636" i="1"/>
  <c r="R149" i="1"/>
  <c r="S152" i="1"/>
  <c r="S157" i="1"/>
  <c r="T11" i="1"/>
  <c r="R12" i="1"/>
  <c r="R161" i="1"/>
  <c r="S381" i="1"/>
  <c r="T162" i="1"/>
  <c r="T687" i="1"/>
  <c r="R167" i="1"/>
  <c r="S16" i="1"/>
  <c r="S170" i="1"/>
  <c r="T28" i="1"/>
  <c r="R174" i="1"/>
  <c r="R384" i="1"/>
  <c r="S641" i="1"/>
  <c r="T387" i="1"/>
  <c r="T643" i="1"/>
  <c r="R647" i="1"/>
  <c r="S180" i="1"/>
  <c r="S181" i="1"/>
  <c r="T693" i="1"/>
  <c r="R184" i="1"/>
  <c r="R186" i="1"/>
  <c r="S648" i="1"/>
  <c r="T41" i="1"/>
  <c r="T44" i="1"/>
  <c r="R47" i="1"/>
  <c r="S50" i="1"/>
  <c r="L111" i="1"/>
  <c r="K493" i="1"/>
  <c r="M540" i="1"/>
  <c r="O575" i="1"/>
  <c r="K600" i="1"/>
  <c r="N652" i="1"/>
  <c r="N153" i="1"/>
  <c r="N18" i="1"/>
  <c r="P646" i="1"/>
  <c r="L186" i="1"/>
  <c r="N138" i="1"/>
  <c r="S250" i="1"/>
  <c r="T412" i="1"/>
  <c r="S94" i="1"/>
  <c r="R136" i="1"/>
  <c r="S268" i="1"/>
  <c r="S279" i="1"/>
  <c r="T298" i="1"/>
  <c r="R323" i="1"/>
  <c r="S339" i="1"/>
  <c r="T357" i="1"/>
  <c r="R375" i="1"/>
  <c r="R466" i="1"/>
  <c r="R482" i="1"/>
  <c r="R498" i="1"/>
  <c r="R515" i="1"/>
  <c r="R531" i="1"/>
  <c r="R548" i="1"/>
  <c r="R563" i="1"/>
  <c r="R576" i="1"/>
  <c r="R588" i="1"/>
  <c r="T605" i="1"/>
  <c r="T618" i="1"/>
  <c r="T630" i="1"/>
  <c r="T682" i="1"/>
  <c r="S90" i="1"/>
  <c r="S150" i="1"/>
  <c r="R154" i="1"/>
  <c r="T382" i="1"/>
  <c r="S168" i="1"/>
  <c r="R30" i="1"/>
  <c r="T385" i="1"/>
  <c r="S178" i="1"/>
  <c r="R35" i="1"/>
  <c r="T649" i="1"/>
  <c r="S48" i="1"/>
  <c r="O266" i="1"/>
  <c r="O474" i="1"/>
  <c r="M523" i="1"/>
  <c r="N566" i="1"/>
  <c r="P590" i="1"/>
  <c r="M615" i="1"/>
  <c r="L677" i="1"/>
  <c r="N637" i="1"/>
  <c r="P161" i="1"/>
  <c r="P384" i="1"/>
  <c r="M178" i="1"/>
  <c r="O38" i="1"/>
  <c r="P236" i="1"/>
  <c r="S253" i="1"/>
  <c r="S415" i="1"/>
  <c r="R450" i="1"/>
  <c r="R110" i="1"/>
  <c r="S101" i="1"/>
  <c r="T269" i="1"/>
  <c r="R287" i="1"/>
  <c r="S306" i="1"/>
  <c r="T324" i="1"/>
  <c r="R341" i="1"/>
  <c r="S359" i="1"/>
  <c r="S376" i="1"/>
  <c r="S467" i="1"/>
  <c r="S483" i="1"/>
  <c r="S499" i="1"/>
  <c r="S516" i="1"/>
  <c r="S533" i="1"/>
  <c r="S549" i="1"/>
  <c r="S563" i="1"/>
  <c r="S576" i="1"/>
  <c r="S589" i="1"/>
  <c r="S601" i="1"/>
  <c r="S614" i="1"/>
  <c r="S627" i="1"/>
  <c r="S679" i="1"/>
  <c r="S296" i="1"/>
  <c r="R151" i="1"/>
  <c r="T154" i="1"/>
  <c r="S640" i="1"/>
  <c r="R169" i="1"/>
  <c r="T30" i="1"/>
  <c r="S386" i="1"/>
  <c r="R645" i="1"/>
  <c r="T182" i="1"/>
  <c r="S38" i="1"/>
  <c r="R192" i="1"/>
  <c r="O341" i="1"/>
  <c r="N99" i="1"/>
  <c r="L167" i="1"/>
  <c r="P179" i="1"/>
  <c r="M191" i="1"/>
  <c r="S244" i="1"/>
  <c r="R418" i="1"/>
  <c r="R442" i="1"/>
  <c r="T112" i="1"/>
  <c r="R218" i="1"/>
  <c r="S276" i="1"/>
  <c r="T301" i="1"/>
  <c r="R326" i="1"/>
  <c r="T348" i="1"/>
  <c r="S372" i="1"/>
  <c r="T468" i="1"/>
  <c r="R490" i="1"/>
  <c r="S512" i="1"/>
  <c r="T534" i="1"/>
  <c r="R556" i="1"/>
  <c r="T573" i="1"/>
  <c r="S590" i="1"/>
  <c r="R608" i="1"/>
  <c r="T624" i="1"/>
  <c r="S680" i="1"/>
  <c r="R636" i="1"/>
  <c r="S11" i="1"/>
  <c r="S162" i="1"/>
  <c r="T19" i="1"/>
  <c r="S33" i="1"/>
  <c r="T646" i="1"/>
  <c r="S693" i="1"/>
  <c r="R648" i="1"/>
  <c r="R50" i="1"/>
  <c r="P461" i="1"/>
  <c r="K317" i="1"/>
  <c r="O357" i="1"/>
  <c r="N465" i="1"/>
  <c r="K490" i="1"/>
  <c r="M515" i="1"/>
  <c r="O537" i="1"/>
  <c r="K559" i="1"/>
  <c r="L574" i="1"/>
  <c r="M586" i="1"/>
  <c r="N598" i="1"/>
  <c r="O610" i="1"/>
  <c r="P622" i="1"/>
  <c r="L634" i="1"/>
  <c r="P683" i="1"/>
  <c r="N129" i="1"/>
  <c r="L137" i="1"/>
  <c r="P12" i="1"/>
  <c r="N163" i="1"/>
  <c r="L17" i="1"/>
  <c r="P174" i="1"/>
  <c r="K388" i="1"/>
  <c r="L646" i="1"/>
  <c r="L690" i="1"/>
  <c r="M34" i="1"/>
  <c r="M37" i="1"/>
  <c r="N40" i="1"/>
  <c r="N45" i="1"/>
  <c r="O50" i="1"/>
  <c r="T83" i="1"/>
  <c r="T84" i="1"/>
  <c r="R249" i="1"/>
  <c r="R260" i="1"/>
  <c r="T668" i="1"/>
  <c r="S411" i="1"/>
  <c r="R422" i="1"/>
  <c r="T432" i="1"/>
  <c r="R446" i="1"/>
  <c r="T456" i="1"/>
  <c r="S654" i="1"/>
  <c r="R93" i="1"/>
  <c r="T118" i="1"/>
  <c r="T126" i="1"/>
  <c r="T134" i="1"/>
  <c r="R146" i="1"/>
  <c r="R261" i="1"/>
  <c r="R267" i="1"/>
  <c r="S273" i="1"/>
  <c r="S278" i="1"/>
  <c r="S284" i="1"/>
  <c r="S290" i="1"/>
  <c r="T297" i="1"/>
  <c r="T303" i="1"/>
  <c r="T310" i="1"/>
  <c r="R316" i="1"/>
  <c r="R322" i="1"/>
  <c r="R328" i="1"/>
  <c r="R334" i="1"/>
  <c r="S338" i="1"/>
  <c r="S344" i="1"/>
  <c r="S350" i="1"/>
  <c r="T356" i="1"/>
  <c r="S363" i="1"/>
  <c r="T368" i="1"/>
  <c r="R374" i="1"/>
  <c r="S379" i="1"/>
  <c r="T404" i="1"/>
  <c r="R465" i="1"/>
  <c r="S470" i="1"/>
  <c r="T475" i="1"/>
  <c r="R481" i="1"/>
  <c r="S486" i="1"/>
  <c r="T491" i="1"/>
  <c r="R496" i="1"/>
  <c r="S503" i="1"/>
  <c r="T508" i="1"/>
  <c r="R514" i="1"/>
  <c r="S519" i="1"/>
  <c r="T524" i="1"/>
  <c r="R530" i="1"/>
  <c r="S536" i="1"/>
  <c r="T541" i="1"/>
  <c r="R547" i="1"/>
  <c r="S552" i="1"/>
  <c r="T557" i="1"/>
  <c r="S561" i="1"/>
  <c r="R566" i="1"/>
  <c r="T570" i="1"/>
  <c r="S574" i="1"/>
  <c r="R579" i="1"/>
  <c r="T582" i="1"/>
  <c r="S587" i="1"/>
  <c r="R592" i="1"/>
  <c r="T595" i="1"/>
  <c r="S600" i="1"/>
  <c r="R604" i="1"/>
  <c r="T608" i="1"/>
  <c r="S613" i="1"/>
  <c r="R617" i="1"/>
  <c r="T621" i="1"/>
  <c r="S625" i="1"/>
  <c r="R630" i="1"/>
  <c r="S677" i="1"/>
  <c r="R682" i="1"/>
  <c r="T95" i="1"/>
  <c r="S99" i="1"/>
  <c r="S129" i="1"/>
  <c r="R637" i="1"/>
  <c r="S149" i="1"/>
  <c r="R137" i="1"/>
  <c r="T157" i="1"/>
  <c r="R686" i="1"/>
  <c r="T12" i="1"/>
  <c r="S161" i="1"/>
  <c r="T381" i="1"/>
  <c r="S163" i="1"/>
  <c r="R688" i="1"/>
  <c r="S167" i="1"/>
  <c r="R17" i="1"/>
  <c r="T170" i="1"/>
  <c r="R29" i="1"/>
  <c r="T174" i="1"/>
  <c r="S384" i="1"/>
  <c r="T641" i="1"/>
  <c r="S388" i="1"/>
  <c r="R644" i="1"/>
  <c r="S647" i="1"/>
  <c r="R689" i="1"/>
  <c r="T181" i="1"/>
  <c r="R34" i="1"/>
  <c r="T184" i="1"/>
  <c r="S186" i="1"/>
  <c r="T648" i="1"/>
  <c r="S187" i="1"/>
  <c r="R45" i="1"/>
  <c r="S47" i="1"/>
  <c r="R138" i="1"/>
  <c r="K364" i="1"/>
  <c r="L612" i="1"/>
  <c r="P90" i="1"/>
  <c r="P164" i="1"/>
  <c r="P388" i="1"/>
  <c r="K35" i="1"/>
  <c r="M192" i="1"/>
  <c r="S238" i="1"/>
  <c r="R670" i="1"/>
  <c r="R434" i="1"/>
  <c r="R458" i="1"/>
  <c r="R130" i="1"/>
  <c r="R262" i="1"/>
  <c r="T285" i="1"/>
  <c r="T304" i="1"/>
  <c r="R317" i="1"/>
  <c r="S335" i="1"/>
  <c r="T351" i="1"/>
  <c r="T369" i="1"/>
  <c r="T405" i="1"/>
  <c r="T476" i="1"/>
  <c r="T492" i="1"/>
  <c r="T509" i="1"/>
  <c r="T525" i="1"/>
  <c r="T542" i="1"/>
  <c r="S558" i="1"/>
  <c r="S571" i="1"/>
  <c r="S584" i="1"/>
  <c r="S597" i="1"/>
  <c r="S609" i="1"/>
  <c r="S622" i="1"/>
  <c r="S652" i="1"/>
  <c r="S96" i="1"/>
  <c r="T637" i="1"/>
  <c r="S9" i="1"/>
  <c r="R13" i="1"/>
  <c r="T688" i="1"/>
  <c r="S32" i="1"/>
  <c r="R176" i="1"/>
  <c r="T644" i="1"/>
  <c r="S182" i="1"/>
  <c r="R38" i="1"/>
  <c r="T45" i="1"/>
  <c r="L374" i="1"/>
  <c r="L32" i="1"/>
  <c r="N183" i="1"/>
  <c r="P46" i="1"/>
  <c r="S241" i="1"/>
  <c r="T672" i="1"/>
  <c r="T460" i="1"/>
  <c r="S123" i="1"/>
  <c r="T148" i="1"/>
  <c r="R275" i="1"/>
  <c r="R293" i="1"/>
  <c r="S313" i="1"/>
  <c r="T330" i="1"/>
  <c r="R347" i="1"/>
  <c r="T365" i="1"/>
  <c r="T401" i="1"/>
  <c r="T472" i="1"/>
  <c r="T488" i="1"/>
  <c r="T505" i="1"/>
  <c r="T521" i="1"/>
  <c r="T538" i="1"/>
  <c r="T554" i="1"/>
  <c r="R568" i="1"/>
  <c r="R580" i="1"/>
  <c r="R593" i="1"/>
  <c r="R606" i="1"/>
  <c r="R619" i="1"/>
  <c r="R632" i="1"/>
  <c r="R683" i="1"/>
  <c r="T90" i="1"/>
  <c r="S153" i="1"/>
  <c r="R159" i="1"/>
  <c r="T164" i="1"/>
  <c r="S18" i="1"/>
  <c r="R31" i="1"/>
  <c r="T658" i="1"/>
  <c r="S690" i="1"/>
  <c r="R36" i="1"/>
  <c r="T42" i="1"/>
  <c r="S694" i="1"/>
  <c r="P480" i="1"/>
  <c r="M618" i="1"/>
  <c r="N381" i="1"/>
  <c r="P643" i="1"/>
  <c r="L648" i="1"/>
  <c r="S675" i="1"/>
  <c r="T452" i="1"/>
  <c r="T124" i="1"/>
  <c r="S265" i="1"/>
  <c r="T288" i="1"/>
  <c r="R314" i="1"/>
  <c r="S114" i="1"/>
  <c r="T360" i="1"/>
  <c r="R403" i="1"/>
  <c r="S479" i="1"/>
  <c r="T500" i="1"/>
  <c r="R523" i="1"/>
  <c r="S545" i="1"/>
  <c r="S565" i="1"/>
  <c r="R582" i="1"/>
  <c r="T598" i="1"/>
  <c r="S616" i="1"/>
  <c r="T98" i="1"/>
  <c r="R152" i="1"/>
  <c r="S160" i="1"/>
  <c r="T166" i="1"/>
  <c r="T173" i="1"/>
  <c r="R643" i="1"/>
  <c r="T183" i="1"/>
  <c r="R44" i="1"/>
  <c r="R236" i="1"/>
  <c r="K111" i="1"/>
  <c r="L322" i="1"/>
  <c r="P363" i="1"/>
  <c r="M468" i="1"/>
  <c r="P492" i="1"/>
  <c r="P517" i="1"/>
  <c r="L540" i="1"/>
  <c r="N561" i="1"/>
  <c r="N575" i="1"/>
  <c r="O587" i="1"/>
  <c r="P599" i="1"/>
  <c r="K612" i="1"/>
  <c r="L624" i="1"/>
  <c r="M652" i="1"/>
  <c r="K95" i="1"/>
  <c r="O90" i="1"/>
  <c r="M153" i="1"/>
  <c r="K159" i="1"/>
  <c r="O164" i="1"/>
  <c r="M18" i="1"/>
  <c r="K31" i="1"/>
  <c r="N388" i="1"/>
  <c r="O646" i="1"/>
  <c r="P690" i="1"/>
  <c r="P34" i="1"/>
  <c r="K186" i="1"/>
  <c r="K41" i="1"/>
  <c r="L192" i="1"/>
  <c r="L138" i="1"/>
  <c r="T225" i="1"/>
  <c r="R238" i="1"/>
  <c r="R250" i="1"/>
  <c r="R6" i="1"/>
  <c r="T669" i="1"/>
  <c r="S412" i="1"/>
  <c r="R423" i="1"/>
  <c r="T142" i="1"/>
  <c r="R447" i="1"/>
  <c r="T457" i="1"/>
  <c r="S655" i="1"/>
  <c r="R94" i="1"/>
  <c r="S119" i="1"/>
  <c r="S127" i="1"/>
  <c r="T135" i="1"/>
  <c r="T146" i="1"/>
  <c r="T261" i="1"/>
  <c r="R268" i="1"/>
  <c r="R105" i="1"/>
  <c r="R279" i="1"/>
  <c r="R285" i="1"/>
  <c r="S291" i="1"/>
  <c r="S298" i="1"/>
  <c r="S304" i="1"/>
  <c r="T311" i="1"/>
  <c r="T316" i="1"/>
  <c r="T322" i="1"/>
  <c r="T328" i="1"/>
  <c r="R335" i="1"/>
  <c r="R339" i="1"/>
  <c r="R345" i="1"/>
  <c r="S351" i="1"/>
  <c r="S357" i="1"/>
  <c r="R364" i="1"/>
  <c r="S369" i="1"/>
  <c r="T374" i="1"/>
  <c r="R380" i="1"/>
  <c r="S405" i="1"/>
  <c r="T465" i="1"/>
  <c r="R471" i="1"/>
  <c r="S476" i="1"/>
  <c r="T481" i="1"/>
  <c r="R487" i="1"/>
  <c r="S492" i="1"/>
  <c r="T496" i="1"/>
  <c r="R504" i="1"/>
  <c r="S509" i="1"/>
  <c r="T514" i="1"/>
  <c r="R520" i="1"/>
  <c r="S525" i="1"/>
  <c r="T530" i="1"/>
  <c r="R537" i="1"/>
  <c r="S542" i="1"/>
  <c r="T547" i="1"/>
  <c r="R553" i="1"/>
  <c r="R558" i="1"/>
  <c r="T562" i="1"/>
  <c r="S566" i="1"/>
  <c r="R571" i="1"/>
  <c r="T574" i="1"/>
  <c r="S579" i="1"/>
  <c r="R584" i="1"/>
  <c r="T587" i="1"/>
  <c r="S592" i="1"/>
  <c r="R596" i="1"/>
  <c r="T600" i="1"/>
  <c r="S605" i="1"/>
  <c r="R609" i="1"/>
  <c r="T613" i="1"/>
  <c r="S617" i="1"/>
  <c r="R622" i="1"/>
  <c r="T626" i="1"/>
  <c r="S630" i="1"/>
  <c r="R652" i="1"/>
  <c r="T677" i="1"/>
  <c r="S682" i="1"/>
  <c r="R96" i="1"/>
  <c r="T99" i="1"/>
  <c r="R90" i="1"/>
  <c r="S637" i="1"/>
  <c r="T149" i="1"/>
  <c r="T137" i="1"/>
  <c r="R9" i="1"/>
  <c r="S686" i="1"/>
  <c r="S158" i="1"/>
  <c r="T161" i="1"/>
  <c r="R382" i="1"/>
  <c r="R164" i="1"/>
  <c r="S688" i="1"/>
  <c r="T167" i="1"/>
  <c r="T17" i="1"/>
  <c r="R32" i="1"/>
  <c r="S29" i="1"/>
  <c r="S175" i="1"/>
  <c r="T384" i="1"/>
  <c r="R385" i="1"/>
  <c r="R658" i="1"/>
  <c r="S644" i="1"/>
  <c r="T647" i="1"/>
  <c r="T689" i="1"/>
  <c r="R182" i="1"/>
  <c r="S34" i="1"/>
  <c r="S185" i="1"/>
  <c r="T186" i="1"/>
  <c r="R649" i="1"/>
  <c r="R42" i="1"/>
  <c r="S45" i="1"/>
  <c r="T47" i="1"/>
  <c r="T138" i="1"/>
  <c r="M322" i="1"/>
  <c r="O468" i="1"/>
  <c r="K518" i="1"/>
  <c r="O561" i="1"/>
  <c r="P587" i="1"/>
  <c r="M624" i="1"/>
  <c r="L95" i="1"/>
  <c r="L159" i="1"/>
  <c r="L31" i="1"/>
  <c r="K691" i="1"/>
  <c r="L41" i="1"/>
  <c r="R226" i="1"/>
  <c r="S6" i="1"/>
  <c r="S423" i="1"/>
  <c r="S447" i="1"/>
  <c r="T655" i="1"/>
  <c r="T119" i="1"/>
  <c r="R147" i="1"/>
  <c r="S105" i="1"/>
  <c r="T291" i="1"/>
  <c r="R312" i="1"/>
  <c r="S329" i="1"/>
  <c r="S345" i="1"/>
  <c r="S364" i="1"/>
  <c r="S380" i="1"/>
  <c r="S471" i="1"/>
  <c r="S487" i="1"/>
  <c r="S504" i="1"/>
  <c r="S520" i="1"/>
  <c r="S537" i="1"/>
  <c r="S553" i="1"/>
  <c r="T566" i="1"/>
  <c r="T579" i="1"/>
  <c r="T592" i="1"/>
  <c r="R601" i="1"/>
  <c r="R614" i="1"/>
  <c r="R627" i="1"/>
  <c r="R679" i="1"/>
  <c r="R100" i="1"/>
  <c r="R153" i="1"/>
  <c r="T158" i="1"/>
  <c r="S164" i="1"/>
  <c r="R18" i="1"/>
  <c r="T175" i="1"/>
  <c r="S658" i="1"/>
  <c r="R690" i="1"/>
  <c r="T185" i="1"/>
  <c r="S42" i="1"/>
  <c r="R694" i="1"/>
  <c r="K333" i="1"/>
  <c r="K499" i="1"/>
  <c r="O545" i="1"/>
  <c r="O578" i="1"/>
  <c r="K603" i="1"/>
  <c r="N627" i="1"/>
  <c r="P96" i="1"/>
  <c r="L9" i="1"/>
  <c r="N688" i="1"/>
  <c r="M642" i="1"/>
  <c r="N181" i="1"/>
  <c r="P187" i="1"/>
  <c r="R229" i="1"/>
  <c r="R662" i="1"/>
  <c r="R426" i="1"/>
  <c r="S439" i="1"/>
  <c r="S8" i="1"/>
  <c r="S131" i="1"/>
  <c r="T263" i="1"/>
  <c r="R281" i="1"/>
  <c r="S300" i="1"/>
  <c r="T318" i="1"/>
  <c r="T336" i="1"/>
  <c r="R353" i="1"/>
  <c r="R371" i="1"/>
  <c r="R407" i="1"/>
  <c r="R478" i="1"/>
  <c r="R494" i="1"/>
  <c r="R511" i="1"/>
  <c r="R527" i="1"/>
  <c r="R544" i="1"/>
  <c r="T558" i="1"/>
  <c r="T571" i="1"/>
  <c r="T584" i="1"/>
  <c r="T597" i="1"/>
  <c r="T610" i="1"/>
  <c r="T622" i="1"/>
  <c r="T652" i="1"/>
  <c r="T96" i="1"/>
  <c r="R638" i="1"/>
  <c r="T9" i="1"/>
  <c r="S13" i="1"/>
  <c r="R15" i="1"/>
  <c r="T32" i="1"/>
  <c r="S176" i="1"/>
  <c r="R179" i="1"/>
  <c r="T35" i="1"/>
  <c r="S40" i="1"/>
  <c r="R49" i="1"/>
  <c r="M401" i="1"/>
  <c r="L630" i="1"/>
  <c r="P11" i="1"/>
  <c r="N641" i="1"/>
  <c r="L185" i="1"/>
  <c r="R232" i="1"/>
  <c r="T664" i="1"/>
  <c r="S435" i="1"/>
  <c r="R88" i="1"/>
  <c r="R144" i="1"/>
  <c r="S282" i="1"/>
  <c r="R308" i="1"/>
  <c r="S332" i="1"/>
  <c r="T354" i="1"/>
  <c r="T377" i="1"/>
  <c r="R474" i="1"/>
  <c r="S495" i="1"/>
  <c r="T517" i="1"/>
  <c r="R540" i="1"/>
  <c r="T560" i="1"/>
  <c r="S577" i="1"/>
  <c r="R595" i="1"/>
  <c r="T611" i="1"/>
  <c r="S629" i="1"/>
  <c r="R95" i="1"/>
  <c r="T639" i="1"/>
  <c r="T155" i="1"/>
  <c r="R687" i="1"/>
  <c r="S28" i="1"/>
  <c r="S387" i="1"/>
  <c r="R180" i="1"/>
  <c r="S37" i="1"/>
  <c r="T46" i="1"/>
  <c r="M276" i="1"/>
  <c r="M114" i="1"/>
  <c r="K378" i="1"/>
  <c r="O477" i="1"/>
  <c r="L503" i="1"/>
  <c r="K526" i="1"/>
  <c r="M548" i="1"/>
  <c r="K568" i="1"/>
  <c r="L580" i="1"/>
  <c r="M592" i="1"/>
  <c r="O604" i="1"/>
  <c r="P616" i="1"/>
  <c r="P628" i="1"/>
  <c r="N678" i="1"/>
  <c r="L98" i="1"/>
  <c r="P638" i="1"/>
  <c r="N10" i="1"/>
  <c r="L14" i="1"/>
  <c r="P15" i="1"/>
  <c r="N27" i="1"/>
  <c r="L177" i="1"/>
  <c r="K643" i="1"/>
  <c r="L179" i="1"/>
  <c r="L182" i="1"/>
  <c r="M184" i="1"/>
  <c r="N39" i="1"/>
  <c r="N42" i="1"/>
  <c r="O47" i="1"/>
  <c r="L236" i="1"/>
  <c r="T230" i="1"/>
  <c r="T242" i="1"/>
  <c r="T254" i="1"/>
  <c r="S663" i="1"/>
  <c r="R674" i="1"/>
  <c r="T416" i="1"/>
  <c r="S427" i="1"/>
  <c r="T440" i="1"/>
  <c r="S451" i="1"/>
  <c r="R462" i="1"/>
  <c r="T86" i="1"/>
  <c r="S111" i="1"/>
  <c r="T123" i="1"/>
  <c r="T131" i="1"/>
  <c r="R143" i="1"/>
  <c r="R217" i="1"/>
  <c r="R264" i="1"/>
  <c r="R270" i="1"/>
  <c r="S275" i="1"/>
  <c r="S281" i="1"/>
  <c r="S287" i="1"/>
  <c r="T293" i="1"/>
  <c r="T300" i="1"/>
  <c r="T306" i="1"/>
  <c r="T313" i="1"/>
  <c r="R319" i="1"/>
  <c r="R325" i="1"/>
  <c r="R331" i="1"/>
  <c r="S337" i="1"/>
  <c r="S341" i="1"/>
  <c r="S347" i="1"/>
  <c r="S353" i="1"/>
  <c r="T359" i="1"/>
  <c r="R366" i="1"/>
  <c r="S371" i="1"/>
  <c r="T376" i="1"/>
  <c r="R402" i="1"/>
  <c r="S407" i="1"/>
  <c r="T467" i="1"/>
  <c r="R473" i="1"/>
  <c r="S478" i="1"/>
  <c r="T483" i="1"/>
  <c r="R489" i="1"/>
  <c r="S494" i="1"/>
  <c r="T499" i="1"/>
  <c r="R506" i="1"/>
  <c r="S511" i="1"/>
  <c r="T516" i="1"/>
  <c r="R522" i="1"/>
  <c r="S527" i="1"/>
  <c r="T533" i="1"/>
  <c r="R539" i="1"/>
  <c r="S544" i="1"/>
  <c r="T549" i="1"/>
  <c r="R555" i="1"/>
  <c r="R560" i="1"/>
  <c r="T563" i="1"/>
  <c r="S568" i="1"/>
  <c r="R572" i="1"/>
  <c r="T576" i="1"/>
  <c r="S581" i="1"/>
  <c r="R585" i="1"/>
  <c r="T589" i="1"/>
  <c r="S593" i="1"/>
  <c r="R598" i="1"/>
  <c r="T602" i="1"/>
  <c r="S606" i="1"/>
  <c r="R611" i="1"/>
  <c r="T614" i="1"/>
  <c r="S619" i="1"/>
  <c r="R624" i="1"/>
  <c r="T627" i="1"/>
  <c r="S632" i="1"/>
  <c r="R656" i="1"/>
  <c r="T679" i="1"/>
  <c r="S684" i="1"/>
  <c r="R97" i="1"/>
  <c r="T296" i="1"/>
  <c r="R635" i="1"/>
  <c r="T638" i="1"/>
  <c r="S151" i="1"/>
  <c r="T153" i="1"/>
  <c r="S10" i="1"/>
  <c r="R155" i="1"/>
  <c r="S159" i="1"/>
  <c r="R14" i="1"/>
  <c r="T640" i="1"/>
  <c r="R165" i="1"/>
  <c r="T15" i="1"/>
  <c r="S169" i="1"/>
  <c r="T18" i="1"/>
  <c r="S27" i="1"/>
  <c r="R173" i="1"/>
  <c r="S31" i="1"/>
  <c r="R177" i="1"/>
  <c r="T386" i="1"/>
  <c r="R642" i="1"/>
  <c r="T645" i="1"/>
  <c r="S179" i="1"/>
  <c r="T690" i="1"/>
  <c r="S692" i="1"/>
  <c r="R183" i="1"/>
  <c r="S36" i="1"/>
  <c r="R39" i="1"/>
  <c r="T40" i="1"/>
  <c r="R191" i="1"/>
  <c r="T192" i="1"/>
  <c r="S49" i="1"/>
  <c r="T694" i="1"/>
  <c r="P286" i="1"/>
  <c r="N341" i="1"/>
  <c r="L401" i="1"/>
  <c r="O480" i="1"/>
  <c r="K506" i="1"/>
  <c r="N528" i="1"/>
  <c r="P550" i="1"/>
  <c r="M569" i="1"/>
  <c r="N581" i="1"/>
  <c r="O593" i="1"/>
  <c r="K606" i="1"/>
  <c r="L618" i="1"/>
  <c r="K630" i="1"/>
  <c r="O679" i="1"/>
  <c r="M99" i="1"/>
  <c r="K149" i="1"/>
  <c r="O11" i="1"/>
  <c r="M381" i="1"/>
  <c r="K167" i="1"/>
  <c r="O28" i="1"/>
  <c r="M641" i="1"/>
  <c r="O643" i="1"/>
  <c r="O179" i="1"/>
  <c r="P182" i="1"/>
  <c r="P184" i="1"/>
  <c r="K648" i="1"/>
  <c r="L191" i="1"/>
  <c r="L48" i="1"/>
  <c r="T85" i="1"/>
  <c r="T231" i="1"/>
  <c r="R244" i="1"/>
  <c r="T255" i="1"/>
  <c r="S664" i="1"/>
  <c r="R675" i="1"/>
  <c r="T417" i="1"/>
  <c r="S428" i="1"/>
  <c r="R435" i="1"/>
  <c r="T441" i="1"/>
  <c r="S452" i="1"/>
  <c r="R463" i="1"/>
  <c r="T87" i="1"/>
  <c r="S112" i="1"/>
  <c r="S124" i="1"/>
  <c r="T132" i="1"/>
  <c r="T143" i="1"/>
  <c r="T217" i="1"/>
  <c r="T264" i="1"/>
  <c r="R271" i="1"/>
  <c r="R276" i="1"/>
  <c r="R282" i="1"/>
  <c r="S288" i="1"/>
  <c r="S294" i="1"/>
  <c r="S301" i="1"/>
  <c r="S307" i="1"/>
  <c r="T109" i="1"/>
  <c r="T319" i="1"/>
  <c r="T325" i="1"/>
  <c r="R332" i="1"/>
  <c r="R114" i="1"/>
  <c r="R342" i="1"/>
  <c r="R348" i="1"/>
  <c r="S354" i="1"/>
  <c r="S360" i="1"/>
  <c r="T366" i="1"/>
  <c r="R372" i="1"/>
  <c r="S377" i="1"/>
  <c r="T402" i="1"/>
  <c r="R408" i="1"/>
  <c r="S468" i="1"/>
  <c r="T473" i="1"/>
  <c r="R479" i="1"/>
  <c r="S484" i="1"/>
  <c r="T489" i="1"/>
  <c r="R495" i="1"/>
  <c r="S500" i="1"/>
  <c r="T506" i="1"/>
  <c r="R512" i="1"/>
  <c r="S517" i="1"/>
  <c r="T522" i="1"/>
  <c r="R528" i="1"/>
  <c r="S534" i="1"/>
  <c r="T539" i="1"/>
  <c r="R545" i="1"/>
  <c r="S550" i="1"/>
  <c r="T555" i="1"/>
  <c r="S560" i="1"/>
  <c r="R564" i="1"/>
  <c r="T568" i="1"/>
  <c r="S573" i="1"/>
  <c r="R577" i="1"/>
  <c r="T581" i="1"/>
  <c r="S585" i="1"/>
  <c r="R590" i="1"/>
  <c r="T594" i="1"/>
  <c r="S598" i="1"/>
  <c r="R603" i="1"/>
  <c r="T606" i="1"/>
  <c r="S611" i="1"/>
  <c r="R616" i="1"/>
  <c r="T619" i="1"/>
  <c r="S624" i="1"/>
  <c r="R628" i="1"/>
  <c r="T632" i="1"/>
  <c r="S657" i="1"/>
  <c r="R680" i="1"/>
  <c r="T684" i="1"/>
  <c r="S97" i="1"/>
  <c r="R128" i="1"/>
  <c r="S635" i="1"/>
  <c r="S639" i="1"/>
  <c r="T151" i="1"/>
  <c r="R156" i="1"/>
  <c r="R11" i="1"/>
  <c r="S155" i="1"/>
  <c r="T159" i="1"/>
  <c r="T14" i="1"/>
  <c r="R162" i="1"/>
  <c r="S165" i="1"/>
  <c r="S166" i="1"/>
  <c r="T169" i="1"/>
  <c r="R19" i="1"/>
  <c r="R28" i="1"/>
  <c r="S173" i="1"/>
  <c r="T31" i="1"/>
  <c r="T177" i="1"/>
  <c r="R387" i="1"/>
  <c r="S642" i="1"/>
  <c r="S646" i="1"/>
  <c r="T179" i="1"/>
  <c r="R691" i="1"/>
  <c r="R693" i="1"/>
  <c r="S183" i="1"/>
  <c r="T36" i="1"/>
  <c r="T39" i="1"/>
  <c r="R41" i="1"/>
  <c r="S191" i="1"/>
  <c r="S46" i="1"/>
  <c r="T49" i="1"/>
  <c r="T236" i="1"/>
  <c r="K287" i="1"/>
  <c r="L506" i="1"/>
  <c r="O528" i="1"/>
  <c r="K551" i="1"/>
  <c r="N569" i="1"/>
  <c r="O581" i="1"/>
  <c r="K594" i="1"/>
  <c r="L606" i="1"/>
  <c r="P679" i="1"/>
  <c r="L149" i="1"/>
  <c r="P28" i="1"/>
  <c r="K692" i="1"/>
  <c r="M48" i="1"/>
  <c r="R256" i="1"/>
  <c r="T428" i="1"/>
  <c r="S463" i="1"/>
  <c r="R133" i="1"/>
  <c r="S271" i="1"/>
  <c r="T294" i="1"/>
  <c r="R320" i="1"/>
  <c r="S342" i="1"/>
  <c r="R367" i="1"/>
  <c r="S408" i="1"/>
  <c r="T484" i="1"/>
  <c r="R507" i="1"/>
  <c r="S528" i="1"/>
  <c r="T550" i="1"/>
  <c r="R569" i="1"/>
  <c r="T586" i="1"/>
  <c r="S603" i="1"/>
  <c r="R620" i="1"/>
  <c r="T657" i="1"/>
  <c r="S128" i="1"/>
  <c r="T156" i="1"/>
  <c r="R381" i="1"/>
  <c r="R16" i="1"/>
  <c r="R641" i="1"/>
  <c r="T691" i="1"/>
  <c r="S41" i="1"/>
</calcChain>
</file>

<file path=xl/sharedStrings.xml><?xml version="1.0" encoding="utf-8"?>
<sst xmlns="http://schemas.openxmlformats.org/spreadsheetml/2006/main" count="7119" uniqueCount="2943">
  <si>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</si>
  <si>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</si>
  <si>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</si>
  <si>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</si>
  <si>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</si>
  <si>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</si>
  <si>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</si>
  <si>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</si>
  <si>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</si>
  <si>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</si>
  <si>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</si>
  <si>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</si>
  <si>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</si>
  <si>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</si>
  <si>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</si>
  <si>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</si>
  <si>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</si>
  <si>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</si>
  <si>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</si>
  <si>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</si>
  <si>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</si>
  <si>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</si>
  <si>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</si>
  <si>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</si>
  <si>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</si>
  <si>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</si>
  <si>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</si>
  <si>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</si>
  <si>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W05/K2</t>
  </si>
  <si>
    <t>Dr hab. inż.</t>
  </si>
  <si>
    <t>Antal</t>
  </si>
  <si>
    <t>W05/K3</t>
  </si>
  <si>
    <t>Maciej</t>
  </si>
  <si>
    <t>Dr inż.</t>
  </si>
  <si>
    <t>adiunkt</t>
  </si>
  <si>
    <t>Stanisław</t>
  </si>
  <si>
    <t>Jerzy</t>
  </si>
  <si>
    <t>Przemysław</t>
  </si>
  <si>
    <t>Marta</t>
  </si>
  <si>
    <t>Bątkiewicz-Pantuła</t>
  </si>
  <si>
    <t>asystent</t>
  </si>
  <si>
    <t>Daniel</t>
  </si>
  <si>
    <t>Bejmert</t>
  </si>
  <si>
    <t>Janusz</t>
  </si>
  <si>
    <t>Małgorzata</t>
  </si>
  <si>
    <t>Bielówka</t>
  </si>
  <si>
    <t>Krzysztof</t>
  </si>
  <si>
    <t>Billewicz</t>
  </si>
  <si>
    <t>Andrzej</t>
  </si>
  <si>
    <t>Marcin</t>
  </si>
  <si>
    <t>Witold</t>
  </si>
  <si>
    <t>Bretuj</t>
  </si>
  <si>
    <t>W05/K1</t>
  </si>
  <si>
    <t>Bartosz</t>
  </si>
  <si>
    <t>Brusiłowicz</t>
  </si>
  <si>
    <t>Joanna</t>
  </si>
  <si>
    <t>Budzisz</t>
  </si>
  <si>
    <t>Piotr</t>
  </si>
  <si>
    <t>Krystian</t>
  </si>
  <si>
    <t>Chrzan</t>
  </si>
  <si>
    <t>Tomasz</t>
  </si>
  <si>
    <t>Marek</t>
  </si>
  <si>
    <t>Ciurys</t>
  </si>
  <si>
    <t>Czapka</t>
  </si>
  <si>
    <t>Robert</t>
  </si>
  <si>
    <t>Paweł</t>
  </si>
  <si>
    <t>docent</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</si>
  <si>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</si>
  <si>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</si>
  <si>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</si>
  <si>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</si>
  <si>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</si>
  <si>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</si>
  <si>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</si>
  <si>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</si>
  <si>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</si>
  <si>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</si>
  <si>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</si>
  <si>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</si>
  <si>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</si>
  <si>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</si>
  <si>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</si>
  <si>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</si>
  <si>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</si>
  <si>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</si>
  <si>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</si>
  <si>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</si>
  <si>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</si>
  <si>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</si>
  <si>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</si>
  <si>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</si>
  <si>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</si>
  <si>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</si>
  <si>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</si>
  <si>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</si>
  <si>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</si>
  <si>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</si>
  <si>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</si>
  <si>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</si>
  <si>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</si>
  <si>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</si>
  <si>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</si>
  <si>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</si>
  <si>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</si>
  <si>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</si>
  <si>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Kisielewski</t>
  </si>
  <si>
    <t>Antoni</t>
  </si>
  <si>
    <t>Kamil</t>
  </si>
  <si>
    <t>Klimkowski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</si>
  <si>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</si>
  <si>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</si>
  <si>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</si>
  <si>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</si>
  <si>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</si>
  <si>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</si>
  <si>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</si>
  <si>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</si>
  <si>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</si>
  <si>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</si>
  <si>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</si>
  <si>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</si>
  <si>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</si>
  <si>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</si>
  <si>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</si>
  <si>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</si>
  <si>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</si>
  <si>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</si>
  <si>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</si>
  <si>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</si>
  <si>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</si>
  <si>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</si>
  <si>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</si>
  <si>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</si>
  <si>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</si>
  <si>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</si>
  <si>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</si>
  <si>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</si>
  <si>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</si>
  <si>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</si>
  <si>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</si>
  <si>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</si>
  <si>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</si>
  <si>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</si>
  <si>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</si>
  <si>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</si>
  <si>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</si>
  <si>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Mariusz</t>
  </si>
  <si>
    <t>Pawlaczyk</t>
  </si>
  <si>
    <t>Pawlak</t>
  </si>
  <si>
    <t>Pelesz</t>
  </si>
  <si>
    <t>Pieńkowski</t>
  </si>
  <si>
    <t>Pierz</t>
  </si>
  <si>
    <t>Podlejski</t>
  </si>
  <si>
    <t>Rebizant</t>
  </si>
  <si>
    <t>Rezmer</t>
  </si>
  <si>
    <t>Wilhelm</t>
  </si>
  <si>
    <t>Rojewski</t>
  </si>
  <si>
    <t>Eugeniusz</t>
  </si>
  <si>
    <t>Rosołowski</t>
  </si>
  <si>
    <t>Serkies</t>
  </si>
  <si>
    <t>Sikorski</t>
  </si>
  <si>
    <t>Sobański</t>
  </si>
  <si>
    <t>Sobierajski</t>
  </si>
  <si>
    <t>Solak</t>
  </si>
  <si>
    <t>Staszewski</t>
  </si>
  <si>
    <t>Stawski</t>
  </si>
  <si>
    <t>Szabat</t>
  </si>
  <si>
    <t>Szkółka</t>
  </si>
  <si>
    <t>Szuba</t>
  </si>
  <si>
    <t>Szymańda</t>
  </si>
  <si>
    <t>Bronisław</t>
  </si>
  <si>
    <t>Świstacz</t>
  </si>
  <si>
    <t>Tarchała</t>
  </si>
  <si>
    <t>Wacławek</t>
  </si>
  <si>
    <t>Wieczorek</t>
  </si>
  <si>
    <t>Artur</t>
  </si>
  <si>
    <t>Wilczyński</t>
  </si>
  <si>
    <t>Wilkosz</t>
  </si>
  <si>
    <t>Wiszniewski</t>
  </si>
  <si>
    <t>Wiśniewski</t>
  </si>
  <si>
    <t>Bogumiła</t>
  </si>
  <si>
    <t>Wnukowska</t>
  </si>
  <si>
    <t>Wolkiewicz</t>
  </si>
  <si>
    <t>Woźny</t>
  </si>
  <si>
    <t>Wróblewski</t>
  </si>
  <si>
    <t>Zacirka</t>
  </si>
  <si>
    <t>Zalas</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</si>
  <si>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</si>
  <si>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</si>
  <si>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</si>
  <si>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</si>
  <si>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</si>
  <si>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</si>
  <si>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</si>
  <si>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</si>
  <si>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</si>
  <si>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</si>
  <si>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</si>
  <si>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</si>
  <si>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</si>
  <si>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</si>
  <si>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</si>
  <si>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</si>
  <si>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</si>
  <si>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</si>
  <si>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</si>
  <si>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</si>
  <si>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</si>
  <si>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059999</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</si>
  <si>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</si>
  <si>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</si>
  <si>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</si>
  <si>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</si>
  <si>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</si>
  <si>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</si>
  <si>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</si>
  <si>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</si>
  <si>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</si>
  <si>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</si>
  <si>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</si>
  <si>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</si>
  <si>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</si>
  <si>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</si>
  <si>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</si>
  <si>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</si>
  <si>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</si>
  <si>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</si>
  <si>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</si>
  <si>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</si>
  <si>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</si>
  <si>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</si>
  <si>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</si>
  <si>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</si>
  <si>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</si>
  <si>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</si>
  <si>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</si>
  <si>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</si>
  <si>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</si>
  <si>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</si>
  <si>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</si>
  <si>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</si>
  <si>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</si>
  <si>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</si>
  <si>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</si>
  <si>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</si>
  <si>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</si>
  <si>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</si>
  <si>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</si>
  <si>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</si>
  <si>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</si>
  <si>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</si>
  <si>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</si>
  <si>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</si>
  <si>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</si>
  <si>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</si>
  <si>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</si>
  <si>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</si>
  <si>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</si>
  <si>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</si>
  <si>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</si>
  <si>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</si>
  <si>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</si>
  <si>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</si>
  <si>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</si>
  <si>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</si>
  <si>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</si>
  <si>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</si>
  <si>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</si>
  <si>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</si>
  <si>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</si>
  <si>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</si>
  <si>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prof. nadzw.</t>
  </si>
  <si>
    <t>adiunkt z hab.</t>
  </si>
  <si>
    <t>specj. spoza uczelni</t>
  </si>
  <si>
    <t>st. wykładowca</t>
  </si>
  <si>
    <t>prof. nadzw. z tytuł.</t>
  </si>
  <si>
    <t>prof. zwycz.</t>
  </si>
  <si>
    <t>taknie</t>
  </si>
  <si>
    <t>Ścieżka inż/ Specj. mgr</t>
  </si>
  <si>
    <t>Dróżdż</t>
  </si>
  <si>
    <t>05395</t>
  </si>
  <si>
    <t>Kierunek_Stopień_
Ścieżka inż. (Specj. mgr)</t>
  </si>
  <si>
    <t>specj.</t>
  </si>
  <si>
    <t>Skóra</t>
  </si>
  <si>
    <t>Regulski</t>
  </si>
  <si>
    <t>Recenzent do EDUKACJI CL</t>
  </si>
  <si>
    <t>Radosław</t>
  </si>
  <si>
    <t>Nalepa</t>
  </si>
  <si>
    <t>Agnieszka</t>
  </si>
  <si>
    <t>Grygorcewicz</t>
  </si>
  <si>
    <t>Justyna</t>
  </si>
  <si>
    <t>Czechowski</t>
  </si>
  <si>
    <t>Gozdowiak</t>
  </si>
  <si>
    <t>Michalik</t>
  </si>
  <si>
    <t>Karol</t>
  </si>
  <si>
    <t>Suseł</t>
  </si>
  <si>
    <t>Mieczysław</t>
  </si>
  <si>
    <t>Wróbel</t>
  </si>
  <si>
    <t>05357</t>
  </si>
  <si>
    <t>052345</t>
  </si>
  <si>
    <t>05306z</t>
  </si>
  <si>
    <t>053111</t>
  </si>
  <si>
    <t>05178</t>
  </si>
  <si>
    <t>05311</t>
  </si>
  <si>
    <t>05104</t>
  </si>
  <si>
    <t>05237</t>
  </si>
  <si>
    <t>05106</t>
  </si>
  <si>
    <t>05313</t>
  </si>
  <si>
    <t>05373</t>
  </si>
  <si>
    <t>05314</t>
  </si>
  <si>
    <t>05107</t>
  </si>
  <si>
    <t>05370</t>
  </si>
  <si>
    <t>053110</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</si>
  <si>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</si>
  <si>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</si>
  <si>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</si>
  <si>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</si>
  <si>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</si>
  <si>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</si>
  <si>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</si>
  <si>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</si>
  <si>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</si>
  <si>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</si>
  <si>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</si>
  <si>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</si>
  <si>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</si>
  <si>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</si>
  <si>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</si>
  <si>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</si>
  <si>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</si>
  <si>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</si>
  <si>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</si>
  <si>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</si>
  <si>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</si>
  <si>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</si>
  <si>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</si>
  <si>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</si>
  <si>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</si>
  <si>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</si>
  <si>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</si>
  <si>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</si>
  <si>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</si>
  <si>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</si>
  <si>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</si>
  <si>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</si>
  <si>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</si>
  <si>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</si>
  <si>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</si>
  <si>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</si>
  <si>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05396</t>
  </si>
  <si>
    <t>05387</t>
  </si>
  <si>
    <t>05245</t>
  </si>
  <si>
    <t>05296</t>
  </si>
  <si>
    <t>05410</t>
  </si>
  <si>
    <t>05263</t>
  </si>
  <si>
    <t>05224z</t>
  </si>
  <si>
    <t>05343z</t>
  </si>
  <si>
    <t>05344</t>
  </si>
  <si>
    <t>05250z</t>
  </si>
  <si>
    <t>05251</t>
  </si>
  <si>
    <t>05126</t>
  </si>
  <si>
    <t>05127</t>
  </si>
  <si>
    <t>05385</t>
  </si>
  <si>
    <t>05129</t>
  </si>
  <si>
    <t>05144</t>
  </si>
  <si>
    <t>05813</t>
  </si>
  <si>
    <t>05255</t>
  </si>
  <si>
    <t>05256</t>
  </si>
  <si>
    <t>05214</t>
  </si>
  <si>
    <t>05258z</t>
  </si>
  <si>
    <t>05377</t>
  </si>
  <si>
    <t>05131</t>
  </si>
  <si>
    <t>053112</t>
  </si>
  <si>
    <t>05259z</t>
  </si>
  <si>
    <t>05260</t>
  </si>
  <si>
    <t>05354</t>
  </si>
  <si>
    <t>05351</t>
  </si>
  <si>
    <t>05362</t>
  </si>
  <si>
    <t>05132</t>
  </si>
  <si>
    <t>05134</t>
  </si>
  <si>
    <t>do realizacji w roku akademickim 2018/2019</t>
  </si>
  <si>
    <t>p53100</t>
  </si>
  <si>
    <t>Listwan</t>
  </si>
  <si>
    <t>05397</t>
  </si>
  <si>
    <t>Gajewski</t>
  </si>
  <si>
    <t>p52341</t>
  </si>
  <si>
    <t>Automatyka i Robotyka_inż._AMU</t>
  </si>
  <si>
    <t>Lightning strike analysis using the CST STUDIO SUITE</t>
  </si>
  <si>
    <t>Ładniak Lesław Dr inż.</t>
  </si>
  <si>
    <t>Automatyka i Robotyka_inż._ASE</t>
  </si>
  <si>
    <t xml:space="preserve">Synchroniczne monitorowanie stanowisk laboratoryjnych </t>
  </si>
  <si>
    <t xml:space="preserve">Synchronous laboratory monitoring stations  </t>
  </si>
  <si>
    <t>Szymańda Jarosław Dr inż.</t>
  </si>
  <si>
    <t>Elektrotechnika_inż._EEN</t>
  </si>
  <si>
    <t>Uszkodzenia izolatorów w zespołach prostowniczych elektrofiltrów</t>
  </si>
  <si>
    <t>Insulator failures in rectifier-sets of electrostatic precipitators</t>
  </si>
  <si>
    <t>Celem pracy jest analiza awaryjności izolatorów stosowanych w elektrofiltrach oraz zaproponowanie środków mających na celu zwiększenie niezawodności izolatorów i elektrofiltrów</t>
  </si>
  <si>
    <t>Chrzan Krystian Dr hab. inż.</t>
  </si>
  <si>
    <t>Wpływ barier dielektrycznych na wytrzymałość odstępów  powietrznych</t>
  </si>
  <si>
    <t>Influence of dielectric barriers on electrical strength of air gaps</t>
  </si>
  <si>
    <t>Celem pracy jest wykonanie przeglądu literaturowego zagadnienia oraz wykonanie prostych badań eksperymentalnych wpływu barier. Należy również zaproponować modyfikację programu ćwiczenia w  studenckim laboratorium wysokich napięć</t>
  </si>
  <si>
    <t>Napięcie przeskoku izolatorów średnich napięć pod sztucznym deszczem</t>
  </si>
  <si>
    <t>Flashover voltage of medium voltage insulators under artificial rain</t>
  </si>
  <si>
    <t>Celem pracy jest wykonanie badań pod sztucznym deszczem wybranych izolatorów w laboratorium Instytutu Elektrotechniki Oddział we Wrocławiu.</t>
  </si>
  <si>
    <t>Problemy eksploatacyjne energooszczędnych żarówek LED</t>
  </si>
  <si>
    <t>Operating problems of energy saving LED bulbs</t>
  </si>
  <si>
    <t>Pomimo bardzo dobrych parametrów,  w pewnych warunkach żarówki LED po wyłączeniu napięcia przechodzą w fazę migotania. Celem pracy jest sprawdzenie sposobów zapobiegania temu zjawisku.</t>
  </si>
  <si>
    <t>Opracowanie makiety dydaktycznej pracy mini elektrowni hybrydowej.</t>
  </si>
  <si>
    <t>Development of the educational model of work  the mini hybrid power plant.</t>
  </si>
  <si>
    <t>Celem pracy jest zaprojektowanie i wykonanie dydaktycznej makiety pracy wyspowej mini elektrowni hybrydowej PV-Wiatr z zasobnikiem energii.  Zakres pracy obejmuje: zapoznanie się ze stanowisliem mini elektrowni hybrydowej PV-wiatr, opracowanie koncepcji makiety dydaktycznej i jej wykonanie.</t>
  </si>
  <si>
    <t>Gubański Adam Dr inż.</t>
  </si>
  <si>
    <t>Opracowanie stanowiska do badania ogniwa PV pierwszej generacji.</t>
  </si>
  <si>
    <t>Development of a  test bench to study the first generation PV cells.</t>
  </si>
  <si>
    <t>Celem pracy jest zaprojektowanie i wykonanie stanowiska do badania ogniwa PV pierwszej generacji. Zakres pracy obejmuje: zaprojektowanie stanowiska do pomiaru charakterystyk  I-V krzemowego ogniwa PV, wykonanie stanowiska, przeprowadzenie kontrolnych pomiarów.</t>
  </si>
  <si>
    <t>Modernization of the test bench for the PV cell system</t>
  </si>
  <si>
    <t xml:space="preserve">Celem pracy jest modernizacja stanowiska do badania układów ogniwa PV . Zakres pracy obejmuje: zapoznanie się z pracą stanowiska laboratoryjnego do badania układów ogniwa PV, zaprojektowanie nowej koncepcji oświetlenia, wykonanie stanowiska, </t>
  </si>
  <si>
    <t>Analiza właściwości pojazdów elektrycznych pod względem użytkowym i elektrycznym</t>
  </si>
  <si>
    <t>Praca inżynierska ukierunkowana ma na celu przeprowadzenie analizy porównawczej pojazdów elektrycznych różnych producentów pod względem parametrów elektrycznych i własności użytkowych. Szczególną uwagę należy zwrócić na możliwość dwukierunkowego ładowania.</t>
  </si>
  <si>
    <t>Janik Przemysław Dr inż.</t>
  </si>
  <si>
    <t>Prostownik wysokiego napiecia</t>
  </si>
  <si>
    <t>High Voltage Rectifier</t>
  </si>
  <si>
    <t>Celem pracy jest wykonanie projektu prostownika wysokiego napięcia o maksymalnym napieciu wstecznym 100 kV. Zakres prac obejmuje: 1. dobór elementów wyrównawczych, 2. sprawdzenie ich właściwości w podwyższonych temperaturach i w środowisku wypełnionym dielektrykiem ciekłym, 3. dobór optymalnej geometrii rozmieszczenia elementów, 4. Montaż i sprawdzenie własciwości modelu, 5. Podsumowanie i redakcja pracy.</t>
  </si>
  <si>
    <t>Kacprzyk Ryszard Prof. dr hab. inż.</t>
  </si>
  <si>
    <t xml:space="preserve">Pomiar rozkładu ładunku przestrzennego w  foliach ceramiczno-polimerowych </t>
  </si>
  <si>
    <t>Measurement of space charge dustribution in  polymer- ceramic  films</t>
  </si>
  <si>
    <t>Celem pracy jest zbadanie ładunku przestrzennego folii polimerowych z dodatkiem ceramiki PZT. Folie otrzymywane będą metodą wytłaczania.</t>
  </si>
  <si>
    <t>Kisiel Anna Dr inż.</t>
  </si>
  <si>
    <t xml:space="preserve">Pomiar ładunku przestrzennego w dielektrykach włóknistych </t>
  </si>
  <si>
    <t>Space charge measurement in fibrous dielectrics</t>
  </si>
  <si>
    <t xml:space="preserve">Głównym celem pracy jest pomiar ładunku przestrzennego w dielektrykach włóknistych wykonanych np. z polipropylenu. Zakres badań obejmuje przygotowanie stanowiska do elektryzacji materiału, dobór parametrów tego procesu, a następnie zbadanie rozkładu ładunku przestrzennego. </t>
  </si>
  <si>
    <t>Kostyła Paweł Dr inż.</t>
  </si>
  <si>
    <t>Wykorzystanie sieci neuronowej podczas działań ratowniczo-gasniczych</t>
  </si>
  <si>
    <t>The possibility of using neural network in firefighting and rescue operations</t>
  </si>
  <si>
    <t xml:space="preserve">Utworzenie sieci neuronowej w j. Python. Wykorzystanie sztucznej inteligencji w analizie obrazu kamery termowizyjnej .  </t>
  </si>
  <si>
    <t>Stanowisko laboratoryjne do badania wzmacniaczy operacyjnych</t>
  </si>
  <si>
    <t>Laboratory stand for operational amplifiers testing</t>
  </si>
  <si>
    <t xml:space="preserve">Celem pracy jest opracowanie i wykonanie stanowiska laboratoryjnego do badania parametrów wybranych wzmacniaczy operacyjnych. 
Zakres pracy obejmuje analizę problemu, wykonanie projektu stanowiska, wykonanie stanowiska oraz przeprowadzenie badań testowych.
</t>
  </si>
  <si>
    <t>Krawczyk Krystian Dr inż.</t>
  </si>
  <si>
    <t>Stanowisko laboratoryjne do badania przetworników U/f i A/C</t>
  </si>
  <si>
    <t>Laboratory stand for testing U/f and A/C converters</t>
  </si>
  <si>
    <t xml:space="preserve">Celem pracy jest opracowanie i wykonanie stanowiska laboratoryjnego do badania parametrów wybranych przetworników U/f oraz A/C. 
Zakres pracy obejmuje analizę problemu, wykonanie projektu stanowiska, wykonanie stanowiska oraz przeprowadzenie badań testowych.
</t>
  </si>
  <si>
    <t>Zasady ochrony przepięciowej urządzeń elektroenergetycznych w sieciach średnich napięć</t>
  </si>
  <si>
    <t>Principles overvoltage protection for electrical devices in MV distribution networks</t>
  </si>
  <si>
    <t>Przedstawienie stosowanych rozwiązań oraz obowiązujących przepisów ochrony przepięciowej urządzeń elektroenergetycznych. Dokonanie doboru elementów ochrony przepięciowej dla zadanego obiektu.</t>
  </si>
  <si>
    <t>Wykorzystanie zasobników energii elektrycznej w transporcie kolejowym</t>
  </si>
  <si>
    <t>Using of Electric Energy Storage Elements for Railway Transportations</t>
  </si>
  <si>
    <t>Praca ma na celu weryfikację możliwości zastosowania zasobników energii elektrycznej do zasilania sieci trakcji kolejowej o napięciu 3 kV DC.</t>
  </si>
  <si>
    <t>Metody magazynowania energii elektrycznej dla potrzeb transportu publicznego</t>
  </si>
  <si>
    <t>Methods of Energy Storage for Public Transportations</t>
  </si>
  <si>
    <t>Celem pracy jest analiza dostępnych metod magazynowania energii elektrycznej dla potrzeb pojazdów stosowanych w komunalnym transporcie publicznym.</t>
  </si>
  <si>
    <t>Pomiar wartości harmonicznych napięcia, prądu i mocy w obwodach trójfazowych</t>
  </si>
  <si>
    <t>Measurement of Harmonic Value of Voltage, Current and Power in 3-Phase System</t>
  </si>
  <si>
    <t>Celem pracy jest opracowanie założeń przyrządu do pomiaru wartości harmonicznych napięcia, prądu i mocy w obwodzie trójfazowym oraz przeprowadzenie analizy ich wartości w zależności od parametrów odbiornika.</t>
  </si>
  <si>
    <t>Optymalizacja procesu formowania elektretów z folii polimerowych</t>
  </si>
  <si>
    <t>Optimization of the forming process of electrets from polymer foils</t>
  </si>
  <si>
    <t>Celem pracy jest wytworzenie stabilnych elektretów z materiałów polimerowych. Zakres pracy obejmuje zbadanie wpływu parametrów  procesu formowania, metodą wyładowania koronowego, na czas życia  elektretów.</t>
  </si>
  <si>
    <t>Łowkis Bożena Dr hab. inż.</t>
  </si>
  <si>
    <t>Ocena rozkladu ładunku elektrycznego na powierzchni elektretów formowanych metodą wyładowania koronowego</t>
  </si>
  <si>
    <t>Examination of the electrical charge distribution on the surface of electrets formed using corona discharge method</t>
  </si>
  <si>
    <t>Celem pracy jest ocena wpływu warunków formowania elektretów na rozkład ładunku elektrycznego na ich powierzchni. Zakres pracy obejmuje  pomiary rozkładu gęstości efektywnego  ładunku elektrycznego na powierzchni elektretów z folii polimerowych.</t>
  </si>
  <si>
    <t>Badanie wpływu temperatury starzenia materiałów polimerowych na ich parametry materiałowe</t>
  </si>
  <si>
    <t>Study of the effect of aging temperature of polymer materials on their materials parameters</t>
  </si>
  <si>
    <t>Celem pracy jest ocena wpływu temperatury starzenia polimerów na ich rezystywność, przenikalność elektryczną i współczynnik strat dielektrycznych. Zakres pracy obejmuje badanie rezystancji przygotowanych obiektów w funkcji napięcia pomiarowego oraz przenikalności elektrycznej i współczynnika strat dielektrycznych w funkcji częstotliwości zmiennego pola elektrycznego.</t>
  </si>
  <si>
    <t>Badanie wpływu temperatury starzenia materiałów polimerowych na ich parametry elektrostatyczne</t>
  </si>
  <si>
    <t>Study of the effect of aging temperature of polymer materials on their electrostatic characteristics</t>
  </si>
  <si>
    <t>Celem pracy jest wytworzenie stabilnych elektretów z materiałów polimerowych. Zakres pracy obejmuje zbadanie wpływu procesu starzenia materiału w podwyższonej temperaturze na czas życia ładunku uformowanych elektretów.</t>
  </si>
  <si>
    <t>Analiza jakości energii elektrycznej w puncie przyłączenia pieca elektrycznego w Hucie Miedzi Głogów</t>
  </si>
  <si>
    <t>Analysis of power quality at the point of connection of an electric furnace in the Głogów Copper Smelter.</t>
  </si>
  <si>
    <t>Określenie poziomu jakości energii elektrycznej w punkcie przyłączenia pieca elektrycznego w Hucie Miedzi Głogów. Wyznaczenie wskaźników jakości energii oparte będzie na rejestracji parametrów oraz przeprowadzeniu analizy wg obowiązujących przepisów prawnych oraz norm</t>
  </si>
  <si>
    <t>Rezmer Jacek Dr hab. inż.</t>
  </si>
  <si>
    <t>Ocena jakości energii elektrycznej w punkcie przyłączenia małej elektrowni wodnej</t>
  </si>
  <si>
    <t>Power quality assesment in point of common coupling of small hydro power plant</t>
  </si>
  <si>
    <t>Sikorski Tomasz Dr hab. inż.</t>
  </si>
  <si>
    <t>Ocena jakości energii elektrycznej w linii wysokiego napięcia</t>
  </si>
  <si>
    <t>Power quality assesment in high voltage line</t>
  </si>
  <si>
    <t>Analiza występowania zdarzeń napięciowych w sieci z generacją rozproszoną</t>
  </si>
  <si>
    <t>Analysis of voltage events in electrical power network with distributed generation</t>
  </si>
  <si>
    <t>Celem pracy jest analiza statystyczna występowania zdarzeń napięciowych we fragmencie sieci elektroenergetycznej zawierającej małe elektrownie wodne . Praca obejmować będzie analizę danych długoterminowych pochodzących z systemu monitorowania jakości energii elektrycznej w aspekcie częstości występowania zdarzeń napięciowych.</t>
  </si>
  <si>
    <t>Wirtualny symulator sygnałów dyskretnych w laboratorium elektrotechniki</t>
  </si>
  <si>
    <t xml:space="preserve">The virtual simulator of discrete signals  in the electrical engineering laboratory </t>
  </si>
  <si>
    <t>Dobór zasobnika energii współpracującego z instalacją fotowoltaiczną</t>
  </si>
  <si>
    <t>Selection of energy storage  for photovoltaic installation</t>
  </si>
  <si>
    <t>Analiza porównawcza dostępnych na rynku zasobników energii, dobór optymalnego ze względu na opłacalność rodzaju zasobnika, wyznaczenie optymalnej pojemności zasobnika z wykorzystaniem  pomiaru energii  wytwarzanej przez instalację PV</t>
  </si>
  <si>
    <t>Wacławek Zbigniew Dr inż.</t>
  </si>
  <si>
    <t>Stanowisko pomiarowe emisji akustycznej w wysokich temperaturach</t>
  </si>
  <si>
    <t>A system for measuring acoustic emission at high temperatures</t>
  </si>
  <si>
    <t xml:space="preserve">Praca ma na celu budowę komory (wraz z wyprowadzeniami akustycznymi), pozwalającej mierzyć sygnały akustyczne podczas zmian temperaturowych badanych próbek. </t>
  </si>
  <si>
    <t>Woźny Leszek Dr inż.</t>
  </si>
  <si>
    <t>Komputerowy system rejestracji sygnałów akustyycznych generowanych w wysokich temperaturach</t>
  </si>
  <si>
    <t>A computer system for recording acoustic signals generated at high temperatures</t>
  </si>
  <si>
    <t>Celem pracy jest stworzenie możliwości rejestracji impulsów akustycznych podczas długotrwałego procesu ogrzewania i schładzania próbek materiałów elektrotechnicznych</t>
  </si>
  <si>
    <t>Stanowisko wzorcowania czujników akustycznych metodą Hsu-Nielsena</t>
  </si>
  <si>
    <t>System for the calibration of acoustic sensors by the Hsu-Nielsen method</t>
  </si>
  <si>
    <t>Metoda Hsu-Nielsena jest powszechnie przyjętym sposobem kalibrowania czujników akustycznych. Pozwala porównywać jakościowo i ilościowo przydatność materiałów piezoelektrycznych. Tematem pracy jest skonstruowanie stanowiska do tego celu.</t>
  </si>
  <si>
    <t>Falowody do pomiarów sygnałów akustycznych</t>
  </si>
  <si>
    <t>Waveguides for acoustic signal measuring</t>
  </si>
  <si>
    <t>Praca polega na dobraniu odpowiedniego falowodu dla wyprowadzenia sygnału poza obszar niskich lub wysokich temperatur, a następnie zarejestrowanie tego sygnału w pamięci komputera.</t>
  </si>
  <si>
    <t>Wpływ impulsowego dozowania gazu na mikrotwardość warstw metalicznych</t>
  </si>
  <si>
    <t>Impact of the pulse gas dosing to the microhardness of metallic layers</t>
  </si>
  <si>
    <t>Celem pracy jest określenie wpływu impulsowego dozowania gazu w procesie rozpylania magnetronowego na mikrotwardość warstw metalicznych. Zakres pracy obejmuje: analizę literatury związanej z tematem pracy, przygotowanie stanowiska badawczego, wykonanie odpowiednich próbek przy różnych parametrach technologicznych procesu rozpylania magnetronowego, wykonanie pomiarów mikrotwardości otrzymanych próbek metodą ołówkową, analizę otrzymanych wyników.</t>
  </si>
  <si>
    <t>Ziaja Jan Dr hab. inż.</t>
  </si>
  <si>
    <t>Wpływ impulsowego dozowania gazu na mikrotwardość warstw tlenkowych</t>
  </si>
  <si>
    <t>Impact of the pulse gas dosing to the microhardness of oxide layers</t>
  </si>
  <si>
    <t>Celem pracy jest określenie wpływu impulsowego dozowania gazu w procesie rozpylania magnetronowego na mikrotwardość warstw tlenkowych. Zakres pracy obejmuje: analizę literatury związanej z tematem pracy, przygotowanie stanowiska badawczego, wykonanie odpowiednich próbek przy różnych parametrach technologicznych procesu rozpylania magnetronowego, wykonanie pomiarów mikrotwardości otrzymanych próbek metodą ołówkową, analizę otrzymanych wyników.</t>
  </si>
  <si>
    <t>Wpływ częstotliwości grupowej na właściwości warystorowe cienkich warstw TiO2</t>
  </si>
  <si>
    <t>Impact of the frequency of power supply to the varistor properties of thin TiO2 layers</t>
  </si>
  <si>
    <t>Celem pracy jest określenie wpływu częstotliwości grupowej zasilania w procesie rozpylania magnetronowego na właściwości warystorowe cienkich warstw tlenku tytanu. Zakres pracy obejmuje: analizę literatury związanej z tematem pracy, przygotowanie stanowiska badawczego, wykonanie odpowiednich próbek dla różnej częstotliwości grupowej zasilania, wyznaczenie charakterystyk prądowo – napięciowych i rezystancji dynamicznej otrzymanych próbek, analizę otrzymanych wyników.</t>
  </si>
  <si>
    <t>Wpływ impulsowego dozowania gazu na nieliniowe właściwości cienkich warstw ZnO</t>
  </si>
  <si>
    <t>Impact of the pulse gas dosing to the nonlinear properties of thin ZnO layers</t>
  </si>
  <si>
    <t>Celem pracy jest określenie wpływu impulsowego dozowania gazu w procesie rozpylania magnetronowego na nieliniowe właściwości cienkich warstw tlenku cynku. Zakres pracy obejmuje: analizę literatury związanej z tematem pracy, przygotowanie stanowiska badawczego, wykonanie odpowiednich próbek przy różnych parametrach technologicznych procesu rozpylania magnetronowego, wykonanie pomiarów nieliniowych parametrów elektrycznych otrzymanych próbek, analizę otrzymanych wyników.</t>
  </si>
  <si>
    <t>Właściwości elektryczne cienkich warstw węglowych</t>
  </si>
  <si>
    <t>Electrical properties of thin layers of carbon</t>
  </si>
  <si>
    <t>Celem pracy jest zbadanie wpływu parametrów procesu rozpylania magnetronowego na właściwości elektryczne (rezystywność, przenikalność elektryczną i współczynnik strat dielektrycznych) warstw węglowych. Warstwy będą otrzymywane metodą rozpylania magnetronowego targetów węglowych.</t>
  </si>
  <si>
    <t>Technologia otrzymywania przewodzących cienkich warstw tlenkowych</t>
  </si>
  <si>
    <t>Technology of conductive thin oxide layers</t>
  </si>
  <si>
    <t>Celem pracy jest opracowanie technologii otrzymywania przewodzących cienkich warstw tlenkowych. Należy określić wpływ parametrów technologicznych rozpylania magnetronowego na przewodnictwo elektryczne otrzymanych próbek.</t>
  </si>
  <si>
    <t>Zdalnie sterowany robot balansujący</t>
  </si>
  <si>
    <t xml:space="preserve">Remote controlled balancing robot </t>
  </si>
  <si>
    <t>Projekt i wykonanie zdalnie sterowanego dwukołowego robota balansującego. Zakres pracy obejmuje  wykorzystanie mikrokontrolera STM32
Implementację algorytmów sterujących kinematyką robota. Opracowanie sposobu zdalnego sterowania robotem.</t>
  </si>
  <si>
    <t>Mechatronika_inż._</t>
  </si>
  <si>
    <t>Pomiary rezystancji cienkich folii</t>
  </si>
  <si>
    <t>Resistance measurements of thin foils</t>
  </si>
  <si>
    <t>Celem pracy jest opracowanie projektu oraz wykonanie układów skalujacych miernik wysokich rezystancji. Zakres pracy obejmuje sprawdzenie poprawnosci działania wykonanych układów oraz wykonanie pomiarów rezystancji folii polimerowych</t>
  </si>
  <si>
    <t>Czapka Tomasz Dr inż.</t>
  </si>
  <si>
    <t>Reaktor plazmowy do sterylizacji powierzchniowej obiektów</t>
  </si>
  <si>
    <t>Plasma reactor for sufrace sterilization of objects</t>
  </si>
  <si>
    <t>Celem pracy jest opracowanie projektu oraz wykonanie modelu laboratoryjnego reaktora plazmowego, przeznaczonego do powierzchniowej sterylizacji obiektów. Praca obejmuje pomiar właściwości elektrycznych skonstruowanego urządzenia.</t>
  </si>
  <si>
    <t>Elektrostatyczne wytwarzanie nanowłókien polimerowych</t>
  </si>
  <si>
    <t>Electrostatic fabrication of polimer nanofibers</t>
  </si>
  <si>
    <t>Celem pracy jest opracowanie układu do elektrostatycznego wytwarzania nanowłokien z ciekłego rzotworu polimeru. Praca obejmuje opracowanie projektu i wykonanie układu wytwarzającego nanowłokna polimerowe oraz sprawdzenie poprawnosci jego działania.</t>
  </si>
  <si>
    <t>Badanie właściwości elektrostatycznych folii polimerowej</t>
  </si>
  <si>
    <t>Investigation of electrostatic properties of polimer foil</t>
  </si>
  <si>
    <t>Celem pracy jest wykonanie pomiarów elektrostatycznych folii polimerowej - czas półzaniku ładunku, gęstości ładunku powierzchniowego, rezystancji skrośnej i powierzchniowej oraz jej potencjalnego wykorzystania w branży reklamowej.</t>
  </si>
  <si>
    <t>Opracowanie ogniwa wzorcowego ESTI Sensor</t>
  </si>
  <si>
    <t>Development of the ESTI Sensor reference cell</t>
  </si>
  <si>
    <t>Celem pracy jest zaprojektowanie i wykonanie  sensora  ESTI  na bazie monokrystalicznego ogniwa PV. Zakres pracy obejmuje: zapoznanie się z działaniem ogniwa fotowoltaicznego zbudowanego na bazie monokrystalicznego krzemu, zaprojektowanie układu pomiarowegp, wyskalowanie wykonanwego ogniwa jako sensor natężenia promieniowania i temperatury pracy ogniwa.</t>
  </si>
  <si>
    <t>Stanowisko laboratoryjne do badania czujników wilgotności</t>
  </si>
  <si>
    <t>Laboratory stand for  humidity sensors testing</t>
  </si>
  <si>
    <t xml:space="preserve">Celem pracy jest opracowanie i wykonanie stanowiska laboratoryjnego do badania parametrów wybranych czujników wilgotności. 
Zakres pracy obejmuje analizę problemu, wykonanie projektu stanowiska, wykonanie stanowiska oraz przeprowadzenie badań testowych.
</t>
  </si>
  <si>
    <t>Stanowisko do badań elastycznych elektrod cienkowarstwowych</t>
  </si>
  <si>
    <t>Measurement system for flexible thin film electrode</t>
  </si>
  <si>
    <t>Celem pracy jest zaprojektowanie stanowiska do badań elastycznych elektrod cienkowarstwowych. Zakresem pracy będzie opracowanie, wykonanie i przetestowanie stanowiska pomiarowego.</t>
  </si>
  <si>
    <t>Lewandowski Marcin Dr inż.</t>
  </si>
  <si>
    <t>System dozujący gazy robocze w procesie rozpylania magnetronowego</t>
  </si>
  <si>
    <t>The working gas dosing system for magnetron sputtering process</t>
  </si>
  <si>
    <t>Celem pracy jest zbadanie wpływu dozowania gazu na efektywność reaktywnego rozpylania magnetronowego. Zakres pracy obejmuje badania szybkości narostu napylanej warstwy przy ciągłym i impulsowym dozowaniu gazu reaktywnego i szlachetnego w zmiennych proporcjach.</t>
  </si>
  <si>
    <t>Projekt komory z regulacją temperatury</t>
  </si>
  <si>
    <t>Project of chamber with temperature regulation</t>
  </si>
  <si>
    <t>Celem pracy jest zaprojektowanie komory z regulacją temperatury. Zakresem pracy będzie opracowanie, wykonanie i przetestowanie komory z regulacją temperatury.</t>
  </si>
  <si>
    <t>Budowa  silnika koronowego</t>
  </si>
  <si>
    <t xml:space="preserve">Construction of corona motor </t>
  </si>
  <si>
    <t>Celem pracy jest konstrukcja silnika elektrostatycznego (koronowego). Zakres pracy obejmuje wykonanie projektu, budowę silnika elektrostatycznego (koronowego)  oraz  pomiar efektywności jego działania  wykorzystując różne źródła zasilania (np. ziemskie pole elektryczne).</t>
  </si>
  <si>
    <t>Pelesz Adam Dr inż.</t>
  </si>
  <si>
    <t>Układ sterowania komorą  klimatyczną</t>
  </si>
  <si>
    <t>Climate chamber control system</t>
  </si>
  <si>
    <t>Projekt i konstrukcja minikomory klimatycznej. Wyposażenie minimalne: element grzejny i chłodzący (ogniwa peltiera) ze sterowaniem, cyrkulacja powietrza za pomocą wentylatów, termometr i higrometr zintegrowane w obudowie.</t>
  </si>
  <si>
    <t>Sterowanie  modelu elektrycznego silnika tłokowego</t>
  </si>
  <si>
    <t>The control system of the electric solenoid engine</t>
  </si>
  <si>
    <t xml:space="preserve">Projekt i konstrukcja dydaktycznego modelu  silnika z "tłokiem" który jest napędzany polem cewki indukcyjnej. Sterowanie  zasilaniem i monitorowanie prędkości obrotowej silnika za pomocą kontrolera arduino oraz czujników. </t>
  </si>
  <si>
    <t>Układ sterowania zawieszeniem pneumatycznym pojazdu</t>
  </si>
  <si>
    <t>The air suspension control system of the vehicle</t>
  </si>
  <si>
    <t xml:space="preserve">Projekt i konstrukcja modelu pojazdu z regulowanym zawieszeniem na powietrze. Do sterowania zawieszeniem należy wykorzystać układ  Arduino. </t>
  </si>
  <si>
    <t>Układ sterowania platformą wychylną</t>
  </si>
  <si>
    <t>Tilt platform control system</t>
  </si>
  <si>
    <t xml:space="preserve">Projekt i konstrukcja platformy, ze sterowaniem wychylenia.  Parametry wejściowe to funkcja zmiany azymutu i elewacji w czasie. Wyposażenie układu: sterownik, napęd, kompas elektroniczny i czujnik położenia.   </t>
  </si>
  <si>
    <t>Laboratoryjny model układu do harvestingu energii pochodzącej z ciepła ciała człowieka</t>
  </si>
  <si>
    <t>Laboratory model for harvestin energy from the human body heat</t>
  </si>
  <si>
    <t>Celem pracy jest budowa i uruchomienie laboratoryjnego modelu mikromocowego generatora energii elektrycznej, pozyskującego energię  z ciepła ciała człowieka.  Zakres pracy obejmuje literaturową analizę obecnego stanu nauki i techniki w zakresie harvestingu energii cieplnej, opracowanie idei oraz projektu niewielkiego (np. naręcznego) mikro-generatora, budowę jego modelu laboratoryjnego, uruchomienie go oraz wykonanie pomiarów jego podstawowych charakterystyk termo-elektrycznych.</t>
  </si>
  <si>
    <t>Żyłka Paweł Dr inż.</t>
  </si>
  <si>
    <t>Laboratoryjny układ do pomiaru dynamicznych zmian współczynnika transmisji folii elektrochromowych</t>
  </si>
  <si>
    <t>Laboratory system for measuring dynamic changes of the transmission coeffficient in electrochromic films</t>
  </si>
  <si>
    <t>Celem pracy jest budowa i uruchomienie laboratoryjnego modelu układu do pomiaru szybkich zmian współczynnika transmisji folii elektrochromowej typu PDLC.  Zakres pracy obejmuje literaturową analizę obecnego stanu nauki i techniki w zakresie materiałów elektrochromowych typu PDLC oraz optycznych pomiarów współczynnika transmisji, opracowanie idei oraz projektu miernika przeźroczystości pracującego dla kilku wybranych długości fal w zakresie widzialnym, budowę jego modelu laboratoryjnego, uruchomienie go, wykonanie pomiarów jego podstawowych charakterystyk opto-elektrycznych oraz weryfikacja jego pracy w czasie badań folii elektrochromowych.</t>
  </si>
  <si>
    <t xml:space="preserve">Wzmacniacz wysokonapięciowy do laboratoryjnych testów folii elektroluminescencyjnych i elektrochromowych </t>
  </si>
  <si>
    <t>High-voltage amplifier for laboratory testing of light-emitting and electro-chromic films</t>
  </si>
  <si>
    <t>Celem pracy jest budowa i uruchomienie laboratoryjnego modelu wzmacniacza o napięciu wyjściowym co najmniej 150 V i pasmie przenoszenia co najmniej 2 kHz, przeznaczonego do testowania folii elektroluminescencyjnych i elektrochromowych.  Zakres pracy obejmuje literaturową analizę obecnego stanu techniki w zakresie wzmacniaczy wysokonapięciowych, opracowanie idei oraz projektu wzmacniacza o wymaganych parametrach, budowę jego modelu laboratoryjnego, uruchomienie go, wykonanie pomiarów jego podstawowych charakterystyk elektrycznych oraz weryfikacja jego pracy w czasie badań folii elektroluminescencyjnych i elektrochromowych</t>
  </si>
  <si>
    <t>Elektrotechnika_mgr_EEN</t>
  </si>
  <si>
    <t xml:space="preserve">Zjawisko przemieszczania się wody po postarzonej powierzchni gumy silikonowej w polu elektrycznym. </t>
  </si>
  <si>
    <t>The phenomenon of water transport on the aged surface of silicone rubber under the electric field</t>
  </si>
  <si>
    <t>Celem pracy jest zbadanie zjawiska transportu wody w polu elektrycznym po świeżej i postarzonej powierzchni gumy silikonowej.</t>
  </si>
  <si>
    <t>Bretuj Witold Dr inż.</t>
  </si>
  <si>
    <t xml:space="preserve">Wpływ zabrudzeń na wyładowania niezupełne inicjowane przez krople wody osadzone na próbkach gumy silikonowej w warunkach działania wysokiego napięcia przemiennego. </t>
  </si>
  <si>
    <t>Influence of pollutions on partial discharges initiated by drops of water embedded in silicon rubber samples under high AC voltage conditions</t>
  </si>
  <si>
    <t>Celem pracy jest zbadanie wpływu zabrudzenia powierzchni próbek gumy silikonowej na wyładowania niezupełne inicjowane przez osadzone na nich krople wody przy wysokim napięciu przemiennym.</t>
  </si>
  <si>
    <t xml:space="preserve">Wpływ zabrudzeń na wyładowania niezupełne inicjowane przez krople wody osadzone na próbkach gumy silikonowej w warunkach działania wysokiego napięcia stałego. </t>
  </si>
  <si>
    <t>The influence of contaminations on the partial discharges initiated by water drops deposited on a sample of the silicone rubber under DC voltage.</t>
  </si>
  <si>
    <t>Celem pracy jest zbadanie wpływu zabrudzenia powierzchni próbek gumy silikonowej na wyładowania niezupełne inicjowane przez osadzone na nich krople wody przy wysokim napięciu stałym.</t>
  </si>
  <si>
    <t xml:space="preserve">Zachowanie się kropli wody osadzonych na zabrudzonej powierzchni gumy silikonowej przy wysokim napięciu przemiennym i stałym. </t>
  </si>
  <si>
    <t>The behavior of water drops deposited on the polluted surface of silicone rubber at high AC and DC voltage.</t>
  </si>
  <si>
    <t>Celem pracy jest wykonanie zdjęć szybkich zachowania się kropli wody osadzonych na zabrudzonej powierzchni gumy silikonowej przy wysokim napięciu przemiennym i stałym.</t>
  </si>
  <si>
    <t xml:space="preserve">Zachowanie się kropli wody uderzających w powierzchnię gumy silikonowej. </t>
  </si>
  <si>
    <t>Behavior of water drops  hitting the surface of silicone rubber.</t>
  </si>
  <si>
    <t>Celem pracy jest wykonanie rejestracji filmowych zachowania się kropli wody uderzających w powierzchnię świeżych i postarzonych próbek gumy silikonowej.</t>
  </si>
  <si>
    <t xml:space="preserve">    Insulator failures in rectifier-sets of electrostatic precipitators</t>
  </si>
  <si>
    <t>Właściwości opto-elektryczne cienkowarstwowych ogniw fotowoltaicznych o architekturze odwróconej</t>
  </si>
  <si>
    <t>Opto-electrical properties of reverse-biased photovoltaic solar cells</t>
  </si>
  <si>
    <t>Właściwości elektryczne cienkowarstwowych warstw do gromadzenia energii wykonanych na bazie nanocząstek dielektrycznych</t>
  </si>
  <si>
    <t>Electrical properties of thin film layers for energy storage based on dielectric nanoparticles</t>
  </si>
  <si>
    <t xml:space="preserve">Celem pracy jest określenie zmian parametrów elektrycznych cienkowarstwowych kondensatorów w zależności od rodzaju zastosowanych nanocząstek i ich koncentracji w warstwie aktywnej kondensatora. Zakres pracy: - przegląd literaturowy dotyczący zastosowania badanych materiałów, jako magazynów energii elektrycznej, - wprowadzenie do polimeru nanocząstek dielektrycznych i naniesienie ich na podłoża nie- i elastyczne (uprzednio zmodyfikowanych plazmowo) z pomocą techniki powlekania obrotowego, - modyfikacja uzyskanych cienkich warstw za pomocą urządzeń DBD RF plazma o różnej geometrii komory procesowej, przy użyciu gazów roboczych takich jak powietrze, azot i argon, itp., - pomiar właściwości elektrycznych uzyskanych magazynów energii.
</t>
  </si>
  <si>
    <t xml:space="preserve">Analiza  pracy Badawczego Systemu Fotowoltaicznego </t>
  </si>
  <si>
    <t>Analysis of the  work of the Research Photovoltaic System</t>
  </si>
  <si>
    <t>Celem  jest analiza pracy modułów fotowoltaicznych na podstawie bazy danych   Badawczego Systemu Fotowoltaicznego Wydziału Elektrycznego Politechniki Wrocławskiej. Zakres pracy obejmuje: zapoznanie się z budową  Badawszego Systemu Fotowoltaicznego, wykorzystanie dostępnych danych  Systemu do analizy ilościowej jego pracy w przekroju czasowym ( 2013-2918).</t>
  </si>
  <si>
    <t xml:space="preserve">Opracowanie charakterystyk peak sun houres dla Badawczego Systemu Fotowoltaicznego </t>
  </si>
  <si>
    <t>Development of peak sun hours characteristics for the Photovoltaic Research System</t>
  </si>
  <si>
    <t>Wpływ wielkości bariery na wytrzymałość transformatorowego oleju biodegradowalnego</t>
  </si>
  <si>
    <t>Influence of the barrier size on the strength of biodegradable transformer oil</t>
  </si>
  <si>
    <t>Celem pracy jest określenie wpływu wielkości bariery na wytrzymałość   biodegradowalnego oleju transformatorowego. Zakres pracy obejmuje studia literaturowe dotyczące problematyki pracy, przygotowanie stanowiska pomiarowego, wykonanie pomiarów i opracowanie wyników.</t>
  </si>
  <si>
    <t>Jaroszewski Maciej Dr inż.</t>
  </si>
  <si>
    <t>Wpływ bariery z perforacją na wytrzymałość biodegradowalnego oleju transformatorowego</t>
  </si>
  <si>
    <t>Influence of barrier with perforation on the strength of biodegradable transformer oil</t>
  </si>
  <si>
    <t>Celem pracy jest określenie wpływu perforacji na wytrzymałość   biodegradowalnego oleju transformatorowego. Zakres pracy obejmuje studia literaturowe dotyczące problematyki pracy, przygotowanie stanowiska pomiarowego, wykonanie pomiarów i opracowanie wyników.</t>
  </si>
  <si>
    <t>Diagnostyka transformatorów wysokiego napięcia. Napięcie inicjacji wyładowań niezupełnych oleju transformatorów probierczych Laboratorium Wysokich Napięć</t>
  </si>
  <si>
    <t>Diagnostics of high voltage transformers. The  partial discharge initiation voltage of test transformers from the High Voltage Laboratory</t>
  </si>
  <si>
    <t>Celem pracy jest zapoznanie się z metodami diagnostyki transformatorów i metodami pomiaru wyładowań niezupełnych w dielektrykach ciekłych.  Zakres pracy obejmuje studia literaturowe dotyczące problematyki pracy, przygotowanie stanowiska pomiarowego, wykonanie pomiarów i opracowanie wyników.</t>
  </si>
  <si>
    <t>Diagnostics of high voltage transformers. Oil breakdown voltage of test transformers from High Voltage Laboratory</t>
  </si>
  <si>
    <t>Celem pracy jest zapoznanie się z metodami diagnostyki transformatorów i metodami pomiaru wytrzymałości dielektryków ciekłych.  Zakres pracy obejmuje studia literaturowe dotyczące problematyki pracy, przygotowanie stanowiska pomiarowego, wykonanie pomiarów i opracowanie wyników.</t>
  </si>
  <si>
    <t>Diagnostyka transformatorów wysokiego napięcia. Zawartość wilgoci w oleju transformatorów probierczych Laboratorium Wysokich Napięć</t>
  </si>
  <si>
    <t>Diagnostics of high voltage transformers. Moisture content in the oil of test transformers of the High Voltage Laboratory</t>
  </si>
  <si>
    <t>Celem pracy jest zapoznanie się z metodami diagnostyki transformatorów i metodami pomiaru zawartości wody rozpuszczonej w dielektrykach ciekłych.  Zakres pracy obejmuje studia literaturowe dotyczące problematyki pracy, przygotowanie stanowiska pomiarowego, wykonanie pomiarów i opracowanie wyników.</t>
  </si>
  <si>
    <t>Symulacja rozkładu pola w układzie ostrze-płyta w programie COMSOL</t>
  </si>
  <si>
    <t>Simulation of the field distribution in the needle-disc system in the COMSOL program</t>
  </si>
  <si>
    <t xml:space="preserve">Celem pracy jest zapoznanie się z metodami obliczeń rozkładu pola elektrycznego w programie symulacyjnym COMSOL. Zakres pracy obejmuje zapoznanie się z programem, wykonanie modelu geometrii badanego układu elektrodi wykonanie symulacji rozkładu pola dla elektrod zanurzonych w dielektryku gazowym i ciekłym. </t>
  </si>
  <si>
    <t>Symulacja rozkładu pola w układzie ostrze-kula w programie COMSOL</t>
  </si>
  <si>
    <t>Simulation of the field distribution in the needle-sphere system in the COMSOL program</t>
  </si>
  <si>
    <t>Badanie właściwości elektrostatycznych  tkanin z włóknem przewodzącycm</t>
  </si>
  <si>
    <t>Investigation of electrostatic properties of fabrics containing conducting yarns</t>
  </si>
  <si>
    <t>Wykorzystanie zjawiska Seebeck'a do odzysku energii ze ścieków</t>
  </si>
  <si>
    <t xml:space="preserve"> Energy harvesting from  sewage using the Seebeck effect.</t>
  </si>
  <si>
    <t>Celem pracy jest ocena możliwości wykorzystania energii cieplnej zgromadzonej w ściekach w warunkach jej zamiany na energię elektryczną przy wykorzystaniu zjawiska Seebeck'a. Zakres prac obejmuje: 1. wykonanie projektu układu zasilania energia cieplną, 2. montaż układu, 3. wykonanie pomiarów, 4. podsumowanie wyników i redakcja pracy.</t>
  </si>
  <si>
    <t>Symulacja fragmentu rzeczywistej sieci elektroenergetycznej z odnawialnymi źródłami energii.</t>
  </si>
  <si>
    <t>Simulation of the part of the power grid with renewable energy sources.</t>
  </si>
  <si>
    <t>Cel pracy:  symulacja oraz wyznaczenie charakterystyk prądowo - napięciowych układu elektroenergetycznego z odnawialnymi źródłami energii. Zakres pracy: budowa systemu oraz symulacja systemu w środowisku Matlab (Simulink), analiza wybranych charakterystyk układu dla różnych warunków jego pracy.</t>
  </si>
  <si>
    <t>Wyznaczanie parametrów wewnętrznych warystora metodą algorytmów genetycznych</t>
  </si>
  <si>
    <t>Determination of internal parameters of varistor using genetic algorithms</t>
  </si>
  <si>
    <t>Cel pracy:  wyznaczanie parametrów wewnętrznych warystora metodą algorytmów genetycznych. Zakres pracy: budowa układu oraz jego symulacja w środowisku Matlab (Simulink), analiza wybranych charakterystyk układu dla różnych warunków jego pracy.</t>
  </si>
  <si>
    <t xml:space="preserve">Przegląd technik dekompozycji sygnału studium przypadku. </t>
  </si>
  <si>
    <t>A review on signal decomposition techniques case study.</t>
  </si>
  <si>
    <t>Studia literaturowe obejmujące prezentację najnowszych osiągnięć badawczych na temat zastosowania technik dekompozycji sygnału do detekcji zakłóceń sygnałów w systemie monitorowania jakości energii elektrycznej SMJEE. Wykonanie badań na zarejestrowanych sygnałach z systemu SMJEE. Wykonanie badań na zarejestrowanych sygnałach z systemu SMJEE.</t>
  </si>
  <si>
    <t>Wykrywanie zakłóceń przejściowych w systemach generacji rozproszonej z wykorzystaniem sztucznych sieci neuronowych.</t>
  </si>
  <si>
    <t>Detection of power system transients disturbances in distributed generation systems using artificial neural networks.</t>
  </si>
  <si>
    <t>Studia literaturowe obejmujące prezentację najnowszych osiągnięć badawczych na temat zastosowania sztucznych sieci neuronowych do detekcji zakłóceń sygnałów w systemie monitorowania jakości energii elektrycznej SMJEE. Wykonanie badań na zarejestrowanych sygnałach z systemu SMJEE.</t>
  </si>
  <si>
    <t>Sztuczne sieci neuronowe do diagnozowania parametrów oleju transformatorowego.</t>
  </si>
  <si>
    <t>Artificial neural networks to predict transformers oil parameters.</t>
  </si>
  <si>
    <t>Studia literaturowe obejmujące prezentację najnowszych osiągnięć badawczych na temat zastosowania sztucznych sieci neuronowych do diagnozowania parametrów oleju transformatorowego. Wykonanie badań symulacyjnych z wykorzystaniem programu Matlab.</t>
  </si>
  <si>
    <t>Automatyka i Robotyka_mgr_AMU</t>
  </si>
  <si>
    <t>Ekranowanie elektromagnetyczne - filtr selektywny</t>
  </si>
  <si>
    <t>Electromagnetic shielding - selective filter</t>
  </si>
  <si>
    <t>Cel pracy:  symulacja oraz wyznaczenie charakterystyk prądowo - napięciowych układu filtra selektywnego w aspekcie ekranowania elektromagnetycznego. Zakres pracy: budowa oraz symulacja modelu filtra selektywnego w środowisku Matlab (Simulink) oraz ocena możliwości jego wykorzystania w ekranowaniu elektromagnetycznym.</t>
  </si>
  <si>
    <t>Minimalizacja wpływu czynników zewnętrznych na parametry wzorców rezystancji.</t>
  </si>
  <si>
    <t>Minimizing the influence of external factors on the parameters of resistance standards.</t>
  </si>
  <si>
    <t>Celem pracy jest opracowanie rozwiązania umożliwiającego minimalizację wpływu wilgotności oraz zabrudzeń na rezystancję wysokoomowych wzorców rezystancji. Zakres pracy obejmuje analizę literatury, opracowanie konstrukcji wzorców umożliwiającą minimalizację wpływu czynników zewnętrznych, wykonanie wzorca oraz jego przebadanie i przeanalizowanie uzyskanych wyników.</t>
  </si>
  <si>
    <t>Leonowicz Zbigniew Dr hab. inż.</t>
  </si>
  <si>
    <t>Elektroniczne pomiary energii elektrycznej</t>
  </si>
  <si>
    <t>Electronic measurements of electrical energy</t>
  </si>
  <si>
    <t>Analiza pracy  wybranych nowych metod pomiaru energii elektrycznej.</t>
  </si>
  <si>
    <t>Możliwości rozwoju odnawialnych źródeł energii w Polsce</t>
  </si>
  <si>
    <t>Opportunities for the development of renewable energy sources in Poland</t>
  </si>
  <si>
    <t>Analityczne opracowanie aspektów rozwoju energetyki odnawialnej w Polce, konstrukcja różnych scenariuszy rozwoju.</t>
  </si>
  <si>
    <t>Magazynowanie energii elektrycznej</t>
  </si>
  <si>
    <t>Storage of electrical energy</t>
  </si>
  <si>
    <t>Opracowanie krytyczne wybranych technologii magazynowania energii - symualcja , wpływ na sieć, praktyczne realizacje i perspektywy rozwoju</t>
  </si>
  <si>
    <t xml:space="preserve">Wyznaczanie rozkładu natężenia pola elektrycznego i magnetycznego dla potrzeb ochrony elektromagnetycznej </t>
  </si>
  <si>
    <t xml:space="preserve">Calculation of electric and magnetic fields for electromagnetic compatibility </t>
  </si>
  <si>
    <t>Korzystając z programu CST Studio Suite należy wyznaczyć rozkład natężenia pola elektrycznego i magnetycznego dla zadanych układów elektrod oraz dokonać oceny zagrożeń wynikających z uzyskanych wyników badań.</t>
  </si>
  <si>
    <t>Baza danych systemu elektroenergetycznego sieci średnich napięć</t>
  </si>
  <si>
    <t>Data base of distribution power network</t>
  </si>
  <si>
    <t xml:space="preserve">Opracowanie bazy danych elementów sieci elektroenergetycznej średnich napięć umożliwiającej nadzór nad wybranymi elementami i węzłami sieci oraz szybki dobór elementów sieci. </t>
  </si>
  <si>
    <t>Zasady ochrony odgromowej i przepięciowej budynków mieszkalnych w świetle obowiązujących norm i przepisów</t>
  </si>
  <si>
    <t>Lightning and overvoltage protection rules for residential buildings according to obligatory standards and regulations</t>
  </si>
  <si>
    <t>Celem pracy jest analiza wymogów prawnych i normatywnych oraz przedstawienie sposobów i kryteriów projektowania instalacji odgromowej budynków mieszkalnych. W ramach pracy należy dobrać i zaprojektować instalację odgromową wybranego budynku mieszkalnego.</t>
  </si>
  <si>
    <t>Identyfikacja stanu układu energetycznego na podstawie chwilowych wartości napięć i prądów</t>
  </si>
  <si>
    <t>Identification of Power System Parameters using instantaneous values of voltages and currents</t>
  </si>
  <si>
    <t xml:space="preserve">W pracy należy przeprowadzić badania algorytmu pomiaru parametrów mocy służących do identyfikacji stanu zasilanego obiektu trójfazowego w stanach przejściowych i w stanie ustalonym. </t>
  </si>
  <si>
    <t>Pomiar wartości wskaźników jakości energii elektrycznej w trójfazowych obwodach niesymetrycznych</t>
  </si>
  <si>
    <t>Measurement of Electric Power Quantities Under Unbalanced Conditions</t>
  </si>
  <si>
    <t>W pracy należy dokonać przeglądu aktualnie stosowanych wskaźników jakości energii elektrycznej oraz przeprowadzić pomiary wskaźniki jakości energii jakości energii w obwodach trójfazowych przy obciążeniu niesymetrycznym.</t>
  </si>
  <si>
    <t>Analiza warunków zwarciowych i modelowanie zwarć w układach zasilania kolei dużych prędkości</t>
  </si>
  <si>
    <t>Short Circuit Modelling and Simulation of 2x25 kV High Speed Railways</t>
  </si>
  <si>
    <t xml:space="preserve"> Praca ma na celu stworzenie modelu układu zasilania koli dużych prędkości umożliwiającego wyznaczenie wartości napięć i prądów w wybranych węzłach sieci w czasie różnych rodzajów zwarć i zakłóceń.</t>
  </si>
  <si>
    <t>Wpływ stałego pola elektrycznego na proces wzrostu roślin</t>
  </si>
  <si>
    <t>DC electric field influence on plant growth</t>
  </si>
  <si>
    <t>Celem pracy jest określenie wpływu stałego pola elektrycznego na proces rozwoju roślny.
Zakres pracy obejmuje:
-przegląd literatury tematu
-dobór roślin do eksperymentu
-zaprojektowanie i budowa stanowiska do obserwacji wzrostu roślin
-przeprowadzenie obserwacji</t>
  </si>
  <si>
    <t xml:space="preserve">Ocena jakości olejów spożywczych na podstawie podstawie pomiarów ich parametrów dielektrycznych </t>
  </si>
  <si>
    <t>Evaluation of the quality of food oils based on measurements of their dielectric parameters</t>
  </si>
  <si>
    <t>Celem pracy jest określenie związku pomiędzy elektrycznymi parametrami (rezystywności, przenikalności elektrycznej, współczynnik strat dielektrycznych) oleju spożywczego a jego jakością.
Zakres pracy obejmuje:
-studia literaturowe
-pomiary parametrów dielektrycznych
-opracowanie wyników pomiaru</t>
  </si>
  <si>
    <t xml:space="preserve">
Wpływ ładunku zgromadzonego na modelu izolatora na wyładowania niezupełne przy napięciu stałym </t>
  </si>
  <si>
    <t>The influence of the charge deposited on the insulator model on partial  discharge for DC voltage</t>
  </si>
  <si>
    <t>Celem pracy jest określenie wpływu ładunku zgromadzonego na modelu izolatora na wartość napięcia początkowego wyładowań niezupełnych i ich intensywność. Zakres pracy obejmuje budowę/adaptację  układów do elektryzacji modeli izolatorów oraz pomiaru wyładowań niezupełnych.</t>
  </si>
  <si>
    <t>Badanie czasu zaniku ładunku  na modelach izolatorów kompozytowych</t>
  </si>
  <si>
    <t>Decay time measurments on composite insulator models</t>
  </si>
  <si>
    <t>Celem pracy jest zbadanie czasu zaniku ładunku na modelach izolatorów kompozytowych w zależności od zadanych parametrów. Zakres pracy obejmuje opracowanie stanowiska do elektryzacji izolatorów i badania czasów zaniku, wykonanie pomiarów oraz opracowanie modelu zaniku ładunku.</t>
  </si>
  <si>
    <t>Modelowanie zwarć w liniach sprzężonych</t>
  </si>
  <si>
    <t>Modeling of short circuits in coupled lines.</t>
  </si>
  <si>
    <t xml:space="preserve">Celem pracy jest analiza zjawisk występujących podczas zwarć w liniach transmisyjnych z uwzględnieniem sprzężeń indukcyjnych i pojemnościowych. Zakres pracy obejmuje opracowanie teoretyczne zagadnień związanych z tematem i modelowanie numeryczne linii w programie Matlab. Na podstawie wykonanych  symulacji należy przeprowadzić weryfikację opracowanego modelu. </t>
  </si>
  <si>
    <t>Analiza porównawcza wybranych metod oceny propagacji zapadu napięcia</t>
  </si>
  <si>
    <t xml:space="preserve">Comparison analysis of selected algorithm for voltage dip direction finder
</t>
  </si>
  <si>
    <t>Celem pracy jest dokonanie przeglądu metod oceny propagacji zapadu napięcia oraz przeprowadzenie analizy porównawczej wybranych metod. Badania planuje się przeprowadzić z wykorzystaniem symulacji komputerowych, w warunkach laboratoryjnej symulacji sprzętowej, a także na podstawie pomiarów rzeczywistych</t>
  </si>
  <si>
    <t>Analiza porównawcza wybranych metod oceny asymetrii</t>
  </si>
  <si>
    <t>Comparison analysis of selected algorithm for asymmetry assessment</t>
  </si>
  <si>
    <t>Współczesna ocena jakości energii wykorzystuje różne techniki przetwarzania sygnałów w celu oceny asymetrii napięcia. Celem pracy jest dokonanie przeglądu metod oceny asymetrii napięcia i prądu oraz przeprowadzenie analizy porównawczej wybranych metod. Badania przeprowadzone zostaną z wykorzystaniem symulacji komputerowych, w warunkach laboratoryjnej symulacji sprzętowej, a także na podstawie pomiarów rzeczywistych</t>
  </si>
  <si>
    <t>Internetowy system zdalnego nadzoru,  sterowania i identyfikacji obiektów w przemysłowych liniach technologicznych</t>
  </si>
  <si>
    <t>Internet remote surveillance, control and identification system for industrial facilities.</t>
  </si>
  <si>
    <t>Opracowanie sieciowej aplikacji komputerowej w wybranym języku programowania (C, PHP,Javascript, Delphi/Lazarus) umożliwiającej na zdalną kontrolę urządzeń wykorzystywanych w liniach technologicznych.   Osoby podejmujące się opracowania tematu powinny posiadać poszerzone zainteresowania i umiejętności programowania komputerów. Jednym z efektów dydaktycznych projektu jest poznanie zaawansowanych elementów programowania z zakresu  analizy danych i sterowania. Zakres pracy obejmuje przegląd literaturowy, opracowanie algorytmu informatycznego, opracowanie i uruchomienie aplikacji informatycznej, testowanie funkcjonalności zrealizowanego projektu, ocena końcowa algorytmu.</t>
  </si>
  <si>
    <t xml:space="preserve">Kontrola zarządzania systemami baz danych i identyfikacji obiektów </t>
  </si>
  <si>
    <t>Management control od database systems and identification of objects</t>
  </si>
  <si>
    <t>Opracowanie programu komputerowego współdziałającego z systemem zarządzania zbiorami danych i identyfikacji obiektów . Osoby podejmujące się opracowania tematu powinny posiadać poszerzone zainteresowania i umiejętności z zakresu programowania strukturalnego i/lub obiektowego (np: Delphi/Lazarus, C++) oraz podstawową znajomość  działania sieci komputerowych. Zakres pracy obejmuje przegląd literaturowy, opracowanie algorytmu informatycznego, opracowanie i uruchomienie aplikacji informatycznej, testowanie funkcjonalności zrealizowanego projektu, ocena końcowa algorytmu.Redakcja pracy</t>
  </si>
  <si>
    <t>System mobilnej diagnostyki medycznej na przykładzie identyfikacji wybranych sygnałów biomedycznych</t>
  </si>
  <si>
    <t>The system of mobile medical diagnostics on the example of identification of selected biomedical signals</t>
  </si>
  <si>
    <t>Opracowanie programu komputerowego w wybranym języku programowania ( C#, PHP/Delphi/Lazarus) umożliwiającego szybką identyfikację i analizę charakterystycznych sygnałów dyskretnych z zakresu energetyki, mechaniki, medycyny itp.,  Osoby podejmujące się opracowania tematu powinny posiadać poszerzone zainteresowania i umiejętności programowania komputerów oraz komunikacji teleinformatycznej. Jednym z efektów dydaktycznych projektu jest poznanie wybranych elementów programowania z zakresu  analizy danych i sterowania. Zakres projektu inżynierskiego obejmuje opracowanie i uruchomienie aplikacji informatycznej.Redakcja pracy</t>
  </si>
  <si>
    <t>Mała instalacja fotowoltaiczna  z zasobnikiem energii</t>
  </si>
  <si>
    <t xml:space="preserve">
Small photovoltaic installation with energy storage</t>
  </si>
  <si>
    <t xml:space="preserve"> Analiza porównawcza dostępnych na rynku instalacji fotowoltaicznych oraz zasobników energii, dobór optymalnego ze względu na opłacalność rozmiaru instalacji fotowoltaicznej oraz pojemności zasobnika energii z wykorzystaniem  pomiaru energii  wytwarzanej przez instalację PV</t>
  </si>
  <si>
    <t>Przewidywanie produkcji energii w elektrowniach wiatrowych</t>
  </si>
  <si>
    <t>Prediction of energy production in wind farms</t>
  </si>
  <si>
    <t>Przewidywanie produkcji energii w elektrowniach fotowoltaicznych</t>
  </si>
  <si>
    <t>Prediction of energy production in photovoltaic power plants</t>
  </si>
  <si>
    <t xml:space="preserve">Układy pomiarowe wysokiego napięcia stosowane w rozdzielniach wysokich i średnich napięć. </t>
  </si>
  <si>
    <t>High voltage measurement systems used in high voltage switchboards.</t>
  </si>
  <si>
    <t xml:space="preserve">Celem pracy jest przygotowanie opracowania porównawczego różnych układów pomiarowych wykorzystywanych w rozdzielniach wysokich napięć. Zakres pracy będzie obejmował studia literaturowe z uwzględnieniem obowiązujących norm. </t>
  </si>
  <si>
    <t>Wieczorek Krzysztof Dr inż.</t>
  </si>
  <si>
    <t>Badania diagnostyczne transforamtorów wysokiego napięcia</t>
  </si>
  <si>
    <t>Diagnostic tests of high voltage transformers.</t>
  </si>
  <si>
    <t xml:space="preserve">Celem pracy jest przygotowanie opracowania dotyczącego kompleksowych badań diagnostycznych transformatorów wysokiego napięcia. Zakres pracy będzie obejmował studia literaturowe z uwzględnieniem obowiązujących norm. </t>
  </si>
  <si>
    <t>Wykorzystanie pomiarów termowizyjnych w diagnostyce układów izolacyjnych wysokiego napięcia</t>
  </si>
  <si>
    <t>The use of thermovision measurements in the diagnosis of high voltage insulation systems</t>
  </si>
  <si>
    <t>Celem pracy jest wykonanie przykładowych pomiarów widm termowizyjnych układów izolacyjnych wysokiego napięcia oraz ich interpretacja. Zakres pracy obejmował będzie również studia literaturowe w tym zakresie.</t>
  </si>
  <si>
    <t>Wzorcowanie kompozytowych czujników akustycznych</t>
  </si>
  <si>
    <t>Calibration of composite acoustic sensors</t>
  </si>
  <si>
    <t>Celem pracy jest porównanie różnych kompozytowych materiałów piezoelektrycznych pod względem przydatności do deterkcji impulsów akustycznych.</t>
  </si>
  <si>
    <t xml:space="preserve">Otrzymywanie warstw elektroprzewodzących na bazie grafenu poprzez elektrolityczną eksfoliację grafitu </t>
  </si>
  <si>
    <t>Manufacturing of graphene-based electroconductive layers through electrolytic exfoliation of graphite</t>
  </si>
  <si>
    <t>Praca o charakterze doświadczalnym, której celem jest opracowanie metody uzyskiwania elektroprzewodzących warstw na bazie grafenu wytwarzanego w procesie elektrolitycznej eksfoliacji grafitu. Zakres pracy obejmuje: literaturową analizę obecnego stanu nauki i techniki w zakresie metod elektrolitycznego uzyskiwania grafenu oraz nanoszenia go na stałe podłoża dielektryczne, opracowanie metodologii elektrolitycznego wytwarzania grafenu z grafitu i nakładania go na podłoże polimerowe, budowa laboratoryjnego układu doświadczalnego, laboratoryjne próby wytwarzania grafenu i nanoszenia go na podłoże dielektryczne, pomiary podstawowych właściwości morfologicznych i elektrycznych uzyskanych warstw.</t>
  </si>
  <si>
    <t>Ocena zjawisk tryboelektrycznych na interfazie silikon-nanorurki węglowe</t>
  </si>
  <si>
    <t>Evaluation of tryboelectric phenomena on polysiloxane-carbon nanotube interphase</t>
  </si>
  <si>
    <t>Praca o charakterze doświadczalnym, której celem jest ocena zjawisk tryboelektrycznych, zachodzących na styku powierzchni silikonu oraz nanorurek węglowych (CNT). Zakres pracy obejmuje: literaturową analizę obecnego stanu nauki i techniki w zakresie tryboelektryzacji silikonów i nanorurek węglowych, wytwarzanie materiału o rozwiniętej powierzchni, pokrytej w sposób trwały losowo zorientowanymi CNT, opracowanie metodologii pomiarów oraz doświadczalną ilościową ocenę tryboelektryzacji tak uzyskanych materiałów podczas kontaktu i tarcia o powierzchnie silikonu (w tym o rozwiniętej powierzchni) i analizę uzyskanych wyników.</t>
  </si>
  <si>
    <t xml:space="preserve">Otrzymywanie kompozytowych warstw dielektrycznych modyfikowanych nanokrzemionką </t>
  </si>
  <si>
    <t>Development of nanosilica-modified composite dielectric films</t>
  </si>
  <si>
    <t>Praca o charakterze doświadczalnym, której celem jest opracowanie metody wytwarzania dielektrycznych warstw na bazie fluoropolimeru (np. kopolimeru heksafluoropropylenu (HFP) i politetrafluoroetylenu (PTFE)) modyfikowanego nanokrzemionką i dodatkami o charakterze ferroelektrycznym w celu uzyskania materiału wykazującego jednocześnie właściwości tryboelektryczne, dużą względną przenikalność elektryczną oraz superhydrofobowość. Zakres pracy obejmuje: literaturową analizę obecnego stanu nauki i techniki w zakresie materiałów o właściwościach ferroelektrycznych, superhydrofobowych i tryboelektrycznych, opracowanie idei materiału ferroelektryczno-superhydrofobowego o jednocześnie silnych właściwościach tryboelektrycznych, laboratoryjne próby wytwarzania takich materiałów w postaci cienkich warstw (w tym na podłożach metalicznych), doświadczalna ocena właściwości uzyskanych warstw oraz analiza otrzymanych wyników.</t>
  </si>
  <si>
    <t>Elektrotechnika_mgr_CPE</t>
  </si>
  <si>
    <t>Wpływ niskotemperaturowej plazmy na proces wegetacji roślin</t>
  </si>
  <si>
    <t>Influence of nonthermal plasma on vegetation process of plants</t>
  </si>
  <si>
    <t>Cel pracy: badanie wpływu oddziaływania plazmy na proces wegetacji roślin. Zakres pracy: 1) Zapoznanie się z problematyką wykorzystania plazmy do celów rolniczych; 2) Przegląd rozwiązań reaktorów do zastosowań biologicznych; 3) Zapoznanie się z problematyką oddziaływania plazmy na komórki organizmów żywych; 4) Badanie wpływu plazmy na proces wegetacji roślin; 5) Opracowanie wyników badań.</t>
  </si>
  <si>
    <t>Elektrotechnika_mgr_RES</t>
  </si>
  <si>
    <t>Porównanie i analiza systemów magazynowania energii elektrycznej</t>
  </si>
  <si>
    <t>Comparison and analysis of electrical energy storage systems</t>
  </si>
  <si>
    <t>Celem pracy jest analiza najnowszych rozwiązań służących magazynowaniu energii elektrycznej. Wykorzystanie kondensatorów, baterii, akumulatorów, układów mechanicznych, wodoru ma być ocenione z technicznego i ekonomicznego punktu widzenia. Zadaniem studenta jest wskazać potencjał rozwojowy na podstawie studiów literaturowych i oferty producentów</t>
  </si>
  <si>
    <t>Zasobnika energii w mikrosieci w ujęciu statystycznej analizy danych mocowych</t>
  </si>
  <si>
    <t xml:space="preserve"> Energy storage unit in a microgrid with regard to statistical power data analysis </t>
  </si>
  <si>
    <t>Zadaniem dyplomanta jest określenie wpływu wielkości  i technologii wykonania zasobnika energii na pracę mikrosieci. Analizie poddane zostaną długoterminowe pomiary mocy makrogeneratorów odnawialnych i obciążeń Graduate student task is to determine the effect of size and technology of energy storage to on microgrid working conditions. An analysis should be done of long-term power measurements of renewable sources and loads.</t>
  </si>
  <si>
    <t>Produkcjai energii elektrycznej w małej instalacji PV.</t>
  </si>
  <si>
    <t>Electrical power generation in a PV installation.</t>
  </si>
  <si>
    <t xml:space="preserve">Zadaniem dyplomanta jest przedstawienie możliwości konstrukcyjnych małej instalacji PV oraz długoterminowa analiza produkcji energii w zależności od wykorzystanej technologii paneli PV.
Graduate student task is to present the possibilities of construction of small PV installations and a long-term analysis of energy production, depending on the PV panels technology in use.
</t>
  </si>
  <si>
    <t>Regulski Paweł Dr inż.</t>
  </si>
  <si>
    <t>mgr inż. Andrzej Garbera</t>
  </si>
  <si>
    <t>mgr inż. Zbigniew Pawlik</t>
  </si>
  <si>
    <t>mgr inż. Henryk Brzeziński</t>
  </si>
  <si>
    <t>dr inż. Ryszard  Zacirka</t>
  </si>
  <si>
    <t>Dr inż. Anna Kisiel</t>
  </si>
  <si>
    <t>Dr inż. Marcin Palewicz</t>
  </si>
  <si>
    <t>mgr inż. Justyna Król</t>
  </si>
  <si>
    <t>dr inż.. Anna Kisiel</t>
  </si>
  <si>
    <t>Przełączenia automatyczne w rozdzielnicy niskiego napięcia z wykorzystaniem sterownika firmy ABB.</t>
  </si>
  <si>
    <t>Automatic transfer switch in low voltage switchgear using ABB Programmable Logic Controller.</t>
  </si>
  <si>
    <t xml:space="preserve">Celem pracy jest zaprojektowanie i wykonanie makiety do symulacji układu Samoczynnego Załączania Rezerwy i przełączeń automatycznych z wykorzystaniem sterownika ABB rodziny AC500, oraz stworzenie aplikacji, umożliwiającej poznanie działania układu. </t>
  </si>
  <si>
    <t>Budzisz Joanna Dr inż.</t>
  </si>
  <si>
    <t>Automatyka samoczynnego załączenia rezerwy wykonana na urządzeniu  Automat SZR dla 2 linii zasil.sieć/sieć lub sieć/agregat firmy Schrack.</t>
  </si>
  <si>
    <t>Automatic SZR system made on the Automatic SZR system for 2 lines power/ network or networ/aggregate, Schrack.</t>
  </si>
  <si>
    <t xml:space="preserve">Analiza nowoczesnych rozwiązań stosowanych w automatycznych systemach SZR oraz wykonanie stanowiska do wizualizacji sposobów wykonania systemów SZR na urządzeniu firmy Schrack (ppbz21wyge). </t>
  </si>
  <si>
    <t>Systemy sterowania oświetleniem ulicznym.</t>
  </si>
  <si>
    <t>Street lighting control systems.</t>
  </si>
  <si>
    <t>Celem pracy jest przegląd systemów sterowania oświetleniem ulicznym oraz analiza wymagań norm i przepisów w zakresie projektowania oświetlenia ulicznego. Należy wykonać projekt oświetlenia wybranego obszaru ze zwróceniem szczególnej uwagi na system sterowania. Praca powinna również zawierać szacunkowe porównanie kosztów wykonawczych i eksploatacyjnych projektu z kosztami alternatywnych rozwiązań projektowych.</t>
  </si>
  <si>
    <t>Konieczny Janusz Dr inż.</t>
  </si>
  <si>
    <t>Zagrożenia dla systemu elektroenergetycznego spowodowane burzami magnetycznymi</t>
  </si>
  <si>
    <t>Effect of the geomagnetically induced current on power system performance</t>
  </si>
  <si>
    <t>Celem pracy jest analiza wpływu prądów geomagnetycznych, indukowanych podczas burz solarnych, na działanie wybranych elementów systemu elektroenergetycznego. Część praktyczna pracy zostanie wykonana w programie Matlab/Simulink, w którym Dyplomant powinien przygotować model systemu elektroenergetycznego, umożliwiający symulację zjawisk powstających podczas burz magnetycznych. Wyniki symulacji zostaną wykorzystane do oceny zagrożeń, jakie mogą powodować prądy geomagnetyczne z punktu widzenia działania zabezpieczeń elektroenergetycznych oraz stabilnej pracy systemu elektroenergetycznego. Opracowanie wniosków i edycja pracy dyplomowej.</t>
  </si>
  <si>
    <t>Bejmert Daniel Dr inż.</t>
  </si>
  <si>
    <t>Analiza pracy akumulatorowych zasobników energii</t>
  </si>
  <si>
    <t>Dynamic simulation of battery energy storage systems</t>
  </si>
  <si>
    <t>Celem pracy analiza pracy akumulatorowego zasobnika energii pracującego w miko sieci. Część praktyczna pracy obejmuje przygotowanie modelu symulacyjnego mikro sieci średniego napięcia wraz z rozważanym zasobnikiem energii. Modelując zasobnik energii Dyplomant powinien rozważyć różne sposoby reprezentacji, sterowania oraz sprzęgnięcia z systemem elektroenergetycznym modelowanego zasobnika. W tak przygotowanym modelu testowym należy przeprowadzić symulacje różnego rodzaju zakłóceń. Opracowanie wniosków i edycja pracy dyplomowej.</t>
  </si>
  <si>
    <t>Zasobniki energii w systemie elektroenergetycznym</t>
  </si>
  <si>
    <t>Energy storage systems in electric power systems</t>
  </si>
  <si>
    <t>Celem pracy jest symulacyjna analiza podstawowych własności wybranych zasobników energii elektrycznej. W pierwszym etapie pracy, student powinien dokonać przeglądu oraz krytycznej oceny podstawowych cech zasobników energii opartych na: ogniwach paliwowych, superkondensatorach oraz ogniwa elektrochemiczne (akumulatory). W etapie drugim, student powinien – wykorzystując program Matlab/Simulink – przygotować model fragmentu systemu elektroenergetycznego zawierający rozważane zasobniki energii. Następnie powinien przeprowadzić analizę symulacyjną pracy zasobników w różnych stanach pracy mikrosieci średniego napięcia. Opracowanie wniosków i edycja pracy dyplomowej.</t>
  </si>
  <si>
    <t>Sterowanie pracą obiektu dynamicznego z wykorzystaniem regulatora PID</t>
  </si>
  <si>
    <t>PID controller on dynamic system</t>
  </si>
  <si>
    <t xml:space="preserve">Celem pracy jest implementacja w środowisku symulacyjnym (Matlab/Simulink) algorytmu sterowania PID dla zadanego systemu dynamicznego. Po przeprowadzeniu testów symulacyjnych działania zaproponowanego układu regulacji, Dyplomant podejmie próbę jego zaimplementowania na platformie sprzętowej. Opracowanie dokumentacji technicznej wykonanego układu i edycja pracy dyplomowej.
</t>
  </si>
  <si>
    <t>Wykorzystanie energii słonecznej do zasilania urządzeń domowych</t>
  </si>
  <si>
    <t>The use of photovoltaic for supply of household appliances</t>
  </si>
  <si>
    <t>Celem pracy jest przygotowanie programu, który wykorzystywałby dane odnośnie generacji słonecznej i prognoz pogody do przygotowania planu sterowania urządzeniami domowymi w taki sposób, aby w maksymalnym stopniu wykorzystać energię z ogniw fotowoltaicznych, by nie odprowadzać jej nadwyżki do sieci elektroenergetycznej. Zakres pracy przewiduje: pobranie danych o generacji słonecznej z ogniw znajdujących się na budynku D-20, uzyskanie danych odnośnie prognozy pogody, opracowanie programu, który na podstawie takich danych ilustrowałby załączanie określonych urządzeń domowych.</t>
  </si>
  <si>
    <t>Billewicz Krzysztof Dr inż.</t>
  </si>
  <si>
    <t>Rozbudowa laboratorium inteligentnych systemów pomiarowych</t>
  </si>
  <si>
    <t>Expansion of the smart metering systems laboratory</t>
  </si>
  <si>
    <t>Celem pracy jest przygotowanie stanowiska laboratoryjnego w laboratorium inteligentnych systemów pomiarowych. Zakres pracy przewiduje: przygotowanie tablicy z licznikami, dostosowanie pracy programu SOLEN lub innego programu do sterowania inteligentnymi licznikami, przygotowanie instrukcji do ćwiczenia laboratoryjnego.</t>
  </si>
  <si>
    <t>Celem pracy jest napisanie programu umożliwiającego sterowanie urządzeniami domowymi w odpowiedzi na zmieniające się ceny energii elektrycznej. Zakres pracy przewiduje: scharakteryzowanie taryf: wielostrefowej, z ceną krytyczną i z ceną zmienną w czasie rzeczywistym, wskazanie okresów dla poszczególnych taryf, kiedy cena energii jest najniższa, wskazanie możliwych i akceptowalnych czasów pracy poszczególnych urządzeń dla wybranych grup ludzi, napisanie programu, który odczytując czas komputera będzie wskazywał na załączenie określonych urządzeń.</t>
  </si>
  <si>
    <t>Badanie pracy inteligentnego licznika energii</t>
  </si>
  <si>
    <t>Studying the operation of smart energy meter</t>
  </si>
  <si>
    <t>Celem pracy dyplomowej jest badanie prawidłowości pracy i wskazań elektronicznego licznika energii. Zakres obejmuje przeprowadzenie pomiarów przy różnych obciążeniach, oraz w miarę możliwości porównanie pracy i wskazań z licznikiem indukcyjnym. </t>
  </si>
  <si>
    <t>Zabezpieczenia i automatyki stosowane w transformatorach elektroenergetycznych</t>
  </si>
  <si>
    <t>Power System Protection of power transformers</t>
  </si>
  <si>
    <t>Celem pracy jest zapoznanie studenta z budową i zasadą działania nowoczesnych, cyfrowych zabezpieczeń elektroenergetycznych.
Zakres pracy obejmuje analizę kryteriów i automatyk stosowanych w transformatorach elektroenergetycznych w zależności od ich mocy. Zakres pracy obejmuje przeprowadzenie krytycznej analizy wybranych zabezpieczeń transformatorów, przeprowadzenie badań funkcjonalnych wybranego zabezpieczenia transformatora oraz opracowanie wytycznych do badania zabezpieczenia.</t>
  </si>
  <si>
    <t>Habrych Marcin Dr inż.</t>
  </si>
  <si>
    <t>Sterowanie oświetleniem w systemach BMS</t>
  </si>
  <si>
    <t>Lighting control in BMS systems</t>
  </si>
  <si>
    <t>Celem pracy jest analiza systemów sterowania oświetleniem implementowanych w systemach automatyki budynkowej BMS (Building Management System).</t>
  </si>
  <si>
    <t>Herlender Kazimierz Dr inż.</t>
  </si>
  <si>
    <t xml:space="preserve">Badanie stabilności lokalnej w systemie elektroenergetycznym  </t>
  </si>
  <si>
    <t>Power system small signal stability analysis</t>
  </si>
  <si>
    <t>Przeprowadzenie analizy stabilności lokalnej w oparciu o model systemu elektroenergetycznego. Pojęcie stabilności lokalnej systemu elektroenergetycznego. Metody modelowania i analizy stabilności lokalnej systemu. Opracowanie komputerowego modelu wybranego systemu do badania stabilności lokalnej. Przeprowadzenie symulacji wybranych stanów przejściowych w systemie i ocena zdolności zachowania stabilności kątowej przy wystąpieniu małych zakłóceń. Wnioski.</t>
  </si>
  <si>
    <t>Łukomski Robert Dr inż.</t>
  </si>
  <si>
    <t>Regulacja częstotliwości w połączonych systemach elektroenergetycznych</t>
  </si>
  <si>
    <t>Frequency regulation of interconnected power systems</t>
  </si>
  <si>
    <t>Przeprowadzenie symulacji regulacji częstotliwości w połączonych systemach elektroenergetycznych. Zasady współpracy połączonych systemów elektroenergetycznych. Sposoby modelowania układów regulacji częstotliwości. Opracowanie komputerowego modelu układu regulacji częstotliwości połączonych systemów elektroenergetycznych. Przeprowadzenie symulacji wybranych stanów pracy układu w celu określenia wzajemnego wpływu połączonych systemów na utrzymanie wartości częstotliwości w systemie. Wnioski</t>
  </si>
  <si>
    <t>Sposoby przeprowadzania obliczeń prądów zwarciowych w systemie elektroenergetycznym</t>
  </si>
  <si>
    <t>Calculation of short-circuit currents in power systems</t>
  </si>
  <si>
    <t>Przeprowadzenie obliczeń prądów zwarciowych w systemie elektroenergetycznym  w układzie jednostek względnych, pół-względnych i względnych i ich porównanie. Zapoznanie się ze sposobem modelowania systemu elektroenergetycznego do  obliczania prądów zwarciowych i ich sposobu ich przeprowadzania. Charakterystyka normy PN-EN 60909 i innych standardów dotyczących zasad obliczania prądów zwarciowych. Przeprowadzenie przykładowych obliczeń prądów zwarciowych w układzie jednostek względnych, pół-względnych i względnych. Analiza porównawcza. Wnioski</t>
  </si>
  <si>
    <t>Dobór i analiza parametrów układu regulacji napięcia generatora synchronicznego</t>
  </si>
  <si>
    <t>Selection and analysis of voltage regulator for synchronous generator</t>
  </si>
  <si>
    <t>Przeprowadzenie symulacyjnej analizy układu regulacja napięcia generatora synchronicznego wraz z doborem jego parametrów. Zapoznanie się z budową i działaniem układów regulacji napięcia generatora synchronicznego. Opracowaniem modelu układu regulacji i przeprowadzenie symulacji w celu dobrania optymalnych nastaw parametrów regulatora. Analiza uzyskanych wyników. Wnioski</t>
  </si>
  <si>
    <t>Modelling of selected PLL method in presence of measured signal distortion in Matlab-Simulink.</t>
  </si>
  <si>
    <t>Cel pracy: Przebadanie na drodze symulacyjnej w środowisku Matlab-Simulink wybranej struktury pętli synchronizacji fazowej PLL. Zakres pracy: Analiza literatury; zapoznanie się ze strukturami i opisem matematycznym wybranych konfiguracji PLL;  opracowanie modeli symulacyjnych; dobór optymalnych nastaw; wykonanie badań symulacyjnych; redakcja pracy.</t>
  </si>
  <si>
    <t>Nalepa Radosław Dr inż.</t>
  </si>
  <si>
    <t>Porównanie na drodze symulacyjnej w środowisku Matlab-Simulink  strat mocy wybranych tranzystorów mocy opartych na Si i SiC.</t>
  </si>
  <si>
    <t>Power losses comparison of Si and SiC  based transistors basing on simulations in Matlab-Simulink.</t>
  </si>
  <si>
    <t>Cel pracy: Wyznaczenie  na drodze symulacyjnej w środowisku Matlab-Simulink strat mocy wybranych tranzystorów mocy opartych na Si oraz SiC oraz ich porównanie.  Parametry wybranych kluczy oparte o dane katalogowe od producenta. W zakres pracy wchodzi również wyznaczanie temperatury złącza na podstawie impedancji termicznej.  Zakres pracy: Analiza literatury; zapoznanie się z powstawaniem strat mocy; opracowanie modeli symulacyjnych; wykonanie badań symulacyjnych; redakcja pracy. Możliwa weryfikacja eksperymentalna dla wybranych kluczy.</t>
  </si>
  <si>
    <t xml:space="preserve">Analiza wybranych metod optymalizacji  nastaw dyskretnych regulatorów PI w środowisku Matlab-Simulink. </t>
  </si>
  <si>
    <t>Analysis of selected methods of discrete PI regulators settings optimization in Matlab-Simulink</t>
  </si>
  <si>
    <t>Cel pracy: Zapoznanie się z wybranymi metodami optymalizacji nastaw dyskretnych regulatorów PI  z wykorzystaniem narzędzi dostępnych w środowisku Matlab-Simulink. Zakres pracy: analiza literatury; wybór struktur układów regulacji wraz z obiektami sterowania; zbudowanie modeli symulacyjnych wybranych układów w Simulink; wybór metod i kryteriów doboru i optymalizacji nastaw regulatorów; przeprowadzenie doboru optymalnych nastaw; ocena jakości otrzymanych wyników; zestawienie porównawcze wyników; redakcja pracy.</t>
  </si>
  <si>
    <t>Program do odbioru danych z koncentratora synchrofazorów OpenPDC w Matlabie </t>
  </si>
  <si>
    <t>Program for obtaining OpenPDC data in Matlab</t>
  </si>
  <si>
    <t>Celem pracy jest napisanie programu do odbioru danych z koncentratora synchrofazorów OpenPDC w Matlabie. Program OpenPDC udostępnia zarchiwizowane pomiary w formacie XML oraz JSON, co umożliwia ich dalsze przetwarzanie offline w dowolnym środowisku. Zaproponowany program powinien umożliwiać wybór zakresu czasowego, zapis danych w formie macierzowej oraz rysowanie wykresów.</t>
  </si>
  <si>
    <t>Analiza pracy silnika indukcyjnego w czasie stanów awaryjnych systemu elektroenergetycznego</t>
  </si>
  <si>
    <t>Analysis of induction motor operation in abnormal power system states</t>
  </si>
  <si>
    <t xml:space="preserve">Celem pracy jest analiza działania silnika indukcyjnego w trakcie stanów awaryjnych systemu systemu elektroenergetycznego, takich jak zwarcia czy niesymetryczne zasilanie. W ramach pracy należy wykonać przegląd literatury opisującej stany awaryjne systemu elektroenergetycznego oraz zbudować w środowisku Matlab/Simulink model fragmentu sieci dystrybucyjnej zawierającej podłączony silnik indukcyjny. Zamodelowany system należy wykorzystać do symulacji stanów awaryjnych i analizy działania silnika indukcyjnego. </t>
  </si>
  <si>
    <t>Analiza dwurdzeniowych przesuwników fazowych</t>
  </si>
  <si>
    <t>Analysis of indirect phase shifting transformers</t>
  </si>
  <si>
    <t>Celem pracy jest analiza przesuwników fazowych. Opracowanie modelu symulacyjnego dwurdzeniowego przesuwnika fazowego w programie MATLAB/Simulink.</t>
  </si>
  <si>
    <t>Solak Krzysztof Dr inż.</t>
  </si>
  <si>
    <t>Analiza zjawiska ferrorezonansu w sieci średniego napięcia</t>
  </si>
  <si>
    <t>Analysis of ferroresonance phenomenon in MV networks</t>
  </si>
  <si>
    <t xml:space="preserve">Celem pracy jest analiza zjawiska ferrorezonansu w sieci średniego napięcia. Opracowanie modelu symulacyjnego sieci średniego napięcia w programie MATLAB/Simulink  oraz symulowanie zjawiska ferrorezonansu. </t>
  </si>
  <si>
    <t>Algorytmy do identyfikacji udarowego prądu transformatora</t>
  </si>
  <si>
    <t>Algorithms to identify the transformer inrush current</t>
  </si>
  <si>
    <t xml:space="preserve">Celem pracy jest analiza udarowego prądu magnesowania transformatorów. Opracowanie modelu symulacyjnego  w programie MATLAB/Simulink  oraz analiza wybranych algorytmów do detekcji udarowego prądu magnesowania transformatora. </t>
  </si>
  <si>
    <t>Algorytmy do identyfikacji nasycenia przekładników prądowych</t>
  </si>
  <si>
    <t>Algorithms to identify the CT saturation</t>
  </si>
  <si>
    <t xml:space="preserve">Celem pracy jest analiza zjawiska nasycania się przekładników prądowych. Opracowanie modelu symulacyjnego  w programie MATLAB/Simulink  oraz analiza wybranych algorytmów do detekcji nasycania się przekładników prądowych. </t>
  </si>
  <si>
    <t>Zastosowanie neuronowych sieci do pomiaru amplitudy sygnału</t>
  </si>
  <si>
    <t>Application of neural networks to measure amplitude of signal</t>
  </si>
  <si>
    <t xml:space="preserve">Celem pracy jest zapoznanie się ze sztucznymi sieciami neuronowymi. Opracowanie algorytmu bazującego na sztucznych sieciach neuronowych do pomiaru amplitudy prądu lub napięcia w programie MATLAB/Simulink. </t>
  </si>
  <si>
    <t>Tester systemów przeciwpożarowych stosowanych w energetyce.</t>
  </si>
  <si>
    <t>Tester of fire protection systems used in power industry.</t>
  </si>
  <si>
    <t>Celem pracy jest zapoznanie z problematyką systemów przeciwpożarowych ze szczególnym uwzględnieniem tych stosowanych w energetyce. Należy opisać możliwość wykorzystania sterownika PLC do wykonania testera takich systemów. Zaproponować jakie parametry /czynności może testować sterownik PLC i jakie układy wejścia/wyjścia są mu do tego potrzebne. Tester powinien umożliwiać zadawanie sygnałów analogowych i cyfrowych. Wybrane czynności testowania przedstawić w postaci przykładowych programów i wizualizacji.</t>
  </si>
  <si>
    <t>Staszewski Janusz Dr inż.</t>
  </si>
  <si>
    <t>Monitoring zużycia energii elektrycznej sprzętu gospodarstwa domowego zasilanego czasowo.</t>
  </si>
  <si>
    <t>Monitoring of the electricity consumption of temporarily supplied household appliances.</t>
  </si>
  <si>
    <t xml:space="preserve">Celem pracy jest zapoznanie się z problematyką zużycia energii elektrycznej przez sprzęt używany w gospodarstwach domowych, szczególnie ten zasilany czasowo, np. lodówki. Należy wykonać układ monitorujący zużycie energii elektrycznej w zadanym czasie, dla wybranego urządzenia. Układ powinien zapewniać przeniesienie, na żądanie, zarejestrowanych danych do komputera nadrzędnego, gdzie powinna być ich analiza. </t>
  </si>
  <si>
    <t>Elementy nieliniowe w układach regulacji automatycznej</t>
  </si>
  <si>
    <t>Non-linear elements in automatic control systems</t>
  </si>
  <si>
    <t>Celem pracy jest zapoznanie z podstawowymi elementami nieliniowymi występującymi w układach regulacji automatycznej oraz projekt i wykonanie modeli wybranych elementów nieliniowych przy wykorzystaniu programowalnego sterownika logicznego PLC. Tak wykonane elementy znajdą zastosowanie w Laboratorium Podstaw Automatyki.</t>
  </si>
  <si>
    <t>Weryfikacja modelu topologii systemu
elektroenergetycznego w przypadku niekompletnego zbioru danych pomiarowych</t>
  </si>
  <si>
    <t>Power system topology verification in the case of an incomplete set of measurement data</t>
  </si>
  <si>
    <t>Krytyczny przegląd istniejących metod weryfikacji modelu topologii systemu
elektroenergetycznego. Analiza właściwości metody weryfikacji modelu topologii systemu
elektroenergetycznego wykorzystującej zredukowane wskaźniki niezbilansowania, która może być wykorzystana, gdy zbiór danych pomiarowych nie jest kompletny. Przeprowadzenie weryfikacji modelu topologii systemu testowego za pomocą analizowanej metody.</t>
  </si>
  <si>
    <t>Wilkosz Kazimierz Prof. dr hab. inż.</t>
  </si>
  <si>
    <t>Weryfikacja danych pomiarowych z
systemu elektroenergetycznego</t>
  </si>
  <si>
    <t>Verification of measurement data from a power system</t>
  </si>
  <si>
    <t>Krytyczny przegląd istniejących metod weryfikacji danych pomiarowych z systemu
elektroenergetycznego. Przeprowadzenie weryfikacji danych pomiarowych z systemu testowego za pomocą wybranej metody. Analiza właściwości wybranej metody.</t>
  </si>
  <si>
    <t>Pomiar osi optycznej z zastosowaniem automatycznego stolika rotacyjnego – stanowisko laboratoryjne</t>
  </si>
  <si>
    <t>Measurement of the optical axis using an automatic rotary table - laboratory station</t>
  </si>
  <si>
    <t>Celem pracy jest wykonanie elementu stanowiska pomiarowego do pomiaru charakterystyki kątowej na bazie stolika rotacyjnego z podziałką kątową. Założeniem projektu jest pełna automatyzacja podczas doboru kąta pomiaru osi optycznej z zastosowaniem sterownika mikroprocesorowego.</t>
  </si>
  <si>
    <t>Wiśniewski Grzegorz Dr inż.</t>
  </si>
  <si>
    <t>Automatyka w systemach odnawialnych źródeł energii</t>
  </si>
  <si>
    <t>Automation in renewable energy sources</t>
  </si>
  <si>
    <t>Celem pracy jest zebranie i opisanie elementów automatyki związanych z pracą urządzeń wykorzystywanych do produkcji  energii odnawialnej</t>
  </si>
  <si>
    <t>Program do wyboru najkorzystniejszej taryfy na energię elektryczną</t>
  </si>
  <si>
    <t>The program to choose the cheapest tariff for electricity</t>
  </si>
  <si>
    <t>Program będzie posiadał dane o ok. 20 taryfach na energię różnych sprzedawców, na podstawie odczytanych danych profilowych będzie wskazywał najtańszą taryfę i sprzedawcę energii.</t>
  </si>
  <si>
    <t>Modelowanie i analiza pracy  energoelektronicznego wielopoziomowego konwertera średniego napięcia, MMC VSC-MVDC, w środowisku Matlab-Simulink.</t>
  </si>
  <si>
    <t>Modeling and analysis of medium voltage modular multilevel voltage source converter, MMC VSC-MVDC, in Matlab Simulink.</t>
  </si>
  <si>
    <t>Celem pracy: opracowanie środowiska komputerowego wspomagania projektowania wielopoziomowego modułowego konwertera, (ang. MMC) średniego napięcia (ang. VSC-MVDC) opartego na celce w postaci półmostka i modulacji z sygnałem nośnym. Realizacja pracy w środowisku Matlab/Simulink.  Zakres pracy: analiza literatury; zapoznanie się z układem i jego opisem matematycznym; przyjęcie założeń modelu symulacyjnego; opracowanie modelu symulacyjnego; wykonanie badań symulacyjnych;  redakcja pracy w uzgodnionym formacie.</t>
  </si>
  <si>
    <t>Analiza wybranych aspektów bezpieczeństwa funkcjonalnego systemów związanych z bezpieczeństwem w świetle PN-EN 61508.</t>
  </si>
  <si>
    <t>Analysis of selected aspects of functional safety of safety-related systems as per PN-EN 61508.</t>
  </si>
  <si>
    <t xml:space="preserve">Cel pracy: Zapoznanie się z wybranymi aspektami projektowania, wytwarzania, instalacji, użytkowania i likwidacji (elektrycznych/elektronicznych/programowalnych elektronicznych) systemów związanych z bezpieczeństwem w celu umożliwienia autorowi podejmowania świadomych decyzji w rzeczywistych warunkach projektowych związanych z takim systemami. Zakres: Analiza literatury; zapoznanie się z normami PN-EN 61508 oraz PN-EN 61511; szczegółowe określenie zakresu analizy - to w związku z szerokim zakresem obejmowanym przez normy; analiza; redakcja pracy. </t>
  </si>
  <si>
    <t xml:space="preserve">Analiza wybranych metod identyfikacji modeli układów przetwarzania energii elektrycznej w środowisku Matlab-Simulink. </t>
  </si>
  <si>
    <t>Analysis of selected  electric energy processing circuits models identification methods in Matlab-Simulink environment.</t>
  </si>
  <si>
    <t>Cel pracy: Zapoznanie się z wybranymi metodami identyfikacji modeli matematycznych układów przetwarzania energii elektrycznej z wykorzystaniem narzędzi dostępnych w środowisku Matlab-Simulink. Zakres pracy: analiza literatury; wybór układów przetwarzania energii elektrycznej oraz zbudowanie ich modeli symulacyjnych w Simulink; wybór metod identyfikacji modeli matematycznych wcześniej wybranych i zasymulowanych układów; identyfikacja modeli; ocena jakości zidentyfikowanych modeli na drodze porównanie z wynikami symulacyjnymi układów; zestawienie porównawcze wyników; redakcja pracy.</t>
  </si>
  <si>
    <t>Cyfrowy regulator PID w środowisku LabVIEW-RT z wizualizacją procesu sterowania</t>
  </si>
  <si>
    <t>Digital PID controller in LabVIEW-RT with visualization of the control process</t>
  </si>
  <si>
    <t>Celem pracy jest zapoznanie się i omówienie zasady pracy, doboru nastaw oraz realizacji praktycznej regulatorów PID na drodze analogowej oraz cyfrowej. Ponadto, zadaniem dyplomanta będzie zaprojektowanie i realizacja cyfrowego regulatora PID w środowisku uruchomieniowym Real-Time programu LabVIEW, oraz karty pomiarowej PCI wyposażonej w szybkie przetworniki A/C i C/A. Proces regulacji powinien być wizualizowany w czasie rzeczywistym. Przeprowadzone badania na wybranych obiektach rzeczywistych powinny umożliwić zweryfikowanie spełnienia postawionych założeń projektowych oraz sformułowanie wniosków. Końcowym etapem pracy będzie opracowanie instrukcji do ćwiczenia laboratoryjnego.
Osoba podejmująca się opracowania tematu powinna posiadać poszerzone zainteresowania i umiejętności z zakresu programowania w języku LabVIEW, znajomość w zakresie cyfrowego przetwarzania sygnałów oraz umiejętności w konstruowaniu układów elektronicznych.</t>
  </si>
  <si>
    <t>Pierz Piotr Dr inż.</t>
  </si>
  <si>
    <t>Kontrola inercji w układach generacji rozproszonej</t>
  </si>
  <si>
    <t>Inertion control in distributed generation system</t>
  </si>
  <si>
    <t>Cel i zakres: Zapoznanie się z problematyką obniżenia wartości inercji w systemach generacji rozproszonej i jej wpływu na stabilność tych systemów przy zakłóceniach zwarciowych. Analiza możliwości sterowania wartością inercji w układach generacji rozproszonej z przekształtnikami energoelektronicznymi. Zasady modelowania takich układów z możliwością zmiany wartości inercji za pomocą sterowania przekształtników energoelektronicznych. Utworzenie modeli symulacyjnych do badania właściwości układu kontroli wartości inercji. Przeprowadzenie eksperymentów symulacyjnych i przygotowanie tekstu pracy.</t>
  </si>
  <si>
    <t>Rosołowski Eugeniusz Prof. dr hab. inż.</t>
  </si>
  <si>
    <t>Sterowanie obciążeniem elektrycznym jako element zarządzania energią</t>
  </si>
  <si>
    <t>Control of the electrical load as a element of the energy management</t>
  </si>
  <si>
    <t>Celem pracy jest określenie celu, roli i sposobów sterowania obciążeniem elektrycznym. Zakres pracy obejmuje scharakteryzowanie metod kształtowania zapotrzebowania na moc elektryczną oraz ich skuteczności, w tym m. in. ekonomicznych i technicznych, omówienie możliwości jakie daje zainstalowanie liczników inteligentnych. Omówienie regulacji prawnych krajowych i unijnych z tego zakresu, scharakteryzować problem zdalnego monitoringu pobieranej energii.</t>
  </si>
  <si>
    <t>Wilczyński Artur Prof. dr hab. inż.</t>
  </si>
  <si>
    <t>Automatyka i Robotyka_mgr_ASE</t>
  </si>
  <si>
    <t>Analiza nastaw kryteriów ROCOF i Vector Shift stosowanych w generatorach małej mocy</t>
  </si>
  <si>
    <t>Analysis of ROCOF and Vector Shift settings used in low power generators</t>
  </si>
  <si>
    <t xml:space="preserve">Celem pracy jest zapoznanie studenta z budową i zasadą działania nowoczesnych, cyfrowych zabezpieczeń elektroenergetycznych.
Zakres pracy obejmuje analizę wartości rozruchowych kryteriów ROCOF i Vector Shift dla  generatorów małych mocy,  przeprowadzenie krytycznej analizy wybranych zabezpieczeń generatorów, przeprowadzenie badań funkcjonalnych wybranego zabezpieczenia z zaimplementowanymi kryteriami ROCOF oraz Vector Shift, a także opracowanie wniosków z badań. </t>
  </si>
  <si>
    <t>Analiza porównawcza możliwości wykorzystania środowisk MATLAB i LabVIEW do szybkiego prototypowania układów automatyki elektroenergetycznej w systemach HIL (hardware in the loop)</t>
  </si>
  <si>
    <t>Comparative analysis of the possibilities of using MATLAB and LabVIEW environments for rapid prototyping of power automation systems using hardware in the loop technique (HIL)</t>
  </si>
  <si>
    <t>Celem pracy jest przeprowadzenie analizy porównawczej różnych odmian środowisk MATLAB/Simulink i LabVIEW pod kątem przydatności zastosowania ich do szybkiego prototypowania układów automatyki elektroenergetycznej w systemach czasu rzeczywistego (ang. HIL - hardware in the loop). Analizy należy przeprowadzić korzystając ze sprzętowej platformy PC wyposażonej m.in. w karty pomiarowe PCI oraz USB, poprzez próbę praktycznej implementacji wybranych algorytmów elektroenergetycznej automatyki zabezpieczeniowej. Do zadań dyplomanta będzie należało m.in. określenie zapotrzebowania na moc obliczeniową niezbędną do realizacji poszczególnych algorytmów oraz maksymalnych, możliwych do uzyskania praktyce, częstotliwości próbkowania analizowanych sygnałów i kroku czasowego obliczeń. Analiza rezultatów badań przeprowadzonych na wzorcowych sygnałach uzyskanych z programowalnego generatora powinny umożliwić sformułowanie wniosków końcowych. 
Osoba podejmująca się opracowania tematu powinna posiadać poszerzone zainteresowania i umiejętności z zakresu programowania w językach LabVIEW, MATLAB/Simulink, jak również znajomość w zakresie cyfrowego przetwarzania sygnałów oraz umiejętności w budowania elektronicznych układów pomiarowych.</t>
  </si>
  <si>
    <t>Nieliniowy filtr Kalmana do estymacji amplitudy sygnału sinusoidalnego </t>
  </si>
  <si>
    <t>Nonlinear Kalman filter for amplitude estimation</t>
  </si>
  <si>
    <t>Celem pracy jest rozważenie zastosowania nieliniowego filtru Kalmana do estymacji amplitudy sygnału sinusoidalnego. W ramach pracy należy wykonać przegląd literatury dotyczącej metod estymacji amplitudy, wybrać odpowiedni model sygnału i zaimplementować filtr Kalmana. Wyniki należy porównać do innych wybranych metod oraz ocenić wpływ zakłóceń sygnału na dokładność estymacji. Pracę należy wykonać w Matlabie.</t>
  </si>
  <si>
    <t>Projekt inteligentnej instalacji elektrycznej centrum handlowego</t>
  </si>
  <si>
    <t>Design of intelligent electrical installation of a shopping center</t>
  </si>
  <si>
    <t>Celem pracy jest wykonanie projektu inteligentnej instalacji elektrycznej zainstalowanej w centrum handlowym. W zakres pracy wchodzi omówienie planowanych funkcji sterowania oraz wykonanie projektu instalacji zainstalowanej w centrum handlowym,  w wybranym systemie instalacji inteligentnych.</t>
  </si>
  <si>
    <t>Bątkiewicz-Pantuła Marta Dr inż.</t>
  </si>
  <si>
    <t>Projekt okablowania hybrydowego inteligentnego domu</t>
  </si>
  <si>
    <t>Cabling Project of hybrid smart home</t>
  </si>
  <si>
    <t>Celem pracy jest wykonanie projektu hybrydowego inteligentnego domu. W zakres pracy wchodzi omówienie planowanych funkcji sterowania oraz wykonanie projektu instalacji zainstalowanej w budynku mieszkalnym,  w wybranym systemie instalacji inteligentnych z uwzględnieniem okablowania hybrydowego.</t>
  </si>
  <si>
    <t>Projekt instalacji inteligentnego domu w oparciu o sterownik i elementy przekaźnikowe</t>
  </si>
  <si>
    <t>Smart home installation project based on controller and relay elements</t>
  </si>
  <si>
    <t>Celem pracy jest opracowanie projektu instalacji elektrycznej w jednorodzinnym budynku mieszkalnym wyposażonej w sterownik programowalny oraz elementy przekaźnikowe umożliwiające automatyczne sterowanie w obiekcie i ocena funkcjonalności takiego rozwiązania. W zakresie pracy należy uwzględnić między innymi zaplanowanie podstawowych i zaawansowanych funkcji sterowania np. oświetleniem, roletami, ogrzewaniem, a następnie przedstawienie możliwości ich realizacji z wykorzystaniem sterownika i elementów przekaźnikowych.</t>
  </si>
  <si>
    <t>Bielówka Małgorzata Dr inż.</t>
  </si>
  <si>
    <t>Efektywne energetycznie sterowanie oświetleniem w obiekcie biurowym</t>
  </si>
  <si>
    <t>Energy-efficient lighting automatic control in an office building</t>
  </si>
  <si>
    <t>Celem pracy jest opracowanie projektu automatycznego sterowania oświetleniem w obiekcie biurowym. W zakresie pracy należy uwzględnić zaplanowanie takich funkcji sterowania, które przede wszystkim zwiększają efektywność energetyczną budynku (np. wykorzystanie światła dziennego, stosowanie czujników ruchu/obecności i czujników natężenia oświetlenia). Do realizacji planowanych funkcji sterowania należy wykorzystać elementy systemów sterowania oświetleniem oferowane aktualnie przez wybranych producentów.</t>
  </si>
  <si>
    <t>Projekt systemu oświetlenia hali sportowego basenu pływackiego</t>
  </si>
  <si>
    <t>Lighting system design for the sports swimming pool hall</t>
  </si>
  <si>
    <t>Celem pracy jest opracowanie projektu oświetlenia hali sportowego basenu pływackiego. W zakresie pracy należy uwzględnić między innymi ogólną analizę wymagań i kryteriów projektowania oświetlenia zawartych w aktualnych normach i przepisach dotyczących tego typu obiektów, a następnie zaplanowanie systemu oświetlenia dla zadanego przykładu hali basenu pływackiego. Do realizacji projektu należy wykorzystać jeden z dostępnych programów komputerowych wspomagających projektowanie oświetlenia.</t>
  </si>
  <si>
    <t>Sterowanie w obiekcie mieszkalnym z wykorzystaniem konwencjonalnej automatyki domowej</t>
  </si>
  <si>
    <t>Control in a residential building using conventional home automation</t>
  </si>
  <si>
    <t>Celem pracy jest opracowanie projektu automatycznego sterowania w jednorodzinnym budynku mieszkalnym z wykorzystaniem elementów konwencjonalnej automatyki domowej. W zakresie pracy należy uwzględnić między innymi ogólną charakterystykę dostępnych aktualnie rozwiązań systemowych z zakresu konwencjonalnej automatyki domowej, zaplanowanie podstawowych i zaawansowanych funkcji sterowania w przykładowym obiekcie oraz dobór odpowiednich urządzeń niezbędnych do ich realizacji oferowanych przez wybranego producenta. Uzupełnienie pracy powinna stanowić ogólna analiza porównawcza zaproponowanego rozwiązania w odniesieniu do przykładowych systemów instalacji inteligentnych. W porównaniu należy uwzględnić takie kryteria jak funkcjonalność, liczba wymaganych urządzeń do realizacji zaplanowanych funkcji oraz koszty inwestycyjne.</t>
  </si>
  <si>
    <t>Systemy zarządzania oświetleniem ulicznym</t>
  </si>
  <si>
    <t>Street lighting management systems</t>
  </si>
  <si>
    <t>Celem pracy jest analiza zagadnień dotyczących systemów zarządzania oświetleniem ulicznym. W zakres pracy wchodzi przeprowadzenie ogólnej analizy systemów sterowania i zarządzania oświetleniem ulicznym oferowanych przez różnych producentów oraz zaprojektowanie oświetlenia dla zadanego przykładu. Dla wstępnie zaprojektowanego oświetlenia należy zaproponować kilka wariantów realizacji systemu zarządzania wraz z określeniem funkcji sterowania, a następnie je porównać. Do zaprojektowania oświetlenia należy wykorzystać jeden z programów komputerowych wspomagających projektowanie oświetlenia.</t>
  </si>
  <si>
    <t>Możliwości i zastosowania systemu automatyki domowej Synco living</t>
  </si>
  <si>
    <t>Possibilities and applications of the Synco living home automation system</t>
  </si>
  <si>
    <t>Celem pracy jest przeprowadzenie analizy funkcjonalności oraz możliwości aplikacyjnych systemu automatyki domowej Synco living firmy Siemens. W zakres pracy wchodzi ogólna charakterystyka systemu Synco living, zaplanowanie podstawowych i zaawansowanych funkcji sterowania w przykładowym obiekcie oraz dobór odpowiednich urządzeń systemowych niezbędnych do ich realizacji i zaprojektowanie instalacji. Planowane funkcje sterowania powinny umożliwiać optymalne wykorzystanie elementów systemu w celu przeprowadzenia oceny jego możliwości.</t>
  </si>
  <si>
    <t>Profile obciążenia urządzeń gospodarstwa domowego</t>
  </si>
  <si>
    <t>Load profiles of household appliances</t>
  </si>
  <si>
    <t>Celem pracy jest opracowanie i przedstawienie profili obciążenia urządzeń gospodarstwa domowego różnego typu. Zakres pracy obejmuje: dokonanie przeglądu literaturowego, przygotowanie profili dla różnych typów urządzeń gospodarstwa domowego, próba opisu ich w odniesieniu do trybu pracy danego urządzenia. Wskazane byłoby dokonanie przeglądu tematu w literaturze anglojęzycznej.</t>
  </si>
  <si>
    <t>Analiza pracy ogniw słonecznych</t>
  </si>
  <si>
    <t>Analysis of photovoltaic cells operation</t>
  </si>
  <si>
    <t xml:space="preserve">Celem pracy jest przeanalizowanie pracy ogniw słonecznych znajdujących się na budynku D-20. Zakres pracy obejmuje: dokonanie analiz dziennej, miesięcznej i rocznej generacji energii, oceny zmienności, oszacowania średnich miesięcznych wartości i przeprowadzenie innych badań.
</t>
  </si>
  <si>
    <t>System UMC 100.3 firmy ABB jako urządzenie do zabezpieczania, sterowania napędami elektrycznymi.</t>
  </si>
  <si>
    <t>ABB's UMC 100.3 system as a device for protection and control of electric drives.</t>
  </si>
  <si>
    <t xml:space="preserve">Celem pracy jest przeprowadzenia badań i sporządzenie instrukcji dla stanowiska ze sterowaniem i zabezpieczeniem napędów elektrycznych w oparciu o system UMC 100.3 (do 1,5kW / 400VAC). </t>
  </si>
  <si>
    <t>Detektor iskrzenia- zabezpieczenie przeciwłukowe w rozdzielnicach niskiego napięcia.</t>
  </si>
  <si>
    <t>Spark detector- arc protection in low voltage switchgear</t>
  </si>
  <si>
    <t>Celem pracy jest przedstawienie zasad i zastosowanie nowoczesnego urządzenia do detekcji iskrzenia w rozdzielnicach niskiego napięcia opierając się na urządzeniu firmy Siemens</t>
  </si>
  <si>
    <t xml:space="preserve">Model cyfrowy łącznika próżniowego. </t>
  </si>
  <si>
    <t>Digital model of vacuum switch</t>
  </si>
  <si>
    <t>Wykonanie modelu łącznika próżniowego w programie MATLAB w celu wykonania analizy zjawisk podczas załączenia obwodów pojemnościowych.</t>
  </si>
  <si>
    <t xml:space="preserve">Analiza bezpieczeństwa dostępu i transmisji informacji inteligentnych liczników energii elektrycznej. </t>
  </si>
  <si>
    <t>Analysis of security access and information transmission of smart meters.</t>
  </si>
  <si>
    <t xml:space="preserve">Celem pracy jest zapoznanie z problematyką bezpieczeństwa dostępu i wymiany informacji cyfrowych inteligentnych urządzeń pomiarowych. Należy poddać analizie obecnie stosowane rozwiązania autoryzacji i identyfikacji osób dokonujących parametryzacji urządzeń klasy AMI. Przeprowadzić analizę zasad komunikacji liczników energii elektrycznej i koncentratorów danych oraz działania mechanizmów sprzętowych i programowych zapewniających dostępność, poufność i integralność danych. </t>
  </si>
  <si>
    <t>Czechowski Robert Dr inż.</t>
  </si>
  <si>
    <t xml:space="preserve">Projekt sieci teleinformatycznej dedykowanej układom automatyki przemysłowej wykorzystującej technologię Ethernet. </t>
  </si>
  <si>
    <t xml:space="preserve">Project of teleinformation network using Ethernet technology dedicated to industrial automation devices. </t>
  </si>
  <si>
    <t>Celem pracy jest wykonanie projektu dedykowanej i wyizolowanej sieci teleinformatycznej zapewniającą niezawodną i redundantną komunikację pomiędzy urządzeniami automatyki przemysłowej wyposażonymi w interfejsy sieciowe pracujące w technologii Ethernet. Projekt musi zawierać: analizę potrzeb funkcjonalnych, topologię logiczną i fizyczną, sposób adresowania sieci, tabele krosowania i rozwiązania zapewniające bezpieczeństwo sieci oraz minimalizujące skutki potencjalnych awarii.</t>
  </si>
  <si>
    <t xml:space="preserve">Wymagania techniczne i jakościowe domowej sieci elektrycznej na potrzeby transmisji telewizji IP w rozdzielczościach FHD i 4K z wykorzystaniem  technologii PLC.  </t>
  </si>
  <si>
    <t>Technical and quality requirements of home electrical network for the IP television transmission in FHD and 4K resolutions using PLC technology.</t>
  </si>
  <si>
    <t xml:space="preserve">Celem pracy jest analiza wymagań przepustowości danych domowej sieci elektrycznej do celów transmisji danych obrazu telewizyjnego w wysokich rozdzielczościach (FHD i 4K). Celem pracy powinien być zestaw wytycznych dla projektantów i instalatorów instalacji elektrycznej. Uzupełnieniem pracy powinien być projekt sieci elektrycznej dedykowanej do odbioru telewizji z wykorzystaniem przewodów elektrycznych jak i wyniki przeprowadzonych badań z wykorzystaniem rzeczywistych urządzeń.    </t>
  </si>
  <si>
    <t xml:space="preserve">Projekt autoalarmu z funkcją rejestratora zdarzeń  wykorzystujący mikroprocesor Atmel. </t>
  </si>
  <si>
    <t>Project of car alarm with events logger function based on Atmel microprocessor.</t>
  </si>
  <si>
    <t>Celem pracy jest analiza wejść logicznych komercyjnych autoalarmów  oraz zaprojektowanie i wykonanie modelu zaawansowanego alarmu samochodowego z funkcją rejestracji zdarzeń. Należy zaproponować jakie parametry i/lub czynności może nadzorować mikrokontroler i jakie układy wejścia/wyjścia są mu do tego potrzebne. Należy poddać analizie nietypowe sytuacje oraz zaproponować identyfikację kierowcy z wykorzystaniem techniki radiowej.  Wybrane czynności sterowania przedstawić w postaci wizualizacji lub prostego modelu dydaktycznego.</t>
  </si>
  <si>
    <t>Wizualizacja procesu technologicznego małej elektrowni szczytowo-pompowej z wykorzystaniem sterownika PLC i sieci sensorowej.</t>
  </si>
  <si>
    <t>Visualization of the technological process a small pumped-storage power plant using PLCs  and sensor network.</t>
  </si>
  <si>
    <t xml:space="preserve">Celem pracy jest opracowanie wizualizacji procesu technologicznego funkcjonowania elektrowni szczytowo-pompowej. Praca zakłada wykorzystanie sterownika dowolnego producenta i ogólnie dostępnego darmowego oprogramowania oraz wykonanie symulatora w postaci wizualizacji. Wymagana jest znajomość programowania sterowników PLC i programowania obiektowego (Java, C++).  </t>
  </si>
  <si>
    <t xml:space="preserve">Analiza zakłóceń występujących sieciach elektroenergetycznych mających wpływających na skuteczność transmisji koncentratorów danych pracujących w technologii PLC/BPL. </t>
  </si>
  <si>
    <t>Analysis of disturbances impact for power grids having on efficiency of data concentrators working in PLC/BPL technology.</t>
  </si>
  <si>
    <t>Celem pracy jest analiza zakłóceń zewnętrznych oraz ich wpływu na funkcje autodetekcji, parametryzacji i odczytu liczników energii elektrycznej przez koncentratory danych. W pracy należy przedstawić algorytmy autonegocjacji i doboru najlepszych okien transmisyjnych oraz rozwiązania sprzętowe niwelujące niekorzystny wpływ wyższych harmonicznych.</t>
  </si>
  <si>
    <t>Instrukcje eksploatacji urządzeń elektroenergetycznych.</t>
  </si>
  <si>
    <t>Operation manual of eletrical power equipments</t>
  </si>
  <si>
    <t>Celem pracy jest opracowanie instrukcji eksploatacji dla  wybranego urządzenia elektroenergetycznego , uwzględniającej zasady eksploatacji i  wymagania  systemu zarządzania jakością obowiązującego w  przedsiębiorstwie energetycznym..</t>
  </si>
  <si>
    <t>Dąbrowska-Kauf Grażyna Dr inż.</t>
  </si>
  <si>
    <t>Diagnostyka  transformatorów energetycznych.</t>
  </si>
  <si>
    <t>Diagnostics of energetic  transformers</t>
  </si>
  <si>
    <t xml:space="preserve">Celem pracy jest ocena stanu technicznego dla wybranego transformatora energetycznego zainstalowanego w przedsiębiorstw energetycznym z wykorzystaniem różnych metod diagnostycznych. . </t>
  </si>
  <si>
    <t>Diagnostyka instalacji elektrycznej  w budynku mieszkalnym</t>
  </si>
  <si>
    <t>Diagnostics of electrical wiring in the residential building</t>
  </si>
  <si>
    <t xml:space="preserve">Celem pracy jest diagnostyka wybranej instalacji elektrycznej w budynku mieszkalnym i  ocena jej stanu technicznego zgodnie z obowiązującymi regulacjami prawnymi w tym zakresie. </t>
  </si>
  <si>
    <t>Diagnostyka termowizyjna układu zasilania zakładu przemysłowego.</t>
  </si>
  <si>
    <t>Thermovision diagnostics of the electrical power supply system for industrial plant</t>
  </si>
  <si>
    <t xml:space="preserve">Celem pracy  jest przeprowadzenie badań termowizyjnych elementów układu zasilania zakładu  przemysłowego i na tej podstawie  ocena ich stanów technicznych. </t>
  </si>
  <si>
    <t>Modernizacja instalacji oświetleniowej wnętrz  z wykorzystaniem LED.</t>
  </si>
  <si>
    <t>Modernisation of the electric lighting system of interior by using LED</t>
  </si>
  <si>
    <t xml:space="preserve">Celem pracy jest porównanie efektywności energetycznej tradycyjnej instalacji oświetleniowej wykonanej w wybranych pomieszczeniach i zmodernizowanej z wykorzystaniem źródeł LED.  </t>
  </si>
  <si>
    <t>Wskaźniki oceny profilu zużycia energii elektrycznej w zakładzie przemysłowym.</t>
  </si>
  <si>
    <t>Indicators for load profil assessment of industrial plant</t>
  </si>
  <si>
    <t>Celem pracy jest analiza wskaźnikowa profilu zużycia energii elektrycznej w wybranym zakładzie przemysłowy i sformułowanie zaleceń w celu jego optymalizacji.</t>
  </si>
  <si>
    <t xml:space="preserve">Niezawodność dostaw energii elektrycznej w spółkach dystrybucyjnych. </t>
  </si>
  <si>
    <t>Reliability of electricity supply in the distribution companies</t>
  </si>
  <si>
    <t>Celem pracy jest ocena niezawodności dostaw energii elektrycznej w wybranych spółkach dystrybucyjnych na przestrzeni kilku lat i zidentyfikowanie występujących trendów.</t>
  </si>
  <si>
    <t>Analysis of trading in power on spot market exchanges.</t>
  </si>
  <si>
    <t>Celem pracy jest analiza obrotu energią elektryczną na rynku giełdowym spot w ostatnich latach w obszarze wolumenu obrotu jak i cen rynkowych.</t>
  </si>
  <si>
    <t>Analiza obrotu energią elektryczną na krajowym rynku bilansującym.</t>
  </si>
  <si>
    <t>Analysies on trading on the domestic balancing market</t>
  </si>
  <si>
    <t>Celem pracy jest analiza obrotu energią elektryczną na krajowym rynku balansującym , obejmująca okres kilku ostatnich lat , umożliwiająca określenie trendów w zakresie wolumenu energii i jej cen.</t>
  </si>
  <si>
    <t>Modernizacja oświetlenia drogowego z wykorzystaniem LED.</t>
  </si>
  <si>
    <t>Modernisation of the  road lighting  by using LED</t>
  </si>
  <si>
    <t xml:space="preserve">Celem pracy jest zaprojektowanie oświetlenia drogowego z wykorzystaniem LED dla drogi oświetlanej tradycyjnymi źródłami światła i porównanie efektywności energetycznej tych dwóch rozwiązań. </t>
  </si>
  <si>
    <t>Audyt energetyczny instalacji oświetleniowej w zakładzie przemysłowym.</t>
  </si>
  <si>
    <t>Energy auddit of electric lighting system in idustrial plant</t>
  </si>
  <si>
    <t>Celem pracy jest wykonanie audytu energetycznego instalacji oświetleniowej w wybranym zakładzie przemysłowym.</t>
  </si>
  <si>
    <t>Projekt instalacji fotowoltaicznej w domu jednorodzinnym.</t>
  </si>
  <si>
    <t>Project of photovoltaic installation in a detached house.</t>
  </si>
  <si>
    <t>Celem pracy jest zaprojektowanie instalacji fotowoltaicznej w budynku jednorodzinnym dla dwóch różnych systemów zasilania oraz dokonanie oceny ekonomicznej zaproponowanych rozwiązań projektowych.</t>
  </si>
  <si>
    <t xml:space="preserve">Ocena zasad projektowania instalacji elektrycznych w obiektach użyteczności publicznej </t>
  </si>
  <si>
    <t xml:space="preserve">Assessment of principles for  designing of electrical installations in public buildings </t>
  </si>
  <si>
    <t>Analiza wymagań stawianym instalacjom elektrycznym w obiektach użyteczności publicznej.  Opracowanie i analiza zasad projektowania instalacji elektrycznej w obiektach użyteczności publicznej.   Ocena przepisów projektowania instalacji w obiektach użyteczności publicznej. Praktyczna weryfikacja projektowa opracowanych zasad. Opracowanie przykładowych wybranych elementów projektu budowlano- montażowego instalacji elektrycznej w obiektach użyteczności publicznej.</t>
  </si>
  <si>
    <t>Dołęga Waldemar Dr hab. inż.</t>
  </si>
  <si>
    <t>Ocena zasad projektowania instalacji elektrycznych w obiektach rekreacyjnych.</t>
  </si>
  <si>
    <t>Assessment of principles for  designing of electrical installations in objects of recreation.</t>
  </si>
  <si>
    <t>Analiza wymagań stawianym instalacjom elektrycznym w obiektach rekreacyjnych.  Opracowanie i analiza zasad projektowania instalacji elektrycznej w obiektach  rekreacyjnych.   Ocena przepisów projektowania instalacji w obiektach rekreacyjnych. Praktyczna weryfikacja projektowa opracowanych zasad. Opracowanie przykładowych wybranych elementów projektu budowlano- montażowego instalacji elektrycznej w obiekcie rekreacyjnym.</t>
  </si>
  <si>
    <t>Ocena zasad projektowania instalacji elektrycznych w wielokondygnacyjnych  wielorodzinnych budynkach mieszkalnych.</t>
  </si>
  <si>
    <t xml:space="preserve">Assessment of principles for  designing of electrical installations in many-storeyed apartment buildings. </t>
  </si>
  <si>
    <t>Analiza wymagań stawianym instalacjom elektrycznym w wielokondygnacyjnych  wielorodzinnych budynkach mieszkalnych.  Opracowanie i analiza zasad projektowania instalacji elektrycznej w wielokondygnacyjnych  wielorodzinnych budynkach mieszkalnych.   Ocena przepisów projektowania instalacji w wielokondygnacyjnych  wielorodzinnych budynkach mieszkalnych. Praktyczna weryfikacja projektowa opracowanych zasad. Opracowanie przykładowych wybranych elementów projektu budowlano- montażowego instalacji elektrycznej w wielokondygnacyjnym  wielorodzinnym  budynku mieszkalnym.</t>
  </si>
  <si>
    <t>Ocena zasad projektowania instalacji elektrycznych w wielokondygnacyjnych  hotelach.</t>
  </si>
  <si>
    <t xml:space="preserve">Assessment of principles for  designing of electrical installations in many-storeyed hotels. </t>
  </si>
  <si>
    <t>Analiza wymagań stawianym instalacjom elektrycznym w wielokondygnacyjnych  hotelach.  Opracowanie i analiza zasad projektowania instalacji elektrycznej w wielokondygnacyjnych  hotelach.   Ocena przepisów projektowania instalacji w wielokondygnacyjnych  hotelach. Praktyczna weryfikacja projektowa opracowanych zasad. Opracowanie przykładowych wybranych elementów projektu budowlano- montażowego instalacji elektrycznej w wielokondygnacyjnym  hotelu.</t>
  </si>
  <si>
    <t xml:space="preserve">Ocena zasad projektowania instalacji elektrycznych w obiektach magazynowych </t>
  </si>
  <si>
    <t xml:space="preserve">Assessment of principles for  designing of electrical installations in warehouses </t>
  </si>
  <si>
    <t>Analiza wymagań stawianym instalacjom elektrycznym w obiektach magazynowych.  Opracowanie i analiza zasad projektowania instalacji elektrycznej w obiektach magazynowych.   Ocena przepisów projektowania instalacji w obiektach magazynowych. Praktyczna weryfikacja projektowa opracowanych zasad. Opracowanie przykładowych wybranych elementów projektu budowlano- montażowego instalacji elektrycznej w obiektach magazynowych.</t>
  </si>
  <si>
    <t>Systemy zarządzania użytkowaniem energii elektrycznej dostarczanej odbiorcom biznesowym.</t>
  </si>
  <si>
    <t>Power consumption management systems delivered to business customers</t>
  </si>
  <si>
    <t>Celem pracy jest przegląd systemów zarządzania użytkowaniem energii elektrycznej dostarczanej odbiorcom biznesowym oraz wykonanie analizy porównawczej ich techniczno-ekonomicznych aspektów użytkowania.</t>
  </si>
  <si>
    <t>Grycan Wiktoria Dr inż.</t>
  </si>
  <si>
    <t>Analiza sprzedaży energii elektrycznej i usług sieciowych przez wybrane przedsiębiorstwa energetyczne na przykładzie wybranych odbiorców energii. elektrycznej</t>
  </si>
  <si>
    <t>Analysis of sales of electricity  and network services by selected power companies on the example of some electricity customers</t>
  </si>
  <si>
    <t>Celem pracy jest analiza porównawcza cen energii elektrycznej oraz usług przesyłu energii oferowanych przez wybrane przedsiębiorstwa energetyczne na przykładzie wybranych odbiorców energii elektrycznej</t>
  </si>
  <si>
    <t xml:space="preserve">Analiza techniczno-ekonomiczna zapotrzebowania na energię elektryczną przedsiębiorstwa </t>
  </si>
  <si>
    <t>Technical and economic analysis of the company's electricity demand</t>
  </si>
  <si>
    <t>Celem pracy jest dokonanie techniczno- ekonomicznej analizy zapotrzebowania na energię elektryczną dla wybranego przedsiębiorstwa.</t>
  </si>
  <si>
    <t>Energochłonność gospodarstw domowych</t>
  </si>
  <si>
    <t>Energy consumption in households</t>
  </si>
  <si>
    <t>Celem pracy jest ocena energochłonności gospodarstw domowych w Polsce oraz analiza pomiarowa energochłonności urządzeń elektrycznych w nich występujących, celem określenia elastyczności popytowej tej grupy odbiorców.</t>
  </si>
  <si>
    <t>Analiza nastaw automatyki Samoczynnego Ponownego Załączenia w liniach SN i WN</t>
  </si>
  <si>
    <t>Analysis of settings of auto-reclosing automation in MV and HV lines</t>
  </si>
  <si>
    <t xml:space="preserve">Celem pracy jest zapoznanie studenta z budową i zasadą działania nowoczesnych, cyfrowych zabezpieczeń elektroenergetycznych.
Zakres pracy obejmuje analizę wartości rozruchowych, czasów przerw i liczby cykli automatyki Samoczynnego Ponownego Załączenia w zależności od poziomu napięć linii,  przeprowadzenie krytycznej analizy wybranych zabezpieczeń z zaimplementowaną automatyką SPZ, przeprowadzenie badań funkcjonalnych zabezpieczenia (automatyki SPZ), a także opracowanie wniosków z badań. </t>
  </si>
  <si>
    <t>Analiza kryteriów Elektroenergetycznej Automatyki Zabezpieczeniowej sieci trakcyjnej SN</t>
  </si>
  <si>
    <t>Analysis of the criteria of the Power System Protection used in the MV traction network</t>
  </si>
  <si>
    <t xml:space="preserve">Celem pracy jest zapoznanie studenta z budową i zasadą działania nowoczesnych, cyfrowych zabezpieczeń elektroenergetycznych.
Zakres pracy obejmuje analizę kryteriów zabezpieczeń stosowanych w sieci trakcyjnej średniego napięcia, ich wartości rozruchowych,    przeprowadzenie krytycznej analizy wybranych zabezpieczeń trakcji, przeprowadzenie badań funkcjonalnych wybranego zabezpieczenia trakcyjnego, a także opracowanie wytycznych i wniosków z badań. </t>
  </si>
  <si>
    <t>Analiza kryteriów Elektroenergetycznej Automatyki Zabezpieczeniowej stosowanych w generatorach małej mocy</t>
  </si>
  <si>
    <t>Analysis of the criteria of the Power System Protection used in low power generators</t>
  </si>
  <si>
    <t xml:space="preserve">Celem pracy jest zapoznanie studenta z budową i zasadą działania nowoczesnych, cyfrowych zabezpieczeń elektroenergetycznych.
Zakres pracy obejmuje analizę kryteriów zabezpieczeń generatorów, przeprowadzenie krytycznej analizy wybranych zabezpieczeń generatorów, zaadoptowanie wybranego zabezpieczenia do stanowiska pomiarowego w Laboratorium Zabezpieczeń, obliczenie i zaprogramowanie wartości rozruchowych, a także opracowanie wytycznych i wniosków z badań. </t>
  </si>
  <si>
    <t>Analiza pracy automatyki zabezpieczeniowej sieci SN (6 kV–30 kV) ze szczególnym uwzględnieniem zjawisk i zagrożeń ziemnozwarciowych i wdrażania nowych rozwiązań zabezpieczeń na przykładzie PCC Rokita SA</t>
  </si>
  <si>
    <t xml:space="preserve">Analysis of the operation of MV grid protection (6 kV-30 kV) with particular emphasis on earth fault phenomena and the implementation of new relay solutions on the example of PCC Rokita </t>
  </si>
  <si>
    <t xml:space="preserve">Celem pracy jest zapoznanie studenta z automatyką zabezpieczeniową stosowaną w sieciach średniego napięcia zakładu przemysłowego PCC Rokita S.A.. Zakres pracy obejmuje krytyczną analizę zabezpieczeń sieci średniego napięcia ze szczególnym uwzględnieniem nowoczesnych metod detekcji zwarć doziemnych, analizę sieci przedsiębiorstwa i zaproponowanie zmian w układzie pracy sieci i wartościach rozruchowych podstawowych kryteriów zabezpieczeniowych a także wniosków z badań. </t>
  </si>
  <si>
    <t>Projektowanie instalacji elektrycznych z wykorzystaniem programu DOC firmy ABB</t>
  </si>
  <si>
    <t>Designing electrical installations using DOC program by ABB</t>
  </si>
  <si>
    <t>Celem pracy jest zapoznanie się z programem DOC firmy ABB, wykorzystywanym w procesie projektowania instalacji elektrycznych niskiego napięcia oraz elektroenergetycznych układów zasilania na poziomie średniego napięcia. W pracy należy zamieścić analizę wad i zalet ww. oprogramowania na podstawie wybranego projektu rzeczywistego.</t>
  </si>
  <si>
    <t>Zasady projektowania rozdzielnic niskiego napięcia z wykorzystaniem programu XL Pro3 firmy Legrand</t>
  </si>
  <si>
    <t>Designing low-voltage switchgear using XL Pro3 program by Legrand</t>
  </si>
  <si>
    <t xml:space="preserve">Celem pracy jest analiza możliwości programu XL Pro3 firmy Legrand wykorzystywanego do projektowania rozdzielnic elektrycznych niskiego napięcia w oparciu o przykładowe projekty rzeczywiste. </t>
  </si>
  <si>
    <t>Rodzaje kompensacji mocy biernej ze względu na sposób jej załączania</t>
  </si>
  <si>
    <t>Kinds of reactive power compensation due to the way it is switched on</t>
  </si>
  <si>
    <t>Celem pracy jest analiza rodzajów kompensacji mocy biernej ze względu na sposób jej załączania w systemie elektroenergetycznym w oparciu o przykładowe instalacje rzeczywiste.</t>
  </si>
  <si>
    <t>Analiza lokalizacji zwarć w liniach napowietrznych na przykładzie rozwiązania stosowanego w cyfrowym zespole zabezpieczeniowym firmy General Electric</t>
  </si>
  <si>
    <t>Analysis of fault location on overhead lines on the example of the solution applied in digital protection terminal of the General Electric company</t>
  </si>
  <si>
    <t>Charakterystyka lokalizacji zwarć w liniach napowietrznych do celów inspekcyjno-remontowych. Zapoznanie się, w części dotyczącej rejestracji i lokalizacji zwarć, z instrukcją fabryczną zespołu zabezpieczeniowego D90Plus firmy General Electric. Odwzorowanie algorytmu lokalizacji zwarć stosowanego w tym zespole w programie Matlab. Analiza przykładów lokalizacji przeprowadzonych z użyciem sygnałów z symulacji, przy czym pliki wynikowe symulacji będą dostarczone przez opiekuna pracy. Analiza dokładności lokalizacji i opracowanie wniosków.</t>
  </si>
  <si>
    <t>Iżykowski Jan Prof. dr hab. inż.</t>
  </si>
  <si>
    <t xml:space="preserve">Przestrzenne rozkłady pola elektrycznego i magnetycznego w otoczeniu linii napowietrznych. </t>
  </si>
  <si>
    <t>Spatial distributions of electric and magnetic fields in the vicinity of overhead lines</t>
  </si>
  <si>
    <t xml:space="preserve">Celem pracy jest opracowanie programu komputerowego umożliwiającego rysowanie przestrzennych rozkładów pola elektrycznego i magnetycznego w otoczeniu linii napowietrznych. Celem jest również przeprowadzenie stosownych obliczeń i rozkładów pola  </t>
  </si>
  <si>
    <t>Jaworski Marek Dr inż.</t>
  </si>
  <si>
    <t>Pomiarowa identyfikacja czasowej zmienności natężenia pola magnetycznego pod linią napowietrzną podczas prowadzenia upraw polowych.</t>
  </si>
  <si>
    <t>Measuring identification of temporal variation of magnetic field under the overhead power line during field crop cultivation</t>
  </si>
  <si>
    <t xml:space="preserve">Celem  pracy jest przeprowadzenie pomiarów natężenia pola magnetycznego w wybranych przęsłach linii napowietrznych o różnych napięciach przebiegających nad polami uprawnymi. Na tej podstawie należy oszacować średnią ekspozycję ludzi wykonujących prace polowe pod liniami napowietrznymi. </t>
  </si>
  <si>
    <t xml:space="preserve">Średnia ekspozycja ludzi na pole magnetyczne o częstotliwości 50 Hz. </t>
  </si>
  <si>
    <t>The average human exposure to the 50 Hz magnetic field</t>
  </si>
  <si>
    <t>Celem pracy jest oszacowanie wartości natężenia pola magnetycznego, na które narażeni są ludzie mieszkający w pobliżu linii napowietrznych lub stacji elektroenergetycznych. W tym celu należy wyposażyć osobę zamieszkującą w pobliżu tych źródeł pól w miernik rejestrujący czasowe zmiany pola magnetycznego oraz rejestrować je przez określony czas.</t>
  </si>
  <si>
    <t>Wykorzystanie termowizji w  badaniach rozkładu temperatury we wsadach nagrzewanych metodą indukcyjną</t>
  </si>
  <si>
    <t>The use of thermography in the study of temperature distribution in inputs of heated inductivel</t>
  </si>
  <si>
    <t xml:space="preserve">Celem pracy jest przeprowadzenie pomiarów termowizyjnych różnych wsadów nagrzewanych za pomocą bezrdzeniowej nagrzewnicy indukcyjnej. Celem jest również analiza otrzymanych termogramów do oszacowania temperatury wsadów wykonanych z różnych metali. </t>
  </si>
  <si>
    <t xml:space="preserve">Oświetlenie jako element systemu Smart City </t>
  </si>
  <si>
    <t>Lighting as a part of the Smart City system</t>
  </si>
  <si>
    <t xml:space="preserve">Celem pracy jest analiza dostępnych systemów sterowania oświetleniem ulicznym, możliwości zastosowania tych systemów, przegląd opraw, słupów  i źródeł światła. </t>
  </si>
  <si>
    <t>Ocena zasad i kryteriów projektowania oświetlenia hal sportowych.</t>
  </si>
  <si>
    <t>Evaluation of principles and criteria for designing of sports halls lighting.</t>
  </si>
  <si>
    <t>Celem pracy jest analiza wymagań przepisów i norm dotyczących oświetlenia elektrycznego w halach sportowych oraz ich praktyczna weryfikacja poprzez opracowanie projektu oświetlenia w zadanym obiekcie. W zakres weryfikacji praktycznej części teoretycznej wchodzi opracowanie założeń wstępnych oraz wykonanie projektu oświetlenia w zadanej hali sportowej wraz z instalacją zasilającą.</t>
  </si>
  <si>
    <t>Kobusiński Mirosław Mgr inż.</t>
  </si>
  <si>
    <t>Weryfikacja zasad projektowania instalacji elektrycznych w budownictwie mieszkalnym na przykładzie budynku TBS.</t>
  </si>
  <si>
    <t>Verification of the design principles of electrical installations in residential buildings on the example of the TBS’s building.</t>
  </si>
  <si>
    <t>Celem pracy jest ocena zasad i kryteriów projektowania instalacji elektrycznych w budynkach budownictwa wielorodzinnego. W zakres pracy wchodzi analiza wymagań obowiązujących przepisów i norm, kryteriów i wytycznych projektowania instalacji zasilania i odbiorczych w domach wielorodzinnych i wykonanie projektu budowlanego instalacji elektrycznych w zadanym domu budowanym w ramach TBS.</t>
  </si>
  <si>
    <t>Opracowanie projektu zasilania gwarantowanego centrum diagnostyki medycznej.</t>
  </si>
  <si>
    <t>Development of a guaranteed power supply project for the medical diagnostics center.</t>
  </si>
  <si>
    <t xml:space="preserve">Celem pracy jest analiza sposobów realizacji i kryteriów projektowania zasilania gwarantowanego obiektów służby zdrowia na przykładzie centrum diagnostyki medycznej. W zakres pracy powinno wejść opracowanie założeń i wykonanie projektu zasilania gwarantowanego w zadanym obiekcie budowlanym. </t>
  </si>
  <si>
    <t>Porównanie automatyki systemów Fakro smartHome i Fibaro na przykładzie rzeczywistego obiektu budowlanego.</t>
  </si>
  <si>
    <t>Comparison of Fakro smartHome and Fibaro systems automation on the example of a real building object.</t>
  </si>
  <si>
    <t xml:space="preserve">Celem pracy jest analiza rozwiązań nowo opracowanego systemu sterowania stolarką budowlaną Fakro smartHome działającego w oparciu o protokół transmisji Z-wave. W zakres pracy powinna wejść analiza rozwiązań technicznych i możliwości sterowania realizowanych przez sterowniki systemu, porównanie możliwości realizacji tych samych funkcji sterowania realizowanych za pomocą sterowników systemu Fibaro, opracowanie założeń do wykorzystania analizowanych rozwiązań obydwu systemów automatyki w przykładowym domu jednorodzinnym i wykonanie porównawczego projektu instalacji sterowania stolarką budowlaną w zadanym obiekcie. </t>
  </si>
  <si>
    <t>Instalacja inteligentna xComfort w domu jednorodzinnym jako alternatywa systemu LCN.</t>
  </si>
  <si>
    <t>Intelligent installation xComfort in a single family home as an alternative to the LCN system.</t>
  </si>
  <si>
    <t>Celem pracy jest porównanie instalacji inteligentnej w domu jednorodzinnym wykonanej w oparciu o system bezprzewodowy xComfort oraz przewodowy LCN. W zakres pracy wchodzi charakterystyka obydwu systemów, opracowanie założeń dla  instalacji w zadanym domu jednorodzinnym, w tym funkcji sterowania, dobór niezbędnych urządzeń oraz wykonanie projektów instalacji w obydwu systemach i ich wzajemne porównanie.</t>
  </si>
  <si>
    <t>Projekt stanowiska laboratoryjnego do badania łącznika statycznego prądu przemiennego.</t>
  </si>
  <si>
    <t>Design of a laboratory stand for testing an AC static switch.</t>
  </si>
  <si>
    <t>Celem pracy jest opracowanie projektu stanowiska dydaktycznego do badania łącznika statycznego prądu przemiennego do zastosowań instalacyjnych i w miarę możliwości jego budowa. W zakres pracy powinna wejść analiza sposobów realizacji łączników statycznych prądu przemiennego i ich sterowania, opracowanie koncepcji i projektu stanowiska, a w miarę istniejących możliwości budowa stanowiska, wykonanie programu badań oraz opracowanie instrukcji do ćwiczenia dydaktycznego na zbudowanym stanowisku.</t>
  </si>
  <si>
    <t>Badanie nagrzewania szynoprzewodów dystrybucyjnych – rozbudowa stanowiska laboratoryjnego.</t>
  </si>
  <si>
    <t>Examination of heating of distribution busbars - extension of the laboratory stand.</t>
  </si>
  <si>
    <t>Celem pracy jest wykonanie rozbudowy stanowiska laboratoryjnego do badania nagrzewania się przewodów szynowych o układ umożliwiający realizację pomiarów nagrzewania szynoprzewodów dystrybucyjnych firmy Siemens. W zakres pracy wchodzi analiza istniejącego stanowiska laboratoryjnego w Laboratorium Urządzeń i Instalacji Elektrycznych, opracowanie koncepcji rozbudowy stanowiska o możliwość badania nagrzewania szynoprzewodów,  projektu technicznego, a następnie rozbudowa stanowiska we współpracy z Działem Technicznym W5. Należy opracować i zweryfikować praktycznie przykładowy program ćwiczenia na zmodernizowanym stanowisku.</t>
  </si>
  <si>
    <t>Projekt oświetlenia centrum informacji technicznej.</t>
  </si>
  <si>
    <t>Design of the lighting in the technical information center.</t>
  </si>
  <si>
    <t>Celem pracy jest analiza zasad i kryteriów projektowania oświetlenia bibliotek o rozbudowanej funkcji pomieszczeń i ich praktyczna weryfikacja i ocena na przykładowym obiekcie. W zakres pracy wchodzi omówienie obowiązujących przepisów i norm, ustalenie założeń dla zadanego obiektu bibliotecznego łączącego w sobie funkcje centrum informacji technicznej i wykonanie projektu oświetlenia wraz z instalacją oświetleniową.</t>
  </si>
  <si>
    <t>Wykorzystanie pomiarów termowizyjnych w diagnostyce wybranych urządzeń i instalacji elektrycznych.</t>
  </si>
  <si>
    <t>The use of thermovision measurements in the diagnosis of selected devices and electrical installations.</t>
  </si>
  <si>
    <t xml:space="preserve">Celem pracy jest analiza możliwości wykorzystania pomiarów termowizyjnych do oceny stanu technicznego urządzeń i instalacji elektrycznych oraz wykonanie przykładowych pomiarów wybranych urządzeń elektroenergetycznych i ocena wyników. W zakres pracy powinna wejść charakterystyka metodologii wykonywania pomiarów termowizyjnych i oceny ich wyników. </t>
  </si>
  <si>
    <t>Projekt instalacji elektrycznej w salonie piękności.</t>
  </si>
  <si>
    <t>Project of the electrical installation in the beauty salon.</t>
  </si>
  <si>
    <t>Celem pracy jest opracowanie projektu instalacji elektrycznej w dużym salonie piękności obejmującym salon kosmetyczny, salon fryzjerski oraz gabinet solarium. W zakres pracy wchodzi analiza obowiązujących przepisów i norm, ustalenie założeń wstępnych, dobór niezbędnego wyposażenia elektrycznego, wykonanie projektu oświetlenia pomieszczeń, instalacji odbiorczych w zadanym obiekcie oraz opracowanie wybranych elementów projektu budowlano-wykonawczego.</t>
  </si>
  <si>
    <t>Ocena zasad i kryteriów projektowania oświetlenia obiektów przedszkolnych.</t>
  </si>
  <si>
    <t>Evaluation of principles and criteria for design of lighting in the pre-school facilities.</t>
  </si>
  <si>
    <t>Celem pracy jest analiza zasad i kryteriów projektowania oświetlenia obiektów przedszkolnych i ich praktyczna weryfikacja i ocena na przykładowym obiekcie. W zakres pracy wchodzi omówienie obowiązujących przepisów i norm, ustalenie założeń dla zadanego obiektu przedszkolnego i wykonanie projektu oświetlenia wraz z instalacją oświetleniową.</t>
  </si>
  <si>
    <t>Ocena spełnienia wymagań normy PN-EN 12464-1:2012 w laboratoriach dydaktycznych Katedry Energoelektryki.</t>
  </si>
  <si>
    <t>Assessment of meeting the requirements of the PN-EN 12464_1: 2012 standard in didactic laboratories of the Department of Electrical Power Engineering.</t>
  </si>
  <si>
    <t>Celem pracy jest ocena oświetlenia elektrycznego w laboratoriach dydaktycznych katedry Energoelektryki w budynku D20 pod katem spełnienia wymagań przepisów i norm. W zakres pracy wchodzi analiza wymagań obowiązujących przepisów i norm, w tym normy PN-EN 12464-1:2012, wykonanie pomiarów oświetlenia w poszczególnych laboratoriach i ich ocena, a następnie w przypadku niespełnienia wymagań normy wykonanie projektu modernizacji oświetlenia wybranego (wybranych) laboratoriów.</t>
  </si>
  <si>
    <t>Układy sterowania i zasilania silników w oparciu o rozdzielnicę MNS firmy ABB – przebudowa stanowiska laboratoryjnego w laboratorium Urządzeń i Instalacji Elektrycznych.</t>
  </si>
  <si>
    <t>Motor control and supply systems based on the ABB’s MNS switchgear - reconstruction of the laboratory stand in the Electrical Devices and Installations Laboratory</t>
  </si>
  <si>
    <t>Celem pracy jest analiza rozwiązań technicznych układów sterowania silnikami indukcyjnymi możliwymi do realizacji w rozdzielnicach typu MNS produkcji ABB oraz przebudowa istniejącego stanowiska z rozdzielnicą MNS w Laboratorium Urządzeń i Instalacji Elektrycznych.  W zakres przebudowy miałoby wejść opracowanie i realizacja sterowania lokalnego układem zmiany kierunku wirowania silnika, ewentualne zaplanowanie i wykonanie dodatkowego układu sterowania wybranym odbiornikiem, a także przebudowa układu oprzewodowania poszczególnych obwodów odbiorczych w celu pokazania możliwych sposobów prowadzenia instalacji w warunkach przemysłowych. Praca powinna także zawierać opracowanie aneksu do instrukcji laboratoryjnej zmodyfikowanego stanowiska laboratoryjnego.</t>
  </si>
  <si>
    <t>Projekt układu zasilania osiedla mieszkaniowego.</t>
  </si>
  <si>
    <t>Design of power system of housing estate</t>
  </si>
  <si>
    <t>Celem pracy jest analiza wymagań przepisów i norm dotyczących sieci zasilających niskiego napięcia, a także stosowanych rozwiązań technicznych. Ilustrację omówionych zasad powinien stanowić projekt sieci zasilającej osiedle domów jednorodzinnych.</t>
  </si>
  <si>
    <t>Instalacje uziemiające obiektów elektroenergetycznych w warunkach skrajnie niekorzystnych.</t>
  </si>
  <si>
    <t>Earthing installations for power facilities in extremely adverse conditions</t>
  </si>
  <si>
    <t>Celem pracy jest analiza technicznych możliwości wykonania instalacji uziemiających przy założeniu skrajnie niekorzystnych warunków, np. bardzo dużej rezystywności gruntu, dużej wartości prądów zwarciowych itp. Należy przeanalizować możliwe rozwiązania projektowe, ze zwróceniem uwagi na uzyskane rezultaty i ich koszty.</t>
  </si>
  <si>
    <t>Street lighting control systems</t>
  </si>
  <si>
    <t>Niezawodność zasilania obiektów przemysłowych</t>
  </si>
  <si>
    <t>Power supply reliability of industrial facilities</t>
  </si>
  <si>
    <t>Celem pracy jest analiza wymagań stawianych zasilaniu obiektów budowlanych o podwyższonej niezawodności zasilania. Należy uwzględnić sposób zasilania obiektu z sieci rozdzielczej, wykorzystanie lokalnych rezerwowych źródeł energii elektrycznej oraz sposób budowy instalacji odbiorczej. Praktyczną ilustrację przedstawionych wytycznych powinien stanowić projekt przykładowego obiektu.</t>
  </si>
  <si>
    <t>Instalacje uziemiające obiektów elektroenergetycznych w warunkach skrajnie niekorzystnych</t>
  </si>
  <si>
    <t>Analiza wpływu rozwoju elektromobilności na zużycie energii elektrycznej w sektorze gospodarstw domowych.</t>
  </si>
  <si>
    <t>The analysis of  the impact of the development of electromobility on electricity consumption in the household sector.</t>
  </si>
  <si>
    <t>Celem pracy jest przeprowadzenie analizy możliwości rozwoju elektromobilność w warunkach krajowych.</t>
  </si>
  <si>
    <t>Kott Marek Dr inż.</t>
  </si>
  <si>
    <t>Racjonalne gospodarowanie energią w budynkach użyteczności publicznej</t>
  </si>
  <si>
    <t>Rational energy management in public buildings.</t>
  </si>
  <si>
    <t>Celem pracy jest analiza i optymalizacja zużycia energii w wybranym budynku użyteczności publicznej</t>
  </si>
  <si>
    <t>Racjonalne gospodarowanie energią w gospodarstwie domowym</t>
  </si>
  <si>
    <t>Rational energy management in the household.</t>
  </si>
  <si>
    <t>Celem pracy jest analiza i optymalizacja zużycia energii w wybranym budynku jednorodzinnym</t>
  </si>
  <si>
    <t>Krótkoterminowe prognozowanie produkcji energii elektrycznej w systemach fotowoltaicznych</t>
  </si>
  <si>
    <t>Short-term forecasting of electricity production in photovoltaic systems.</t>
  </si>
  <si>
    <t>Celem pracy jest przedstawienie problematyki krótkoterminowego prognozowania produkcji energii elektrycznej w systemach
fotowoltaicznych. Przeprowadzenie testów prognostycznych wybranych modeli na podstawie danych pogodowych oraz danych pomiarowych z wybranego systemu fotowoltaicznego.</t>
  </si>
  <si>
    <t>Zasady przyłączenia źródeł fotowoltaicznych do sieci elektroenergetycznych.</t>
  </si>
  <si>
    <t>The rules for connecting photovoltaic power sources to power grids.</t>
  </si>
  <si>
    <t>Celem pracy jest określenie zasad współpracy systemów fotowoltaicznych jako rozproszonych źródeł mocy  z siecią elektroenergetyczną.</t>
  </si>
  <si>
    <t>Odnawialne źródła energii: ekonomiczne i ekologiczne efekty ich stosowania</t>
  </si>
  <si>
    <t>Renewable energy sources: economic and ecological effects their using</t>
  </si>
  <si>
    <t>Analiza ekonomicznych i ekologicznych skutków stosowania odnawialnych źródeł energii (OZE). Ogólna charakterystyka OZE. Zapoznanie się z metodami ilościowej oceny efektów ekonomicznych i ekologicznych stosowania OZE. Przeprowadzenie analizy tych efektów wybranymi metodami dla  rozpatrywanego przypadku OZE. Wnioski</t>
  </si>
  <si>
    <t>Systemy GIS  jako źródło danych o sieciach elektroenergetycznych</t>
  </si>
  <si>
    <t>GIS as a database for power networks</t>
  </si>
  <si>
    <t>Opracowanie prostej bazy danych dla sieci dystrybucyjnej wykorzystującej system GIS. Przegląd istniejących rozwiązań i zastosowań systemów informacji geostatystycznej w elektroenergetyce. Opracowanie przykładowej prostej bazy danych opartej na systemie GIS dla fragmentu sieci dystrybucyjnej w oparciu o dostępne narzędzia. Wnioski</t>
  </si>
  <si>
    <t>Systemy GIS  jako źródło danych o jednostkach wytwórczych</t>
  </si>
  <si>
    <t>GIS as a database for generation units</t>
  </si>
  <si>
    <t>Opracowanie prostej bazy danych jednostek wytwórczych  wykorzystującej system GIS. Przegląd istniejących rozwiązań i zastosowań systemów informacji geostatystycznej w elektroenergetyce. Opracowanie przykładowej prostej bazy danych opartej na systemie GIS obejmującej dane jednostek wytwórczych. Wnioski</t>
  </si>
  <si>
    <t xml:space="preserve">Ocena możliwości wytwarzania energii przez siłownie wiatrowe </t>
  </si>
  <si>
    <t>Assessment of wind based electric energy production</t>
  </si>
  <si>
    <t>Oszacowanie uzysku energetycznego dla przykładowej elektrowni wiatrowej. Energetyczne wykorzystanie wiatru. Sposoby oceny potencjału energetycznego wiatru: atlasy i mapy wietrzności, pomiary bezpośrednie. Przeprowadzenie analiza statystycznej wyników pomiarów prędkości wiatru dla przykładowego zbioru danych. Oszacowanie możliwości produkcyjnych energii przez turbinę wiatrową , np. wskaźnik AEP na podstawie danych pomiarowych. Wnioski</t>
  </si>
  <si>
    <t>Praktyka gospodarcza inwestycji w odnawialne źródła energii</t>
  </si>
  <si>
    <t>Economic practices for renewable energy sources</t>
  </si>
  <si>
    <t>Analiza przebiegu realizacji i opłacalności inwestycji w odnawialne źródło energii. Polityczne i prawne uwarunkowania rozwoju energetyki odnawialnej. Charakterystyka przebiegu procesu inwestycyjnego dla OZE na wybranym przykładzie wraz z oceną efektywności ekonomicznej inwestycji. Wnioski</t>
  </si>
  <si>
    <t>Sposoby poprawy sprawności wytwarzania energii elektrycznej w elektrowniach cieplnych</t>
  </si>
  <si>
    <t>Efficiency improvement of electric power generation in thermal power plants</t>
  </si>
  <si>
    <t>Ocena sprawności bloków energetycznych elektrowni cieplnych z uwzględnieniem rożnych sposobów jej poprawy. Budowa i działanie elektrowni cieplnych. Pojęcie karnotyzacji obiegu cieplnego. Sposoby poprawy sprawności obiegów cieplnych elektrowni. Opracowanie uproszczonego modelu układu elektrowni w oparciu o metodę entalpową i  wykonanie obliczeń bilansowych. Ocena różnych sposobów poprawy sprawności na podstawie wyników obliczeń bilansowych. Wnioski</t>
  </si>
  <si>
    <t>Techniczne i ekonomiczne uwarunkowania energetycznego wykorzystania biomasy</t>
  </si>
  <si>
    <t>Technical and economic conditions of biomass application to produce energy</t>
  </si>
  <si>
    <t>Zastosowanie pakietu System Advisor Model (SAM) do oceny technicznej i ekonomicznej efektywności zastosowania biomasy do celów energetycznych. Ogólna charakterystyka wykorzystania biomasy do celów energetycznych i technologii do tego służących. Zapoznanie się z pakietem System Advisor Model (SAM) Przeprowadzenie analizy techniczno-ekonomicznej dla wybranego przypadku energetycznego wykorzystania biomasy. Analiza uzyskanych wyników. Wnioski</t>
  </si>
  <si>
    <t>Przegląd sposobów uziemiania punktu neutralnego sieci rozdzielczych SN</t>
  </si>
  <si>
    <t>Overview of neutral point grounding methods in MV grids</t>
  </si>
  <si>
    <t xml:space="preserve">Celem pracy jest usystematyzowanie wiedzy na temat wyboru sposobu uziemienia punktu neutralnego sieci SN. Modelowanie transformatora uziemiającego w EMTP. </t>
  </si>
  <si>
    <t>Łukowicz Mirosław Dr hab. inż.</t>
  </si>
  <si>
    <t>Dobór nastaw zabezpieczeń ziemnozwarciowych sieci SN</t>
  </si>
  <si>
    <t>Setting of ground fault protection relays in MV grids</t>
  </si>
  <si>
    <t>Celem pracy jest usystematyzowanie i wyjaśnienie reguł doboru nastaw zabezpieczeń ziemnozwarciowych: nadprądowych, czynno- i bierno- mocowych, admitancyjnych, konduktancyjnych i susceptancyjnych.</t>
  </si>
  <si>
    <t>Modelowanie izolowanego konwertera napięcia DC-DC typu forward w środowisku Matlab-Simulink.</t>
  </si>
  <si>
    <t>Modeling of isolated DC-DC forward converters  in Matlab-Simulink.</t>
  </si>
  <si>
    <t>Cel pracy: Przebadanie na drodze symulacyjnej w środowisku Matlab-Simulink wymienionego w tytule układu izolowanej przetwornicy DC-DC. Zakres pracy: Analiza literatury; zapoznanie się z wybranym układem i jego opisem matematycznym; opracowanie modeli symulacyjnych; wykonanie badań symulacyjnych; redakcja pracy. Możliwa weryfikacja eksperymentalna układu.</t>
  </si>
  <si>
    <t>Modelowanie izolowanego konwertera DC-DC z mostkiem H w środowisku Matlab-Simulink.</t>
  </si>
  <si>
    <t>Modelling of  isolated full-bridge DC-DC converter in Matlab-Simulink.</t>
  </si>
  <si>
    <t>Cel pracy: Przebadanie na drodze symulacyjnej w środowisku Matlab-Simulink wymienionego w tytule układu przetwornicy DC-DC. Zakres pracy: Analiza literatury; zapoznanie się z układem i jego opisem matematycznym; opracowanie modelu symulacyjnego; wykonanie badań symulacyjnych; redakcja pracy. Możliwa weryfikacja eksperymentalna wybranych aspektów pracy układu.</t>
  </si>
  <si>
    <t>Modelowanie i analiza wybranych rozwiązań ograniczenia całkowania w  regulatorze typu PI w dziedzinie ciągłej i dyskretnej w środowisku Matlab-Simulink.</t>
  </si>
  <si>
    <t>Modelling and analysis of selected PI compensator anti-windup solutions in continuous and discrete domain in Matlab-Simulink.</t>
  </si>
  <si>
    <t>Cel pracy: Przebadanie na drodze symulacyjnej w środowisku Matlab-Simulink wybranych rozwiązań ograniczania całkowania w regulatorze typu PI w dziedzinie ciągłej i dyskretnej z wybranym liniowym obiektem sterowania. Zakres pracy: Analiza literatury; zapoznanie się ze strukturami i opisem matematycznym wybranych konfiguracji ograniczników całkowania;  opracowanie modeli symulacyjnych; wykonanie badań symulacyjnych; przeprowadzenie analizy porównawczej otrzymanych wyników; redakcja pracy.</t>
  </si>
  <si>
    <t>Metody statycznej estymacji stanu systemu elektroenergetycznego.</t>
  </si>
  <si>
    <t xml:space="preserve">Static state estimation methods of power system </t>
  </si>
  <si>
    <t xml:space="preserve">Przegląd metod statycznej estymacji stanu systemu elektroenergetycznego. Przeprowadzenie obliczeń przy użyciu opracowanych przez dyplomanta programów. Analiza otrzymanych wyników.    
</t>
  </si>
  <si>
    <t>Okoń Tomasz Dr inż.</t>
  </si>
  <si>
    <t>Regulacja przepływów mocy za pomocą przesuwników fazowych</t>
  </si>
  <si>
    <t>Power flows control  with phase shifting transformers.</t>
  </si>
  <si>
    <t>Ogólna charakterystyka sposobów modelowania przesuwnika fazowego dla potrzeb rozpływów mocy. Przeprowadzenie obliczeń rozpływów mocy z uwzględnieniem przesuwnika fazowego. Analiza otrzymanych wyników.</t>
  </si>
  <si>
    <t>Rola zasobników z energii w mikrosieciach</t>
  </si>
  <si>
    <t>The role of energy storage in a microgrid</t>
  </si>
  <si>
    <t>Celem pracy jest analiza roli zasobników energii w mikrosieciach. Opracowanie modelu mikrosieci. Przeprowadzenie obliczeń. Analiza otrzymanych wyników.</t>
  </si>
  <si>
    <t>Symulacyjne badanie zwarć łukowych w sieciach średnich napięć</t>
  </si>
  <si>
    <t>Computer analysis of arc faults in medium voltage networks</t>
  </si>
  <si>
    <t xml:space="preserve">Celem pracy jest:                                                                     a) przegląd zjawisk zwarciowych w sieciach średniego napięcia z uwzględnieniem sposobu pracy punktu neutralnego sieci;
b) sposoby modelowania łuku elektrycznego w sieciach napowietrznych i kablowych;
c) komputerowa symulacja wybranych modeli łuku elektrycznego;
d) symulacyjna analiza zjawisk w pętli zwarciowej w obecności łuku elektrycznego;
e) przygotowanie tekstu pracy dyplomowej.
</t>
  </si>
  <si>
    <t>Opracowanie stanowiska laboratoryjnego do demonstracji zjawisk towarzyszących nagrzewaniu pojemnościowemu wielkiej częstotliwości.</t>
  </si>
  <si>
    <t>Development of test stand for to demonstrate the phenomena accompanying the capacitive heating</t>
  </si>
  <si>
    <t>Celem pracy jest opracowanie stanowiska laboratoryjnego do demonstracji zjawisk towarzyszących nagrzewaniu pojemnościowemu w.cz, przy wykorzystaniu modelu nagrzewnicy pojemnościowej w.cz.</t>
  </si>
  <si>
    <t>Szuba Marek Dr inż.</t>
  </si>
  <si>
    <t>Wielokryterialna analiza oddziaływania na środowisko wariantowych przebiegów trasy linii napowietrznych najwyższych napięć.</t>
  </si>
  <si>
    <t>Multicriterial analysis of the influence on the environment for variant  routes of the high voltage overhead power lines</t>
  </si>
  <si>
    <t>Przedmiotem pracy jest zaproponowanie algorytmu umożliwiającego wielokryterialną analizę oddziaływania na środowisko wariantowych przebiegów trasy linii napowietrznych najwyższych napięć na potrzeby procedury oceny oddziaływania przedsięwzięcia na środowisko</t>
  </si>
  <si>
    <t>Opracowanie stanowiska laboratoryjnego do badania zagrożenia porażeniowego w sieciach TN.</t>
  </si>
  <si>
    <t>Laboratory stand for electric shock hazard testing among TN networks</t>
  </si>
  <si>
    <t>Celem pracy jest zaprojektowanie oraz zbudowanie lub modyfikacja istniejącego stanowiska laboratoryjnego do badania zagrożenia porażeniowego w sieciach TN. Zakres pracy obejmuje także przetestowanie stanowiska oraz napisanie instrukcji do ćwiczenia laboratoryjnego</t>
  </si>
  <si>
    <t>Opracowanie stanowiska laboratoryjnego do badania zagrożenia porażeniowego w sieciach TT.</t>
  </si>
  <si>
    <t>Laboratory stand for electric shock hazard testing among TT networks</t>
  </si>
  <si>
    <t>Celem pracy jest zaprojektowanie oraz zbudowanie lub modyfikacja istniejącego stanowiska laboratoryjnego do badania zagrożenia porażeniowego w sieciach TT. Zakres pracy obejmuje także przetestowanie stanowiska oraz napisanie instrukcji do ćwiczenia laboratoryjnego.</t>
  </si>
  <si>
    <t xml:space="preserve">Analiza metod pomiaru rezystancji uziemienia słupów linii napowietrznych. </t>
  </si>
  <si>
    <t>Analysis of methods for measuring the earthing resistance of overhead line poles</t>
  </si>
  <si>
    <t xml:space="preserve">Celem pracy jest analiza metod pomiaru rezystancji uziemienia słupów linii napowietrznych. W zakres pracy wchodzi wykonanie pomiarów rezystancji uziemienia kratowych konstrukcji wsporczych i wskazanie sposobu rozmieszczenia sond pomiarowych, zapewniającego zadawalającą dokładność pomiarów. </t>
  </si>
  <si>
    <t>Opracowanie stanowiska laboratoryjnego do demonstracji zjawisk towarzyszących nagrzewaniu indukcyjnemu wielkiej częstotliwości</t>
  </si>
  <si>
    <t>Development of a laboratory exercise for demonstration of phenomena associated with high frequency induction heating</t>
  </si>
  <si>
    <t>Celem pracy jest opracowanie stanowiska laboratoryjnego do demonstracji zjawisk towarzyszących nagrzewaniu indukcyjnemu w.cz, przy wykorzystaniu nagrzewnicy indukcyjnej pracującej przy częstotliwości 250 kHz</t>
  </si>
  <si>
    <t>Wzorcowanie mierników natężenia pola magnetycznego o częstotliwości 50 Hz</t>
  </si>
  <si>
    <t>Calibration of the magnetic field meter of the frequency 50 Hz</t>
  </si>
  <si>
    <t>Celem pracy jest opracowanie procedury wzorcowania mierników natężenia pola magnetycznego o częstotliwości 50 Hz. Zakres pracy obejmuje analizę układu pracy wskazanego miernika pola magnetycznego, przeprowadzenie jego modyfikacji oraz wzorcowania.</t>
  </si>
  <si>
    <t>Możliwości wykorzystania  izotropowej sondy cewkowej współpracującej z multimetrem cyfrowym, jako miernika natężenia pola magnetycznego</t>
  </si>
  <si>
    <t>Celem pracy jest przebadanie izotropowej sondy cewkowej współpracującej z multimetrem cyfrowym pod kątem możliwości wykorzystania takiego zestawu, jako miernika natężenia pola magnetycznego</t>
  </si>
  <si>
    <t>Opracowanie koncepcji stanowiska laboratoryjnego do badania charakterystyki częstotliwościowej mierników pola magnetycznego</t>
  </si>
  <si>
    <t>Development of the laboratory stand concept for testing the frequency response of magnetic field meters</t>
  </si>
  <si>
    <t>Celem pracy jest zaprojektowanie oraz wykonanie stanowiska do badania charakterystyki częstotliwościowej wskazanych mierników natężenia pola magnetycznego. W zakres pracy wchodzi przebadanie wskazanych mierników natężenia pola magnetycznego i wyznaczenie ich charakterystyki częstotliwościowej.</t>
  </si>
  <si>
    <t xml:space="preserve">Analiza wpływu konfiguracji sond pomiarowych na wyniki pomiarów rezystywności gruntów </t>
  </si>
  <si>
    <t>Analysis of the impact of configuration of measurement probes on the results of ground resistivity measurements</t>
  </si>
  <si>
    <t>Celem pracy jest przeprowadzenie badań rezystywności gruntów fabrycznymi miernikami i przeanalizowanie - na podstawie ich wyników - wpływu konfiguracji sond pomiarowych na dokładność wskazań mierników.</t>
  </si>
  <si>
    <t>System badania poprawności pomiarów w stacji elektroenergetycznej dla potrzeb monitorowania.</t>
  </si>
  <si>
    <t>A system of checking correctness of measurement data in a substation for monitoring purposes.</t>
  </si>
  <si>
    <t>Charakterystyka systemów pomiarowych w stacji elektroenergetycznej oraz istniejących procedur badania poprawności pomiarów. Zaprojektowanie systemu praktycznej realizacji takiego badania.</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</si>
  <si>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</si>
  <si>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</si>
  <si>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</si>
  <si>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Wpływ zainstalowania szeregowej baterii kondensatorów w linii elektroenergetycznej na napięcia w sieci elektroenergetycznej</t>
  </si>
  <si>
    <t>Impact of installation of a series capacitor bank in a power line on voltages in a power network.</t>
  </si>
  <si>
    <t>Obliczeniowe określenie wpływu pojemności szeregowej baterii kondensatorów na napięcia w sieci elektroenergetycznej. Określenie właściwości rozwiązania zakładającego stosowanie  szeregowych baterii kondensatorów.</t>
  </si>
  <si>
    <t>Wpływ rozwoju technologicznego kabli telekomunikacyjnych na innowacje w automatyce zabezpieczeniowej i przemysłowej</t>
  </si>
  <si>
    <t xml:space="preserve">Influence of technological development of telecommunications cables on innovations in protection and industrial automation </t>
  </si>
  <si>
    <t>Praca ma na celu zebranie informacji o rozwiązaniach telekomunikacyjnych zarówno już zainstalowanych jak i nowo wdrażanych stosowanych w układach infrastruktury sterowania automatyki zabezpieczeniowej i przemysłowej. Porównanie rozwiązań dotychczasowych i wskazanie kierunków rozwoju ma na celu wskazanie możliwości modernizacji istniejących rozwiązań.</t>
  </si>
  <si>
    <t>Interaktywne instrukcje laboratoryjne do Laboratorium Podstaw Elektrotechniki i Automatyki dla Wydziałów Nieelektrycznych</t>
  </si>
  <si>
    <t>Interactive laboratory instructions for the Laboratory of Electrical and Automation Fundamentals for Non-Electrical Faculty</t>
  </si>
  <si>
    <t>Praca ma na celu:
- zebranie informacji związanych z tematami obecnie wykonywanych ćwiczeń w laboratorium
- wykonanie instrukcji laboratoryjnych w formie elektronicznej obejmujących kolejne etapy wykonywania ćwiczenia w tym quiz, sprawdzanie poprawności wykonywanych pomiarów, wykonywanie charakterystyk on-line itp.</t>
  </si>
  <si>
    <t xml:space="preserve">Współpraca koncernów energetycznych. </t>
  </si>
  <si>
    <t>Operation of energetistic concerns</t>
  </si>
  <si>
    <t>Celem pracy jest zbadanie roli koncernów energetycznych w zapewnieniu bezpieczeństwa energetycznego w Europie lub na świecie, określenie obszarów ich działania  i  współpracy w aspekcie zwiększenia niezawodności dostaw energii.</t>
  </si>
  <si>
    <t>Wnukowska Bogumiła Dr hab. inż.</t>
  </si>
  <si>
    <t>Metodyka opracowania bilansów energetycznych.</t>
  </si>
  <si>
    <t xml:space="preserve">Methods of energetistic balance </t>
  </si>
  <si>
    <t>Celem pracy jest przedstawienie metodyki opracowania bilansu energetycznego oraz dokonanie analizy zakupu i zużycia energii dla wybranego zakładu, regionu lub kraju.</t>
  </si>
  <si>
    <t>Szanse i zagrożenia budowy elektrowni atomowych.</t>
  </si>
  <si>
    <t>Chance and emergency of  atomic power station building</t>
  </si>
  <si>
    <t>Celem pracy jest ocena korzyści i zagrożeń funkcjonowania elektrowni atomowych na świecie, podanie najważniejszych ich  parametrów, wpływu na środowisko oraz perspektyw budowy w Polsce.</t>
  </si>
  <si>
    <t>Aktualny stan gospodarki energetycznej w Polsce.</t>
  </si>
  <si>
    <t>Actual state of energy management in Poland</t>
  </si>
  <si>
    <t>Celem pracy jest analiza zasobów energetycznych i gospodarowanie energią w kraju oraz zbadanie tendencji zużycia energii w sektorach gospodarki lub gałęziach przemysłu.</t>
  </si>
  <si>
    <t>Aspekty ekologiczne w rozwoju energetyki.</t>
  </si>
  <si>
    <t>Ecological aspects in energetics development</t>
  </si>
  <si>
    <t>Celem pracy jest analiza aktualnych uregulowań prawnych dotyczących ekologii w sektorze energetycznym oraz emisji i wykorzystania szkodliwych odpadów i zanieczyszczeń na przykładzie wybranej elektrowni w Polsce lub Europie.</t>
  </si>
  <si>
    <t>Instrumenty polityki ekologicznej w racjonalizacji procesów przemysłowych</t>
  </si>
  <si>
    <t>Instruments ecological policy in rationalisation of industrial processes</t>
  </si>
  <si>
    <t>Celem pracy jest przegląd aktualnych przepisów i regulacji prawnych dotyczących wymagań ochrony środowiska w pobliżu dużych obiektów przemysłowych (np. huty, fabryki) i zbadanie ich przestrzegania dla wybranego przykładu</t>
  </si>
  <si>
    <t>Bilans energetyczny zakładu przemysłowego</t>
  </si>
  <si>
    <t>Energy balance of the industrial plant</t>
  </si>
  <si>
    <t>Celem pracy jest próba opracowania wielkości potrzeb energetycznych, ich racjonalnego wykorzystania oraz określenie czynników kształtujących poziom zużycia energii np. dla wybranego zakładu.</t>
  </si>
  <si>
    <t>Systemy komputerowe  wspomagające zarządzanie gospodarką energetyczną w zakładach przemysłowych</t>
  </si>
  <si>
    <t>Computer systems aided energy management in the industrial plants</t>
  </si>
  <si>
    <t>Celem pracy jest omówienie systemu komputerowego funkcjonującego w wybranym zakładzie i jego ocena pod kątem prowadzenia efektywnego gospodarowania energią.</t>
  </si>
  <si>
    <t>Efektywność gospodarki energetycznej w zakładzie produkcyjnym</t>
  </si>
  <si>
    <t>Efficiency of energy management in the productive plant</t>
  </si>
  <si>
    <t>Celem pracy jest ocena zapewnienia dostaw energii do procesu produkcyjnego i określenia czynników wpływających na poprawę efektywności energetycznej na wybranym przykładzie.</t>
  </si>
  <si>
    <t xml:space="preserve">Czynniki wpływające na poziom niezawodności zasilania zakładów produkcyjnych  </t>
  </si>
  <si>
    <t>The factors influenced on the level of productive plants power supply</t>
  </si>
  <si>
    <t>Celem pracy jest ocena czynników zewnętrznych i wewnętrznych mających wpływ na niezawodność zasilania szczególnie ważnych odbiorców przemysłowych, zbadanie przyczyn uszkodzeń i środków zaradczych na wybranym przykładzie.</t>
  </si>
  <si>
    <t>Optymalizacja zajętości obszaru przeznaczonego pod budowę wielotorowych linii elektroenergetycznych WN.</t>
  </si>
  <si>
    <t>Otymalization the sise of the occupiet area under multipath HV power lines</t>
  </si>
  <si>
    <t>Na podstawie analizy przykładowych wariantów dotychczasowych realizacji linii WN sporządzić listę zaleceń dla projektantów na potrzeby budowy lub modernizacji przesyłowych linii elektroenergetycznych.</t>
  </si>
  <si>
    <t>Wróblewski Zbigniew Prof. dr hab. inż.</t>
  </si>
  <si>
    <t xml:space="preserve">Ochrona przeciwporażeniowa w obwodach elektroenergetycznych wysokiego napięcia. </t>
  </si>
  <si>
    <t>Protection against electric shoks in high voltage electrical power systems</t>
  </si>
  <si>
    <t>Ocena zagrożenia porażeniowego oraz przydatności praktycznej i skuteczności działania środków i metod ochrony przeciwporażeniowej w obwodach o napięciu powyżej 1 kV na podstawie analizy norm i literatury przedmiotowej.</t>
  </si>
  <si>
    <t>Stan obecny i kierunki rozwoju łączników elektroenergetycznych.</t>
  </si>
  <si>
    <t>Present condition and trends in electrical power switchgear designing</t>
  </si>
  <si>
    <t>Analiza stanu obecnego i tendencji rozwojowych w zakresie łączników elektroenergetycznych, opracowanie komputerowej bazy danych dotyczącej parametrów technicznych (katalogowych) łączników i przeprowadzenie ich analizy porównawczej.</t>
  </si>
  <si>
    <t>Ochrona przepięciowa linii napowietrznych średnich napięć z przewodami izolowanymi.</t>
  </si>
  <si>
    <t>Overvoltage protection of medium voltage overhead lines with insulated wires</t>
  </si>
  <si>
    <t>Przedstawienie stanu obecnego i tendencji rozwojowych w zakresie stosowania przewodów izolowanych w liniach napowietrznych oraz analiza współczesnych systemów i urządzeń ochrony przepięciowej w liniach 6-35 kV z przewodami izolowanymi  i wymogów normalizacyjnych ich dotyczących.</t>
  </si>
  <si>
    <t>Zabezpieczenie różnicowe dla długich linii przesyłowych oparte o kryterium energii</t>
  </si>
  <si>
    <t>Differential protection for long transmission lines based on energy criterion</t>
  </si>
  <si>
    <t>General analysis of transmission line faults and a principle of differential protection. Comparison of the protection based on energy criterion with the traditional current differential protection. This requires to reflect the investigated protection methods in Matlab program and to apply the signals from ATP-EMTP siimulation of transmission line faults. Stating conclusions for the carried out investigations.</t>
  </si>
  <si>
    <t>Estymacja parametrów złożonego modelu obciążenia przy użyciu metod sztucznej inteligencji </t>
  </si>
  <si>
    <t>Estimation of composite load model parameters using artificial intelligence techniques</t>
  </si>
  <si>
    <t>The aim of this project is to apply a selected artificial intelligence technique for estimation of composite load model parameters. The work should consist of a literature review of the state of the art methods already applied to the problem, modelling of the composite load (induction motor and static load) and finally numerical results. The project is to be executed in Matlab with the use of appropriate Toolboxes.</t>
  </si>
  <si>
    <t>Nieliniowy filtr Kalmana do estymacji częstotliwości sygnału sinusoidalnego </t>
  </si>
  <si>
    <t>Nonlinear Kalman filter for frequency estimation</t>
  </si>
  <si>
    <t>The aim of the project is the application of nonlinear Kalman filter for frequency estimation. The work should consist of a literature review of existing methods, selection of an appropriate signal model and Kalman filter implementation. The results should be compared against other methods and the sensitivity of Kalman filter to signal noise and distortion should be investigated. The project is to be executed in Matlab.</t>
  </si>
  <si>
    <t>Analysis of digital algorithms for fault-loop impedance measurement for fast relaying application.</t>
  </si>
  <si>
    <t>Badanie algorytmów cyfrowego pomiaru impedancji pętli zwarciowej w szybkich zabezpieczeniach elektroenergetycznych.</t>
  </si>
  <si>
    <t xml:space="preserve">a) overview of digital methods applied for fast estimation of relaying criteria;
b) analysis of phasor estimation methods with increasing data window length;
c) verification of impedance estimation methods with increasing window length after the fault inception detection;
d) preparation of the computer program for simulation of the considered method;
e) performing tests of the relay model;
f) edition of the thesis text, conclusions.
</t>
  </si>
  <si>
    <t>Overcurrent protection with DLR blackout preventing algorithms</t>
  </si>
  <si>
    <t>Zabezpieczenie nadprądowe z algorytmem DOL pozwalającym zapobiegać awariom wielkoobszarowym</t>
  </si>
  <si>
    <t>Literature analysis of large-scale failures for determination of the overcurrent relays contribution in the blackout formation and development process. Development of additional decision-making algorithms based on dynamic line rating for elimination of listed problems. Testing the developed algorithms based on conductor thermal behaviour with use of ATP / EMTP and MATLAB software</t>
  </si>
  <si>
    <t>Staszewski Łukasz Dr inż.</t>
  </si>
  <si>
    <t>Load encroachment problem analysis and solution for third zone of distance protection</t>
  </si>
  <si>
    <t>Analiza zjawiska oraz blokowanie zadziałania zabezpieczenia odległościowego w trakcie wkraczania trajektorii impedancji obciążenia w trzecią strefę</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</si>
  <si>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</si>
  <si>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Wyznaczanie zbioru wyłączeń krytycznych w systemie elektroenergetycznym</t>
  </si>
  <si>
    <t xml:space="preserve"> Determining a set of contingencies in a power system</t>
  </si>
  <si>
    <t>Review of the methods for contingency screening. Developing a program for a chosen method.  Analysis of features of the considered method.</t>
  </si>
  <si>
    <t>Inteligentne przetwarzanie danych pomiarowych w stacji elektroenergetycznej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</si>
  <si>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</si>
  <si>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</si>
  <si>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Wytyczne i zasady projektowania instalacji elektrycznych w budynkach hotelowych</t>
  </si>
  <si>
    <t>Guidelines and principles of designing electrical installations in hotel buildings</t>
  </si>
  <si>
    <t>Celem pracy jest opisanie zasad i wytycznych dotyczących projektowania instalacji elektrycznych jakie obowiązują w budynkach hotelowych. W zakres pracy wchodzi omówienie odpowiednich aktów normatywnych, uwarunkowań technicznych. Na przykładzie wybranego obiektu należy zaprojektować instalację elektryczną.</t>
  </si>
  <si>
    <t>Cyfrowa analiza dynamicznej interakcji pantografu z siecią trakcyjną w aspekcie jakości poboru prądu i uniesienia przewodu jezdnego</t>
  </si>
  <si>
    <t>Digital analysis of dynamic pantograph interactions with the traction network in terms of the quality of current consumption and raising the contact wire</t>
  </si>
  <si>
    <t>Celem pracy jest wykonanie analizy interakcji pantografu z siecią trakcyjną. Zakres pracy obejmuje przeprowadzenie analizy norm i przepisów oraz wykonanie cyfrowej analizy dynamicznej interakcji pantografu z siecią trakcyjną w aspekcie jakości poboru prądu i uniesienia przewodu jezdnego.</t>
  </si>
  <si>
    <t>System Oszczędności Energii Elektrycznej</t>
  </si>
  <si>
    <t>Electricity Saving System</t>
  </si>
  <si>
    <t>Celem pracy jest przedstawienie ogólnych informacji dotyczących systemu oszczędności energii elektrycznej (SOEE).  Zakres pracy obejmuje przeanalizowanie norm i przepisów jakie powinien spełniać system. Objaśnienie sposobu działania systemu oraz możliwości oszczędności energii. Przedstawienie rodzajów systemu dostępnych na rynku oraz w miarę dostępności zobrazowanie działania systemu na wybranym obiekcie.</t>
  </si>
  <si>
    <t>Inteligentne sterowanie instalacją domofonową</t>
  </si>
  <si>
    <t>Intelligent control of the intercom installation</t>
  </si>
  <si>
    <t>Celem pracy jest przeanalizowanie sposobów wykonanie inteligentnego sterowania instalacją domofonową. W zakres pracy wchodzi omówienie planowanych funkcji sterowania. Należy przeanalizować dostępne rozwiązania.  Na przykładzie wybranego obiektu należy zaproponować starowanie instalacją domofonową.</t>
  </si>
  <si>
    <t>Instalacje fotowoltaiczne w oświetleniu ulicznym - przegląd dostępnych rozwiązań</t>
  </si>
  <si>
    <t>Photovoltaics in street lighting - overview of available solutions</t>
  </si>
  <si>
    <t>Celem pracy jest przeprowadzeni analizy dostępnych metod oświetlenia ulicznego wykorzystujących systemy fotowoltaiczne. W zakres pracy wchodzi omówienie aktów normatywnych, aktualnie stosowanych rozwiązań dotyczących układów oświetlenia ulicznego wykorzystujących systemy fotowoltaiczne, przedstawienie ich wad i zalet oraz propozycja kryteriów doboru rodzaju oświetlenia. Stan teraźniejszy a przyszłość.</t>
  </si>
  <si>
    <t>Komunikacja elektroenergetyczną siecią rozdzielczą przy pomocy Power Line Networking</t>
  </si>
  <si>
    <t>Communication in the power distribution network using Power Line Networking</t>
  </si>
  <si>
    <t>Celem pracy jest przeprowadzenie analizy dostępnych rozwiązań wykorzystujących Power Line Networking. W zakres pracy wchodzi omówienie aktów normatywnych, aktualnie stosowanych rozwiązań dotyczących transmisji liniami zasilającymi. Należy przedstawić wady i zalety stosowania tej metody w szczególności występowanie zakłóceń.</t>
  </si>
  <si>
    <t>Sterowanie urządzeniami siłowymi w obiekcie przemysłowym</t>
  </si>
  <si>
    <t>Control of force devices in a industrial plant</t>
  </si>
  <si>
    <t>Celem pracy jest przeanalizowanie dostępnych rozwiązań w celu sterowania instalacjami siłowymi w oczyszczalni ścieków. Zakres prac obejmuje przegląd dokumentów normatywnych oraz wykonanie projektu przykładowej instalacji siłowej w oczyszczalni ścieków w dowolnym logicznym programie typu CAD. Należy sporządzić dokumentację elektryczną sterowania i zasilania urządzań siłowych.</t>
  </si>
  <si>
    <t>Analiza systemów magazynowania energii w budynkach mieszkalnych</t>
  </si>
  <si>
    <t>Analysis of energy storage systems in residential buildings</t>
  </si>
  <si>
    <t xml:space="preserve">Celem pracy jest analiza systemów magazynowania energii. Zakres pracy obejmuje przegląd dokumentów normatywnych oraz aktualnie stosowanych rozwiązań. W pracy należy zaproponować gotowe rozwiązanie dla wybranego budynku mieszkalnego. Należy oszacować ilość zmagazynowanej energii oraz oszczędność płynącą z zastosowania takiego rozwiązania.   </t>
  </si>
  <si>
    <t>Pomiar wartości wskaźników jakości energii elektrycznej w obiekcie biurowym</t>
  </si>
  <si>
    <t>The electric power quality measurement  in the office property</t>
  </si>
  <si>
    <t>Celem pracy jest ocena jakości energii elektrycznej zasilającej obiekt biurowy. W zakres pracy wchodzi omówienie parametrów wykorzystywanych do oceny jakości energii elektrycznej oraz odpowiednich aktów normatywnych. Na przykładzie rzeczywistego obiektu biurowego należy dokonać oceny parametrów jakości energii elektrycznej.</t>
  </si>
  <si>
    <t>Zabezpieczenie ziemnozwarciowe transformatora</t>
  </si>
  <si>
    <t>Transformer earth-fault protection</t>
  </si>
  <si>
    <t>Celem pracy jest propozycja nowej metody identyfikacji wewnętrznych zwarć doziemnych w transformatorach elektroenergetycznych. W pierwszym etapie pracy student powinien dokonać przeglądu oraz krytycznej oceny powszechnie stosowanych algorytmów identyfikacji wewnętrznych zwarć doziemnych. W etapie drugim, student powinien – wykorzystując program ATP/EMTP – przygotować model fragmentu systemu elektroenergetycznego zawierający transformator. Ponadto, zadaniem dyplomanta będzie: analiza teoretyczna sytuacji zwarciowych, wewnątrz zabezpieczanej strefy oraz poza nią, w sieciach o różnych sposobach uziemienia punktu neutralnego, czego wynikiem będzie propozycja własnego podejścia do realizacji zabezpieczenia ziemnozwarciowego transformatora. Opracowanie wniosków i edycja pracy dyplomowej.</t>
  </si>
  <si>
    <t>Wymagania i kryteria projektowania instalacji elektrycznych w obiektach opieki medycznej</t>
  </si>
  <si>
    <t>Requirements and design criteria for electrical installations in health care facilities</t>
  </si>
  <si>
    <t>Celem pracy jest przeprowadzenie analizy wymagań zawartych w aktualnych przepisach i normach dotyczących instalacji elektrycznych oraz bezpieczeństwa elektrycznego w obiektach opieki medycznej. W zakresie pracy należy uwzględnić między innymi analizę takich zagadnień jak stosowane układy zasilania, ochrona przeciwprzepięciowa, ochrona przeciwporażeniowa. W miarę możliwości uzupełnienie pracy powinna stanowić weryfikacja projektowa na przykładzie wybranego obiektu.</t>
  </si>
  <si>
    <t>Metodologia wyznaczania współczynnika utrzymania i planu konserwacji dla instalacji oświetleniowych</t>
  </si>
  <si>
    <t>Methodology for determining the maintenance factor and maintenance schedule for lighting installations</t>
  </si>
  <si>
    <t>Celem pracy jest przeprowadzenie analizy metody wyznaczania współczynnika utrzymania oraz planu konserwacji zarówno dla wewnętrznych jak i zewnętrznych instalacji oświetleniowych. W zakresie pracy należy uwzględnić między innymi analizę wytycznych zawartych w aktualnych przepisach i normach dotyczących tego zagadnienia, a także wpływ rodzaju stosowanych obecnie źródeł światła i opraw oświetleniowych na wartości wyznaczanych parametrów. Uzupełnienie pracy powinna stanowić weryfikacja przedstawionych wytycznych na przykładzie wybranych instalacji oświetleniowych (wewnętrznych i zewnętrznych).</t>
  </si>
  <si>
    <t>Wymagania i kryteria projektowania oświetlenia zewnętrznych terenów sportowych</t>
  </si>
  <si>
    <t>Requirements and design criteria for lighting installations of outdoor sports grounds</t>
  </si>
  <si>
    <t>Celem pracy jest przeprowadzenie ogólnej analizy wymagań zawartych w aktualnych przepisach i normach dotyczących planowania oświetlenia zewnętrznych terenów sportowych. W zakresie pracy należy uwzględnić między innymi analizę zagadnień związanych z projektowaniem systemów oświetleniowych dla zewnętrznych terenów sportowych zarówno o charakterze rozgrywek lokalnych jak i rekreacyjnym. Należy także przedstawić charakterystykę najczęściej stosowanych rodzajów źródeł światła oraz opraw oświetleniowych i sposoby ich montażu w zależności od przeznaczenia danego terenu i konkurencji sportowej. Uzupełnienie pracy powinna stanowić weryfikacja projektowa na przykładzie wybranego obiektu (terenu zewnętrznego).</t>
  </si>
  <si>
    <t>Metody poprawy współczynnika mocy w sieciach elektroenergetycznych</t>
  </si>
  <si>
    <t>Methods for improving the power factor in electric power networks</t>
  </si>
  <si>
    <t>Celem pracy jest przeprowadzenie analizy metod poprawy współczynnika mocy w sieciach elektroenergetycznych. W zakresie pracy należy uwzględnić analizę zagadnień dotyczących naturalnych i sztucznych sposobów poprawy współczynnika mocy, charakterystykę układów i urządzeń stosowanych do kompensacji mocy biernej, a także kryteria ich doboru z uwzględnieniem charakteru obciążenia (liniowy i nieliniowy). Uzupełnienie pracy powinna stanowić weryfikacja praktyczna polegająca na doborze odpowiednich środków poprawy współczynnika mocy dla zadanego przykładu.</t>
  </si>
  <si>
    <t>Efektywne zarządzanie oświetleniem w obiektach użyteczności publicznej</t>
  </si>
  <si>
    <t>Effective lighting management in public facilities</t>
  </si>
  <si>
    <t>Celem pracy jest przeprowadzenie analizy sposobów realizacji efektywnego zarządzania oświetleniem w obiektach użyteczności publicznej. W zakresie pracy należy uwzględnić między innymi analizę zagadnień związanych z optymalizacją użytkowania instalacji oświetleniowej w tego typu obiektach poprzez wprowadzenie różnego rodzaju automatyki budynkowej umożliwiającej obniżenie kosztów eksploatacji oraz zwiększenie komfortu osób przebywających w pomieszczeniach obiektów (np. wykorzystanie światła dziennego, sterowanie barwą światła sztucznego). Uzupełnienie pracy powinna stanowić weryfikacja projektowa na przykładzie wybranego obiektu.</t>
  </si>
  <si>
    <t>Urządzenia zabezpieczające i sposoby ochrony układów energoelektronicznych</t>
  </si>
  <si>
    <t>Safety devices and methods of protection of power electronics systems</t>
  </si>
  <si>
    <t>Celem pracy jest przeprowadzenie analizy podstawowych rodzajów ochrony układów energoelektronicznych (przekształtników) i stosowanych w tym celu urządzeń zabezpieczających. W zakresie pracy należy uwzględnić między innymi analizę zagadnień związanych z ochroną podzespołów i elementów składowych wyposażenia przekształtnika przed przetężeniami, przepięciami i zbyt dużymi stromościami narastania prądu oraz napięcia. Uzupełnienie pracy powinna stanowić weryfikacja projektowa na zadanym przykładzie.</t>
  </si>
  <si>
    <t>Analiza programu Elcom firmy Hager do projektowania rozdzielnic elektrycznych niskiego napięcia</t>
  </si>
  <si>
    <t>Analysis of the Elcom program by Hager for the design of low voltage electrical switchboards</t>
  </si>
  <si>
    <t>Celem pracy jest analiza możliwości programu Elcom firmy Hager wykorzystywanego do projektowania rozdzielnic elektrycznych niskiego napięcia w oparciu o przykładowe projekty rzeczywiste.</t>
  </si>
  <si>
    <t>Porównanie metod wykrywania nielegalnego poboru energii</t>
  </si>
  <si>
    <t>Comparison of methods of detecting illegal energy consumption</t>
  </si>
  <si>
    <t xml:space="preserve">Celem pracy jest wyszukanie, przedstawienie i porównanie znanych lub opublikowanych metod wykrywania nielegalnego poboru energii bazujących na danych z inteligentnych liczników lub możliwych do zastosowania dzięki takim urządzeniom. Zakres pracy obejmuje wykonanie przeglądu literaturowego, pogrupowanie poznanych metod wg określonych kryteriów, porównanie ich pod kątem: potrzebnych urządzeń, kosztów zastosowania, potrzebnych możliwości przeliczeniowych. Pracę należy wykonać na podstawie publikacji anglojęzycznych. </t>
  </si>
  <si>
    <t>Porównanie proponowanych sposobów wyznaczania strat energii na podstawie danych z inteligentnych liczników</t>
  </si>
  <si>
    <t>Comparison of proposed methods of counting energy loss based on data from smart meters</t>
  </si>
  <si>
    <t xml:space="preserve">Celem pracy jest wyszukanie, przedstawienie i porównanie znanych lub opublikowanych metod wyznaczania lub szacowania wielkości strat energii w sieciach dystrybucyjnych niskiego napięcia na podstawie danych pochodzących z inteligentnych liczników energii. Zakres pracy obejmuje wykonanie przeglądu literaturowego, pogrupowanie poznanych metod wg określonych kryteriów, porównanie ich pod kątem: potrzebnych urządzeń, kosztów zastosowania, potrzebnych możliwości przeliczeniowych, dokładności. Pracę należy wykonać na podstawie publikacji anglojęzycznych. </t>
  </si>
  <si>
    <t>Porównanie proponowanych rozwiązań elektrowni wirtualnych</t>
  </si>
  <si>
    <t>Comparison of proposed solutions of virtual power plants</t>
  </si>
  <si>
    <t xml:space="preserve">Celem pracy jest wyszukanie, przedstawienie i porównanie znanych lub opublikowanych podejść w projektowaniu, wdrażaniu, technicznych rozwiązaniach i docelowych zastosowaniach elektrowni wirtualnych. Zakres pracy obejmuje wykonanie przeglądu literaturowego, pogrupowanie poznanych elektrowni wirtualnych, porównanie ich pod kątem: uczestniczących podmiotów, rodzaju agregatora, potrzebnych urządzeń, kosztów i celów stosowania, uzyskiwanych korzyści, rozmiaru, kraju. Pracę należy wykonać na podstawie publikacji anglojęzycznych. </t>
  </si>
  <si>
    <t>Porównanie proponowanych rozwiązań klastrów energii</t>
  </si>
  <si>
    <t>Comparison of proposed solutions of energy clusters</t>
  </si>
  <si>
    <t xml:space="preserve">Celem pracy jest wyszukanie, przedstawienie i porównanie znanych lub opublikowanych profili obciążeń odbiorców na niskim napięciu, wraz z opisem i próbą scharakteryzowania typów stosowanych urządzeń. Zakres pracy obejmuje wykonanie przeglądu literaturowego, pogrupowanie poznanych profili w zależności od grupy taryfowej, typów stosowanych urządzeń. Pracę należy wykonać na podstawie publikacji anglojęzycznych lub we współpracy z przedsiębiorstwami dystrybucji energii. </t>
  </si>
  <si>
    <t>Profile obciążenia drobnych odbiorców</t>
  </si>
  <si>
    <t>Load profiles of small customers</t>
  </si>
  <si>
    <t xml:space="preserve">Celem pracy jest wyszukanie, przedstawienie i porównanie znanych lub opublikowanych podejść w projektowaniu, wdrażaniu, technicznych rozwiązaniach i docelowych zastosowaniach klastrów energii. Zakres pracy obejmuje wykonanie przeglądu literaturowego, pogrupowanie poznanych klastrów energii, porównanie ich pod kątem: uczestniczących podmiotów, potrzebnych urządzeń, kosztów i celów tworzenia, uzyskiwanych korzyści, rozmiaru, kraju. Pracę należy wykonać na podstawie publikacji anglojęzycznych. </t>
  </si>
  <si>
    <t>Porównanie metod wyznaczania współczynników jednoczesności w sieciach elektroenergetycznych</t>
  </si>
  <si>
    <t>Comparison of methods of calculation of simultaneity factors in electric power grids</t>
  </si>
  <si>
    <t>Celem pracy jest zebranie i przedstawienie znanych metod wyznaczania wskaźników jednoczesności w sieciach elektroenergetycznych, oraz opisanie obecnych podejść i ewentualnych proponowanych zmian. Zakres pracy przewiduje dokonanie przeglądu literaturowego, przedstawienie zebranych metod, porównanie ich, opisanie trendów i sugestii odnośnie zmian dotychczasowego podejścia.</t>
  </si>
  <si>
    <t>Możliwość zmiany operatora sieci dystrybucyjnej</t>
  </si>
  <si>
    <t>The ability to change the distribution network operator</t>
  </si>
  <si>
    <t>Celem pracy jest przeanalizowanie możliwości dokonania zmiany operatora sieci dystrybucyjnej. Zakres pracy: opis możliwości zmiany sprzedawcy energii, opisanie monopolistycznego charakteru operatora systemu dystrybucyjnego, analiza kosztów i technicznych możliwości budowy drugiego złącza lub przyłącza do budynku jednorodzinnego, analiza przepisów prawnych, porównanie kosztów dystrybucji dla dwóch operatorów systemów dystrybucyjnych, przybliżone szacowanie kosztów zwrotu z inwestycji, próba określenie stopnia zwiększenia niezawodności dostaw energii dzięki istnieniu drugiego przyłącza.  Analiza możliwości technicznych i prawnych dokonywania wyboru przyłącza i załączania instalacji domowej do innego przyłącza oraz kosztów utrzymania dwóch przyłączy - opłaty stałe.</t>
  </si>
  <si>
    <t>Wpływ stacji ładowania pojazdów elektrycznych (wolnych i szybkich) na pracę systemu elektroenergetycznego</t>
  </si>
  <si>
    <t>The impact of charging stations for electric vehicles (slow or fast charging) on the power system operation</t>
  </si>
  <si>
    <t xml:space="preserve">Wpływ stacji ładowania pojazdów elektrycznych (wolnych i szybkich) na pracę systemu elektroenergetycznego, wraz z określeniem wymagań dot. przyłączenia stacji ładowania do sieci elektroenergetycznej oraz przedstawieniem charakterystyk pracy przykładowych wolnych i szybkich stacji ładowania 
Zakres analiz zawarty w pracy: m. in.: wpływ stacji ładowania na parametry energii elektrycznej, skoki napięcia, skoki obciążenia, współczynnik jednoczesności pracy kilku ładowarek, statystyka-godziny największego zapotrzebowania mocy, przegląd dostępnych na rynku stacji ładowania i sprawdzenie parametrów pod kątem maksymalnych poborów mocy z sieci, spodziewany wzrost mocy szczytowej w SEE wywołany przyłączaniem stacji ładowania pojazdów elektrycznych.
</t>
  </si>
  <si>
    <t>Analiza wpływu mikroinstalacji fotowoltaicznych na sieć elektroenergetyczną</t>
  </si>
  <si>
    <t>Analysis of the impact of photovoltaic micro-installations on the power grid</t>
  </si>
  <si>
    <t>Celem pracy jest przeprowadzenie analizy wpływu mikroinstalacji fotowoltaiczną na sieć elektroenergetyczną. Zakres pracy przewiduje:
- przedstawienie zagadnienia, 
- przegląd literatury,
- analiza zagrożeń,
- analiza korzyści,
- perspektywa wpływy na sieć w zależności od intensywności rozwoju generacji fotowoltaicznej,
- podsumowanie i wnioski.</t>
  </si>
  <si>
    <t>Analiza modeli regulacji jakościowej na świecie i w Polsce</t>
  </si>
  <si>
    <t>Analysis of power quality regulation models in the world and in Poland</t>
  </si>
  <si>
    <t>Celem pracy jest przeprowadzenie analizy modeli regulacji jakościowej obowiązujących na świecie i w Polsce.
Zakres pracy:
- przedstawienie zagadnienia, 
- przegląd literatury,
- analiza porównawcza modeli regulacji jakościowej,
- ocena wpływu wybranych modeli regulacji na poprawę jakości/niezawodności,
- próba określenia modelu właściwego dla warunków polskich,
- podsumowanie.</t>
  </si>
  <si>
    <t>Ocena zagrożenia związanego z zadrzewieniem w pobliżu linii średniego napięcia wykonanych w technologii nieizolowanej</t>
  </si>
  <si>
    <t>Evaluation of the risk associated with afforestation near the medium voltage lines made in non-insulated technology</t>
  </si>
  <si>
    <t xml:space="preserve">Celem pracy jest przeprowadzenie analizy wpływu zadrzewienia w pobliżu linii SN wykonanych w technologii nieizolowanej. W wyniku realizacji pracy powinna powstać analiza odpowiadająca na pytania: czy styk gałęzi drzew z przewodami nieizolowanymi linii napowietrznych SN przekłada się na straty energii w sieci poprzez przepływ jej przez roślinność, korę, pień drzewa. Jeżeli tak, to jakiego rzędu są to straty - przeliczenie na moc, energię i część finansową. Czy styk "przewód pod napięciem - roślinność" wpływa na parametry ee. i jaki ten wpływ jest. Czy poza aspektem czysto mechanicznym działania sił gałęzi, konarów drzew na przewody linii i w konsekwencji mogącego wystąpić zerowania przewodu będącego pod napięciem dokonanie analizy związanej z mogącymi wystąpić napięciami rażeniowymi przy pracy linii gdzie gałęzie drzew stykają się z przewodami będącymi pod napięciem, możliwości wystąpienia napięcia rażeniowego dotykowego lub/i rażeniowego krokowego. Zarówno zagrożenie porażeniowe jaki i straty energii powinny zostać przeanalizowane dla różnych czynników pogodowych deszcz, śnieg, okres bez opadów.   
</t>
  </si>
  <si>
    <t>Opracowanie/aktualizacja modeli niezawodnościowych podstawowych elementów sieci elektroenergetycznej</t>
  </si>
  <si>
    <t>Development / updating of reliability models of basic elements of the power grid</t>
  </si>
  <si>
    <t>Celem pracy dyplomowej jest opracowanie lub zaktualizowanie istniejących modeli niezawodnościowych podstawowych elementów sieci elektroenergetycznej. Zakres pracy obejmuje: 
- przedstawienie zagadnienia, 
- przegląd literatury,
- analizę dostępnych modeli niezawodnościowych,
- ocenę możliwości/próbę aktualizacji modeli,
- podsumowanie i wnioski.</t>
  </si>
  <si>
    <t>Metody poprawy wskaźników niezawodności dostaw energii elektrycznej</t>
  </si>
  <si>
    <t>Methods of improving the reliability indicators of electricity supply</t>
  </si>
  <si>
    <t>Celem pracy dyplomowej jest analiza dostępnych metod poprawy wskaźników niezawodności. Zakres pracy przewiduje:
- przedstawienie zagadnienia, 
- przegląd literatury,
- wskaźniki, ich definicje, metody liczenia, różnice w sposobach liczenia wskaźników,
- analizę dostępnych metod poprawy wskaźników niezawodności,
- przykład obliczeniowy dla zaproponowanych rozwiązań</t>
  </si>
  <si>
    <t>Porównanie rozwiązań mikrosieci prądu stałego</t>
  </si>
  <si>
    <t xml:space="preserve">Comparison of microgrid solutions for direct current </t>
  </si>
  <si>
    <t xml:space="preserve">Celem pracy jest wyszukanie, przedstawienie i porównanie znanych lub opublikowanych podejść w projektowaniu, wdrażaniu, technicznych rozwiązaniach i docelowych zastosowaniach mikrosieci prądu stałego. Zakres pracy obejmuje wykonanie przeglądu literaturowego, pogrupowanie poznanych mikrosieci, porównanie ich pod kątem: sposobu wykorzystywania prądu stałego, potrzebnych urządzeń lub uczestniczących podmiotów, kosztów i celów stosowania, uzyskiwanych korzyści, rozmiaru, stopnia dostosowania do współpracy z siecią elektroenergetyczną. Pracę należy wykonać na podstawie publikacji anglojęzycznych. </t>
  </si>
  <si>
    <t>Efektywność energetyczna a ciepło odpadowe</t>
  </si>
  <si>
    <t>Energy efficiency and waste heat</t>
  </si>
  <si>
    <t>Celem pracy dyplomowej jest przeanalizowanie różnic pomiędzy efektywnymi energetycznie urządzeniami i rozwiązaniami, a rozwiązaniami energochłonnymi. Wiadomo bowiem, że energia nie pojawia się i nie znika. Celem pracy dyplomowej jest przygotowanie analizy poświęconej postaci strat energii lub ciepła odpadowego w energochłonnych urządzeniach wraz z propozycjami ich zagospodarowania.</t>
  </si>
  <si>
    <t>Koszt energetyczny mobilności</t>
  </si>
  <si>
    <t>Energy cost of mobility</t>
  </si>
  <si>
    <t>W skali kraju prawie każdy obywatel posiada telefon komórkowy. Dodatkowo przewiduje się, że po polskich drogach będzie jeździć milion samochodów elektrycznych. Pojaziwa się zatem pytanie, ile energii elektrycznej będzie dodatkowo potrzebnej do zasilenia takich urządzeń elektrycznych. Wiele z nich jest zasilanych przez akumulator, więc część wyprodukowanej energii będzie tracona na procesy magazynowania energii w milionach akumulatorach.</t>
  </si>
  <si>
    <t xml:space="preserve">Nowoczesne rozwiązania stosowane w projektowaniu zasilania rezerwowego </t>
  </si>
  <si>
    <t>Modern solutions used in the design of reserve power</t>
  </si>
  <si>
    <t>Celem pracy jest ogólna charakterystyka  źródeł wykorzystywanych do zasilania rezerwowego (zespoły prądotwórcze, UPS)  oraz analiza warunków przyłączenia tych źródeł energii do systemu elektroenergetycznego . Analizę należy przeprowadzić w oparciu o przykładowe rozwiązania rzeczywiste.</t>
  </si>
  <si>
    <t>Metody stymulacji neuronalnej stosowanej w terapiach rehabilitacyjnych.</t>
  </si>
  <si>
    <t>Methods of neuronal stimulation used in rehabilitation therapies.</t>
  </si>
  <si>
    <t xml:space="preserve">W pracy należy wykonać analizę obecnie stosowanych metod służących do wzbudzenia aktywności neuronalnej i wykorzystujących prąd elektryczny lub pole magnetyczne. </t>
  </si>
  <si>
    <t>Przezczaszkowa stymulacja stałoprądowa.</t>
  </si>
  <si>
    <t>Transcranial stimulation of the DC.</t>
  </si>
  <si>
    <t xml:space="preserve">Celem pracy jest analiza literaturowa dotycząca możliwości  stosowania metody tDCS jako  wspomagającej, przy terapii zaburzeń centralnego układu nerwowego. W pracy znajdzie się szczegółowy opis metody tDCS, zakres jej stosowania ( opis odziaływania tDCS przy poszczególnych zaburzeniach ) oraz obszerne wyjaśnienie zjawisk, zachodzących w organizmie człowieka podczas stymulacji. </t>
  </si>
  <si>
    <t>Racjonalna gospodarka mocą bierną w zakładzie przemysłowym</t>
  </si>
  <si>
    <t>Rational management of passive power in the idustrial plant</t>
  </si>
  <si>
    <t>Celem pracy jest identyfikacja metod poprawiających gospodarkę mocą bierną u wybranego odbiorcy przemysłowego.</t>
  </si>
  <si>
    <t>Eksploatacja urządzeń elektroenergetycznych w aspekcie systemów zarządzania jakością w spółkach dystrybucyjnych</t>
  </si>
  <si>
    <t>Quality management approach to operation of electrical power equipments in distribution companies</t>
  </si>
  <si>
    <t xml:space="preserve">Celem pracy jest opracowanie podstawowych dokumentów systemu zarządzania jakością związanych z eksploatacja urządzeń elektroenergetycznych w spółce dystrybucyjnej. </t>
  </si>
  <si>
    <t>Jakość energii elektrycznej w zakładach przemysłowych</t>
  </si>
  <si>
    <t>Quality of power in industrial plants</t>
  </si>
  <si>
    <t>Celem pracy jest analiza wpływu poszczególnych parametrów jakości energii elektrycznej na pracę urządzeń odbiorczych zainstalowanych w zakładzie przemysłowym.</t>
  </si>
  <si>
    <t>Przedsiębiorstwo energetyczne jako uczestnik rynku energii elektrycznej</t>
  </si>
  <si>
    <t xml:space="preserve">An electric utility as a participant in electricity market </t>
  </si>
  <si>
    <t>Celem pracy jest ocena wybranych  przedsiębiorstw energetycznych w aspekcie ich aktywnego uczestnictwa na różnych rynkach energii elektrycznej.</t>
  </si>
  <si>
    <t>Termowizja jako metoda diagnostyki technicznej urządzeń elektroenergetycznych</t>
  </si>
  <si>
    <t>Thermovision  as a method of technical diagnostics of electrical equipment</t>
  </si>
  <si>
    <t xml:space="preserve">Celem pracy jest ocena możliwości wykorzystania diagnostyki termowizyjnej do oceny stanów technicznych urządzeń elektroenergetycznych. </t>
  </si>
  <si>
    <t xml:space="preserve">Aspekty prawne  dotyczące przyłączania odbiorców do sieci elektroenergetycznej </t>
  </si>
  <si>
    <t xml:space="preserve">Legal aspects of customers electricity  connecting   to the grid </t>
  </si>
  <si>
    <t xml:space="preserve">Celem pracy jest analiza obowiązujących aktów prawnych związanych z przyłączeniem odbiorców energii elektrycznej do sieci energetycznej w aspekcie ich praktycznej przydatności. . </t>
  </si>
  <si>
    <t>Audyt energetyczny układów zasilania zakładów przemysłowych</t>
  </si>
  <si>
    <t>Energy audit of power supplay systems for industrial plants</t>
  </si>
  <si>
    <t xml:space="preserve">Celem pracy jest opracowanie  algorytmu przeprowadzania audytu energetycznego  układu zasilania  zakładu przemysłowego i weryfikacja jego przydatności w obiekcie rzeczywistym. </t>
  </si>
  <si>
    <t>Kompensacja mocy biernej w zakładach przemysłowych</t>
  </si>
  <si>
    <t>Passive power compensation  in industrial plants</t>
  </si>
  <si>
    <t xml:space="preserve">Celem pracy jest przeanalizowanie zapotrzebowania na moc bierną w wybranym zakładzie przemysłowym oraz zaproponowanie konkretnego rozwiązania ograniczającego jej pobór. </t>
  </si>
  <si>
    <t>Zarządzanie energią elektryczną w zakładzie przemysłowym</t>
  </si>
  <si>
    <t>Management of electric energy in  industrial company</t>
  </si>
  <si>
    <t xml:space="preserve">Celem pracy jest sformułowanie zasad  związanych z zarządzaniem energią elektryczną w zakładzie przemysłowym w aspekcie oszczędności w zużycia energii elektrycznej. </t>
  </si>
  <si>
    <t>Zarządzanie marketingowe w przedsiębiorstwie energetycznym</t>
  </si>
  <si>
    <t>Marketing management in an energy service provider</t>
  </si>
  <si>
    <t xml:space="preserve">Celem pracy jest przeprowadzenie analizy SWOT dla wybranego przedsiębiorstwa energetycznego w obszarze działalności marketingowej i  opracowanie na tej podstawie strategii marketingowej. </t>
  </si>
  <si>
    <t>Użytkowanie odbiorników energii elektrycznej w aspekcie jakości energii.</t>
  </si>
  <si>
    <t xml:space="preserve">Power quality approach to operation of electrical loads </t>
  </si>
  <si>
    <t>Celem pracy jest analiza wpływu parametrów jakości energii elektrycznej na pracę urządzeń odbiorczych oraz zaproponowanie rozwiązań minimalizujących straty spowodowane złą jakością energii.</t>
  </si>
  <si>
    <t>Wpływ odchyleń napięcia na użytkowanie odbiorników energii elektrycznej.</t>
  </si>
  <si>
    <t>Influence of voltage deviations on electrical equipment</t>
  </si>
  <si>
    <t>Celem pracy jest ocena wpływu odchyleń napięcia na pracę różnych odbiorników energii i zaproponowanie rozwiązań zapobiegających tym odchyleniom.</t>
  </si>
  <si>
    <t>Ocena gospodarcza niezawodności zasilania zakładu przemysłowego.</t>
  </si>
  <si>
    <t>Economic evaluation of an industrial facility's power supply reliability</t>
  </si>
  <si>
    <t>Celem pracy jest analiza opłacalności ekonomicznej wzrostu niezawodności zasilania odbiorcy przemysłowego poprzez  rozbudowę istniejącego układu zasilania..</t>
  </si>
  <si>
    <t>Wpływ pracy elektrowni wiatrowych na jakość energii elektrycznej</t>
  </si>
  <si>
    <t>Influence of wind power stations on power quality</t>
  </si>
  <si>
    <t>Celem pracy jest ocena niekorzystnego wpływu pracy farmy wiatrowej na parametry jakości energii elektrycznej w punkcie przyłączenia jej do systemu elektroenergetycznego oraz podanie rozwiązań technicznych ograniczających ten wpływ.</t>
  </si>
  <si>
    <t>Systemy  fotowoltaiczne do produkcji energii elektrycznej</t>
  </si>
  <si>
    <t>Photovoltaic systems for power generation</t>
  </si>
  <si>
    <t>Celem pracy jest analiza techniczno-  ekonomiczna systemów  fotowoltaicznych oferowanych na krajowym rynku usług fotowoltaicznych w celu ich klasyfikacji według rosnącej efektywności energetycznej.</t>
  </si>
  <si>
    <t xml:space="preserve">Analiza wybranych systemów  SCADA w instalacjach prosumenckich </t>
  </si>
  <si>
    <t>Analysis of  selected  SCADA systems in Prosument installations</t>
  </si>
  <si>
    <t>Zapoznanie się ze stosowanymi w instalacjach prosumenckich systemami SCADA. Analiza wybranych  systemów pod  kątem: stawianych zadań, struktury, zakresu stosowania, procedur stosowania i doświadczeń eksploatacyjnych. Ocena wad,  zalet  i możliwości wykorzystania analizowanych systemów SCADA. Opracowanie zestawu kryteriów jakie powinny spełniać   systemy SCADA w instalacjach prosumenckich. Ocena wybranych systemów pod kątem opracowanych kryteriów.</t>
  </si>
  <si>
    <t>Wykorzystanie systemów  sterowania i nadzoru w Smart Grids</t>
  </si>
  <si>
    <t>Use of  monitoring and control systems in Smart Grids</t>
  </si>
  <si>
    <t>Zapoznanie się ze stosowanymi  systemami sterowania i nadzoru. Zapoznanie się z problematyką Smart Grids. Analiza wybranych  systemów w aspekcie Smart Grids. Ocena wad,  zalet  i możliwości wykorzystania analizowanych systemów sterowania i nadzoru w Smart Grids. Opracowanie zestawu kryteriów jakie powinny spełniać   systemy  sterowania i nadzoru wykorzystywane w Smart Grids. Ocena wybranych systemów pod kątem opracowanych kryteriów.</t>
  </si>
  <si>
    <t>Analiza nowoczesnych systemów  sterowania i nadzoru w stacjach elektroenergetycznych</t>
  </si>
  <si>
    <t>Analysis of  modern  monitoring and control systems in power substations</t>
  </si>
  <si>
    <t>Zapoznanie się ze stosowanymi w stacjach elektroenergetycznych  nowoczesnymi  systemami sterowania i nadzoru. Analiza nowoczesnych  systemów pod  kątem: stawianych zadań, struktury, zakresu stosowania, procedur stosowania i doświadczeń eksploatacyjnych. Ocena wad,  zalet  i możliwości wykorzystania analizowanych systemów sterowania i nadzoru stacji elektroenergetycznej. Opracowanie zestawu kryteriów jakie powinny spełniać  nowoczesne  systemy  sterowania i nadzoru w stacjach elektroenergetycznych. Ocena wybranych nowoczesnych systemów pod kątem opracowanych kryteriów.</t>
  </si>
  <si>
    <t>Analiza systemów zasilania obiektów użyteczności publicznej</t>
  </si>
  <si>
    <t>Analysis of  supply systems for public buildings</t>
  </si>
  <si>
    <t xml:space="preserve">Zapoznanie się ze stosowanymi systemami zasilania obiektów użyteczności publicznej. Analiza wybranych  systemów zasilania pod  kątem: stawianych zadań, struktury, zakresu stosowania i doświadczeń eksploatacyjnych. Ocena wad,  zalet  i możliwości stosowania analizowanych systemów zasilania. Opracowanie zestawu kryteriów jakie powinny spełniać systemy zasilania w obiektach użyteczności publicznej. Ocena wybranych systemów pod kątem opracowanych kryteriów. Propozycje najlepszych rozwiązań systemów zasilania dla obiektów użyteczności publicznej  o różnym przeznaczeniu. </t>
  </si>
  <si>
    <t>Ocena zasad i kryteriów doboru wybranych aparatów i urządzeń w stacjach elektroenergetycznych</t>
  </si>
  <si>
    <t xml:space="preserve">Assessment of principles and criterions of established main circuits devices station selection      </t>
  </si>
  <si>
    <t>Przegląd wybranych aparatów i urządzeń stosowanych w stacjach elektroenergetycznych. Analiza wymagań stawianych wybranym aparatom i urządzeniom w polach rozdzielczych. Opracowanie i analiza zasad i kryteriów doboru dla wybranych , poszczególnych grup aparatów i urządzeń. Ocena kryteriów doboru aparatów i urządzeń w stacjach elektroenergetycznych. Praktyczna weryfikacja projektowa opracowanych zasad i kryteriów doboru  dla wybranych aparatów i urządzeń.</t>
  </si>
  <si>
    <t xml:space="preserve">Przegląd i analiza rozwiązań nowoczesnych rozdzielnic 400 kV  stosowanych w stacjach energetyki zawodowej     </t>
  </si>
  <si>
    <t xml:space="preserve">Review and analysis of  solutions  for 400 kV switchgear  for power substations.         </t>
  </si>
  <si>
    <t>Zapoznanie się z rodzajami rozwiązań rozdzielnic 400 kV. Przegląd nowoczesnych rozdzielnic 400 kV stosowanych w kraju i zagranicą.    Analiza wad,  zalet i zakresu zastosowania rozpatrywanych rozwiązań  rozdzielnic  400 kV. Opracowanie propozycji najlepszych rozwiązań rozdzielnic 400 kV w ofercie krajowej i zagranicznej dla stacji energetyki zawodowej.</t>
  </si>
  <si>
    <t xml:space="preserve">Analiza wybranych układów  automatyki i sterowania  w stacji elektroenergetycznej </t>
  </si>
  <si>
    <t xml:space="preserve">Analysis of automatic switching and control  systems  in  power substantion           </t>
  </si>
  <si>
    <t>Zapoznanie się ze stosowanymi w stacjach elektroenergetycznych  układami automatyki i sterowania.  Analiza wybranych urządzeń i  układów automatyki i sterowania  pod  kątem: stawianych zadań, struktury, zakresu stosowania, procedur stosowania i doświadczeń eksploatacyjnych. Ocena wad,  zalet  i możliwości wykorzystania analizowanych urządzeń i układów automatyki i sterowania w stacji elektroenergetycznej.  Opracowanie kryteriów jakie, powinny spełniać urządzenia i   układy automatyki i sterowania w stacjach elektroenergetycznych. Ocena wybranych urządzeń i układów  pod kątem opracowanych kryteriów.</t>
  </si>
  <si>
    <t>Przegląd i analiza nowoczesnych rozwiązań wykorzystania odnawialnych źródeł energii do produkcji energii elektrycznej w gospodarstwach domowych</t>
  </si>
  <si>
    <t>Review and analysis of modern solutions of renewable energy sources utilization for electricity production in households</t>
  </si>
  <si>
    <t>Przegląd nowoczesnych rozwiązań wykorzystania odnawialnych źródeł energii w gospodarstwach domowych do produkcji energii elektrycznej. Analiza rozwiązań autonomicznych domowych systemów ogniw fotowoltaicznych służących do wytwarzania energii elektrycznej. Analiza rozwiązań przydomowych małych elektrowni wiatrowych. Ocena nowoczesnych rozwiązań wykorzystania odnawialnych źródeł energii do produkcji energii elektrycznej w gospodarstwach domowych w aspekcie technicznym i ekonomicznym. Opracowanie propozycji najlepszych rozwiązań wykorzystania odnawialnych źródeł energii do produkcji energii elektrycznej w gospodarstwie  domowym. Analiza ekonomiczna zaproponowanych rozwiązań</t>
  </si>
  <si>
    <t>Przegląd i analiza nowoczesnych rozwiązań wykorzystania odnawialnych źródeł energii do ogrzewania w gospodarstwach domowych</t>
  </si>
  <si>
    <t>Review and analysis of modern solutions of renewable energy sources utilization for heating in households</t>
  </si>
  <si>
    <t xml:space="preserve">Przegląd nowoczesnych rozwiązań wykorzystania odnawialnych źródeł energii do ogrzewania w gospodarstwach domowych. Analiza rozwiązań kolektorów słonecznych służących do podgrzewania ciepłej wody lub pozwalających na ogrzewanie mieszkań jako źródło wspomagające. Analiza rozwiązań instalacji z kotłami do spalania biomasy. Analiza rozwiązań z pompami ciepła. Ocena nowoczesnych rozwiązań wykorzystania odnawialnych źródeł energii do ogrzewania w gospodarstwach domowych w aspekcie technicznym i ekonomicznym. Opracowanie propozycji najlepszych rozwiązań wykorzystania odnawialnych źródeł energii do ogrzewania  w gospodarstwie  domowym. Analiza ekonomiczna zaproponowanych rozwiązań. </t>
  </si>
  <si>
    <t>Jakość energii elektrycznej w przemyśle</t>
  </si>
  <si>
    <t>Power quality in industry</t>
  </si>
  <si>
    <t>Celem pracy jest analiza jakości energii elektrycznej wybranych przedsiębiorstw w oparciu o przeprowadzone pomiary i w stosunku do odpowiednich regulacji.</t>
  </si>
  <si>
    <t>Badanie profili obciążeń elektrycznych grup odbiorców zasilanych z sieci niskiego napięcia</t>
  </si>
  <si>
    <t>Study of profiles of electrical loads of groups of consumers supplied from low voltage networks</t>
  </si>
  <si>
    <t>Celem pracy jest analiza profili obciążeń elektrycznych dla wybranych grup odbiorców w odniesieniu do zużycia energii w regionie</t>
  </si>
  <si>
    <t>Gospodarka energią elektryczną w budynku użyteczności publicznej</t>
  </si>
  <si>
    <t>Electricity management in a public building</t>
  </si>
  <si>
    <t>Celem pracy jest analiza i optymalizacja zużycia energii elektrycznej na przykładzie wybranego budynku użyteczności publicznej</t>
  </si>
  <si>
    <t xml:space="preserve">Wdrażanie systemu zarządzania energią ISO 50 001 </t>
  </si>
  <si>
    <t xml:space="preserve">Implementation of energy management system ISO 50 001 </t>
  </si>
  <si>
    <t>Celem pracy jest charakterystyka zaleceń normy  ISO 50 001  oraz przedstawienie na wybranym przykładzie procedury, harmonogramu oraz efektów jej wdrożenia.</t>
  </si>
  <si>
    <t xml:space="preserve">Zasada TPA na rynku energii elektrycznej </t>
  </si>
  <si>
    <t>TPA rule at the electricity market</t>
  </si>
  <si>
    <t>Celem pracy jest  analiza przepisów, dynamiki zmian, etapów rozwoju rynku – na podstawie danych z rynków Zachodniej Europy w zestawieniu ze ścieżką liberalizacji w krajach Europy Środkowo-Wschodniej (szczególnie w Polsce).</t>
  </si>
  <si>
    <t xml:space="preserve">Systemy wsparcia efektywności energetycznej w Europie </t>
  </si>
  <si>
    <t>Energy Efficiency Support Systems in Europe</t>
  </si>
  <si>
    <t>Celem pracy jest przegląd oraz ocena funkcjonowania i skuteczności systemów wsparcia efektywności energetycznej w Europie z uwzględnieniem certyfikatów i innych rozwiązań a także ocena wpływu narzędzi ICT na poprawę efektywności energetycznej.</t>
  </si>
  <si>
    <t>Analiza i badania komunikacji cyfrowej w protokole IEC 61850 pomiędzy zabezpieczeniami różnicowymi linii oraz koncentratorem danych</t>
  </si>
  <si>
    <t>Analysis and testing of digital communication in IEC 61850 protocol between line differential protection and data concentrator</t>
  </si>
  <si>
    <t>Celem pracy jest zapoznanie studenta z budową i zasadą działania nowoczesnych, cyfrowych zabezpieczeń elektroenergetycznych oraz ich współpracy z wykorzystaniem protokołu IEC 61850. 
Zakres pracy obejmuje analizę protokołu IEC 61850, przeprowadzenie w warunkach laboratoryjnych badań skuteczności wymiany informacji (MMS, GOOSE, SMV) w komunikacji cyfrowej pomiędzy kompletem zabezpieczeń różnicowych linii oraz pomiędzy zabezpieczeniami a koncentratorem telemechaniki, jako elementem Systemu Sterowania i Nadzoru, a także opracowanie wniosków i wytycznych z badań.</t>
  </si>
  <si>
    <t>Analiza kryteriów zabezpieczeniowych i rozwiązań automatyk elektroenergetycznych stosowanych w elektrowniach</t>
  </si>
  <si>
    <t>Analysis of protection criteria and power automation solutions used in power plants</t>
  </si>
  <si>
    <t>Celem pracy jest zapoznanie studenta z budową i zasadą działania nowoczesnych, cyfrowych zabezpieczeń elektroenergetycznych generatorów. Zakres pracy obejmuje przeprowadzenie krytycznej analizy kryteriów zabezpieczeniowych i automatyk elektroenergetycznych stosowanych w wybranej elektrowni, analizę wartości rozruchowych poszczególnych kryteriów zabezpieczeniowych generatora, analizę przebiegów zarejestrowanych podczas wybranych zakłóceń, a także opracowanie wniosków i wytycznych z badań oraz propozycję wprowadzenia zmian.</t>
  </si>
  <si>
    <t>Koncepcja modernizacji sieci SN w perspektywie wykorzystania narzędzi do automatycznego przywracania zasilania po wystąpieniu uszkodzenia</t>
  </si>
  <si>
    <t>The concept of modernization of MV grids in the perspective of the use of tools for automatic restoration of power after the fault</t>
  </si>
  <si>
    <t>Celem pracy jest zapoznanie studenta z nowoczesnymi technikami przywracania zasilania po wystąpieniu awarii w sieci średniego napięcia. Zakres pracy obejmuje analizę stanu sieci SN, analizę dostępnych rozwiązań w zakresie automatyki/ telemechaniki w głębi sieci SN oraz rozwiązań w zakresie systemów/układów do automatycznego przywracania zasilania po wystąpieniu zwarcia. W zakres pracy wchodzi również zaproponowanie systemu/układu  Sefl-Healing, FDIR do wybranej sieci SN a także sformułowanie wniosków i zaleceń.</t>
  </si>
  <si>
    <t>Wpływ wyższych harmonicznych na sieć nn – stan aktualny i perspektywy</t>
  </si>
  <si>
    <t>The influence of higher harmonics on the LV network - current status and perspectives</t>
  </si>
  <si>
    <t>Celem pracy jest zapoznanie studenta z problematyką jakości energii w sieci niskiego napięcia. Zakres pracy obejmuję analizę przepisów dot. zawartości wyższych harmonicznych w sieci nn, analizę źródeł  wyższych harmonicznych i ich wpływu na sieć nn – stan aktualny i perspektywy, analizę zagadnień związanych z obciążeniem przewodu neutralnego, metody detekcji źródeł wyższych harmonicznych a także sformułowanie wniosków i zaleceń.</t>
  </si>
  <si>
    <t>Aktywna kompensacja strat mocy w transformatorach dużej mocy, zasilających układy przekształtnikowe.</t>
  </si>
  <si>
    <t>Active compensation of power losses in high-power transformers supplying converter circuits.</t>
  </si>
  <si>
    <t>Celem pracy jest analiza możliwości zastosowania aktywnych filtrów mocy w układach: transformator-przekształtnik-maszyna wyciągowa, które umożliwią istotną redukcję zawartości wyższych harmonicznych, a tym samym strat, w czasie rzeczywistym. Zakres pracy obejmuje opracowanie rozwiązań, które umożliwią wydłużenie czasu pracy transformatorów, które zasilają (poprzez przekształtniki) maszyny elektryczne (w tym przede wszystkim maszyny wyciągowe). W zakres pracy wchodzi wyjaśnienie zjawisk zachodzących w transformatorach suchych, które niekorzystnie wpływają na żywotność tych transformatorów.</t>
  </si>
  <si>
    <t>Analiza wpływu układów sterowania na stabilność procesu zgrzewania</t>
  </si>
  <si>
    <t>Analysis of the influence of control systems on the stability of the welding process</t>
  </si>
  <si>
    <t>Celem pracy jest zapoznanie studenta z nowoczesnymi metodami stosowanymi procesie zgrzewania materiałów plastikowych, technologią wysokiej częstotliwości. Zakres pracy obejmuje przegląd metod zgrzewania indukcyjnego (moce zgrzewarek, zakresy częstotliwości), analizę zagrożeń pochodzących od pól wysokiej częstotliwości, wykonanie modelu symulacyjnego oraz analizę wpływu poszczególnych układów sterowania na stabilność i powtarzalność procesu zgrzewania.</t>
  </si>
  <si>
    <t>Analiza termiczna układu zasilania, sterowania oraz transmisji mocy w zgrzewarce wysokiej częstotliwości producenta FIAB</t>
  </si>
  <si>
    <t>Thermal analysis of power supply, control and power transmission in high frequency welding machine produced by FIAB</t>
  </si>
  <si>
    <t>Celem pracy jest zapoznanie studenta z układami zasilania i sterowania stosowanymi w nowoczesnych zgrzewarkach wysokiej częstotliwości stosowanymi do zespolenia materiałów plastikowych. Zakres pracy obejmuje przegląd metod zgrzewania indukcyjnego (moce zgrzewarek, zakresy częstotliwości), analizę układu zasilania, starowania i transmisji mocy w zgrzewarkach produkcji FIAB, a także analizę termowizyjną  procesu zgrzewania różnymi typami zgrzewarek.</t>
  </si>
  <si>
    <t>Zabezpieczania w instalacjach elektrycznych z uwzględnieniem selektywności w oparciu o aparaturę firmy Legrand</t>
  </si>
  <si>
    <t>Security in electrical installations with selectivity based on Legrand apparatus</t>
  </si>
  <si>
    <t>Celem pracy jest omówienie doboru zabezpieczeń w instalacjach elektrycznych niskiego napięcia z uwzględnieniem zagadnienia selektywności działania zabezpieczeń na przykładzie aparatury firmy Legrand.</t>
  </si>
  <si>
    <t>Projekt zasilania odbiorcy zakwalifikowanego do trzeciej grupy przyłączeniowej</t>
  </si>
  <si>
    <t>Project of power supplying of the recipient qualified for the third connection group</t>
  </si>
  <si>
    <t>Celem pracy jest przedstawienie zasad sporządzania części formalnej i technicznej projektu budowlanego zasilania w energię elektryczną odbiorcy zakwalifikowanego do III grupy przyłączeniowej w oparciu o praktyczny przykład projektowy.</t>
  </si>
  <si>
    <t>Projektowanie instalacji elektrycznych z wykorzystaniem programu Pająk firmy EATON</t>
  </si>
  <si>
    <t>Designing electrical installations using Pająk program by EATON</t>
  </si>
  <si>
    <t>Celem pracy jest zapoznanie się z programem Pająk firmy EATON, wykorzystywanym w procesie projektowania instalacji elektrycznych niskiego napięcia oraz przedstawienie wad i zalet tego oprogramowania na podstawie wybranego projektu rzeczywistego.</t>
  </si>
  <si>
    <t>Analiza wykorzystania wyłączników wysokiego napięcia w stacjach GPZ</t>
  </si>
  <si>
    <t>Analysis of the use of high voltage switches in GPZ stations</t>
  </si>
  <si>
    <t>Celem pracy jest analiza stosowanych wyłączników wysokiego napięcia w stacjach GPZ. Zakres pracy obejmuje analizę budowy, zasady działania i układów połączeń wyłączników wysokiego napięcia stosowanych w stacjach GPZ, przedstawienie zasad ich doboru oraz porównanie rozwiązań praktycznych na podstawie przykładowych stacji GPZ.</t>
  </si>
  <si>
    <t>Projekt oświetlenia ulicznego w technologii LED</t>
  </si>
  <si>
    <t>Street lighting design in LED technology</t>
  </si>
  <si>
    <t>Celem pracy jest opisanie zasad projektowania oświetlenia ulicznego z wykorzystaniem opraw oświetleniowych ze źródłami światła wykonanymi w technologii LED w oparciu o przykładowe rozwiązania rzeczywiste. Zakres pracy obejmuje zarówno dobór opraw jak i systemu zasilania z wykorzystaniem układów sterowania.</t>
  </si>
  <si>
    <t>Lokalizacja zwarć w liniach napowietrznych dwutorowych</t>
  </si>
  <si>
    <t>Fault location on overhead double-circuit lines</t>
  </si>
  <si>
    <t>Charakterystyka lokalizacji zwarć w liniach napowietrznych do celów inspekcyjno-remontowych. Analiza konfiguracji układów sieciowych z liniami dwutorowymi. Odwzorowanie algorytmu lokalizacji zwarć w linii dwutorowej w programie Matlab. Analiza wybranych przykładów lokalizacji przeprowadzonych z użyciem sygnałów z symulacji zwarć w programie ATP-EMTP. Analiza dokładności lokalizacji i opracowanie wniosków.</t>
  </si>
  <si>
    <t>Analiza zabezpieczenia odległościowego dla linii dwutorowych</t>
  </si>
  <si>
    <t>Analysis of distance protection for double-circuit line</t>
  </si>
  <si>
    <t>Analiza konfiguracji linii dwutorowych oraz sprzężenia magnetycznego torów. Odwzorowanie algorytmu dla pierwszej strefy zabezpieczenia linii w programie Matlab. Analiza wybranych przykładów zwarć jednofazowych z użyciem programu ATP-EMTP. Ocena wpływu sprzężenia magnetycznego torów linii na pomiar impedancji pętli zwarciowej. Opracowanie wniosków dla przeprowadzonych badań.</t>
  </si>
  <si>
    <t>Zabezpieczenie odległościowe linii przesyłowej z filtracją o zmiennym oknie pomiarowym</t>
  </si>
  <si>
    <t>Distance protection for transmission lines with variable window length filtering</t>
  </si>
  <si>
    <t>Analiza zwarć w linii przesyłowej oraz algorytmów pomiarowych i decyzyjnych zabezpieczenia odległościowego. Odwzorowaniu algorytmów pomiarowych o stałym i zmiennym oknie pomiarowym w programie Matlab. Analiza pracy zabezpieczenia odległościowego z użyciem sygnałów z symulacji zwarć w linii za pomocą programu ATP-EMTP. Opracowanie wniosków dla przeprowadzonych badań.</t>
  </si>
  <si>
    <t>Przekaźnik kierunkowy z pomiarem wielkości chwilowych mocy czynnej i biernej</t>
  </si>
  <si>
    <t>Directional relay with measurement of instantaneous values of active and reactive power</t>
  </si>
  <si>
    <t xml:space="preserve">Analiza algorytmów stosowanych do identyfikacji zwarć w linii napowietrznej, w szczególności do określania kieunku wystąpienia zwarcia. Odwzorowanie analizowanych algorytmów elementu kierunkowego w programie Matlab. Należy odwzorować algorytm bazujący na pomiarze wielkości chwilowych mocy czynnej i biernej oraz algorytm określający impedancję dla składowej zgodnej przyrostowej. Przeprowadzić analizę porównawczą algorytmów z użyciem sygnałów z symulacji zwarć w linii za pomocą programu ATP-EMTP. Opracowanie wniosków dla przeprowadzonych badań. </t>
  </si>
  <si>
    <t>Analiza pracy zabezpieczenia odległościowego podczas jednofazowych zwarć w linii napowietrznej, występujących samodzielnie oraz w połączeniu z przerwą w przewodzie</t>
  </si>
  <si>
    <t>Analysis od distance protection performance under single phase faults on overhead lines, occurring in combination with open conductor</t>
  </si>
  <si>
    <t>Ogólna analiza zwarć w liniach napowietrznych oraz zabezpieczeń odległościowych. Analiza porównawcza pracy zabezpieczenia odległościowego podczas zwarć jednofazowych, powstających w połączeniu z przerwą w przewodzie fazowym oraz podczas zwarć jednofazowych występujących samodzielnie. Należy odwzorować algorytmy pomiarowe i decyzyjne zabezpieczenia odległościowego w programie Matlab. Badania porównawcze należy przeprowadzić z użyciem sygnałów z symulacji zwarć w linii za pomocą programu ATP-EMTP. Opracowanie wniosków dla przeprowadzonych badań.</t>
  </si>
  <si>
    <t>Analiza zagrożeń podczas prowadzenia prac polowych pod liniami napowietrznymi wysokich napięć</t>
  </si>
  <si>
    <t>Hazard analysis during field work under high voltage overhead lines</t>
  </si>
  <si>
    <t>Celem pracy jest analiza zagrożeń występujących podczas prac polowych pod liniami napowietrznymi. Celem jest zbadanie wpływu elementów metalowych na rozkłady pola elektrycznego i magnetycznego pod linią napowietrzną.</t>
  </si>
  <si>
    <t>Bezprzewodowe systemy przesyłu energii elektrycznej</t>
  </si>
  <si>
    <t>Wireless power transmission systems</t>
  </si>
  <si>
    <t>Celem pracy jest analiza  funkcjonujących już systemów bezprzewodowych systemów przesyłu energii, określenie ich zalet i wad. Celem jest również przedstawienie możliwości wykorzystania tej formy przesyłu energii w energetyce.</t>
  </si>
  <si>
    <t>Analiza porównawcza systemów instalacji inteligentnych NEXO i KNX na przykładzie modeli fizycznych instalacji w domu jednorodzinnym.</t>
  </si>
  <si>
    <t>Comparative analysis of NEXO and KNX intelligent installation systems on the example of physical models of installations in a single-family home.</t>
  </si>
  <si>
    <t xml:space="preserve">Celem pracy jest wielokryterialne porównanie systemów NEXO i KNX na przykładzie zbudowanych modeli instalacji w domu jednorodzinnym. W zakres pracy wchodzi analiza porównawcza rozwiązań technicznych obydwu systemów i ich funkcjonalności, analiza rozwiązań zastosowanych w modelu instalacji KNX, opracowanie założeń i wykonanie modelu instalacji NEXO, adekwatnego do celów porównawczych, a następnie porównanie realizacji założonych funkcji sterowania w obydwu systemach i ocena systemów. </t>
  </si>
  <si>
    <t>Analiza możliwości i opłacalności wykorzystania fotowoltaicznych źródeł energii w budownictwie wielorodzinnym.</t>
  </si>
  <si>
    <t>Analysis capabilities and cost-effectiveness of photovoltaic energy sources in multi-family buildings.</t>
  </si>
  <si>
    <t>Celem pracy jest przeanalizowanie na przykładzie rzeczywistego osiedla mieszkaniowego opłacalności zastosowania fotowoltaicznych źródeł energii np. do zasilania obwodów administracyjnych. W zakres pracy wchodzi przegląd i ocena wymagań prawnych, źródeł fotowoltaicznych do wykorzystania w budownictwie wielorodzinnym z technicznego i ekonomicznego punktu widzenia, opracowanie założeń oraz projektu zastosowania źródeł fotowoltaicznych na przykładowym osiedlu mieszkaniowym i przeprowadzenie analizy opłacalności ewentualnej inwestycji.</t>
  </si>
  <si>
    <t>Układy zasilania rezerwowego odbiorców przemysłowych -  przegląd oraz ocena zasad i kryteriów projektowania.</t>
  </si>
  <si>
    <t>Standby supply systems for industrial customers - an overview and evaluation of principles and design criteria.</t>
  </si>
  <si>
    <t>Celem pracy jest omówienie i analiza sposobów realizacji zasilania rezerwowego, w tym zasilania gwarantowanego zakładów przemysłowych, a także ich ocena na przykładzie rzeczywistych zakładów przemysłowych. W zakres pracy wchodzi analiza wymagań przepisów i norm, stawianych zasilaniu gwarantowanemu, analiza zasad i wytycznych projektowania zasilania gwarantowanego obiektów biurowych oraz ich praktyczna weryfikacja na przykładzie wybranego zakładu przemysłowego.</t>
  </si>
  <si>
    <t>Przegląd i analiza sposobów realizacji i projektowania oświetlenia iluminacyjnego w budownictwie.</t>
  </si>
  <si>
    <t>Review and analysis of ways to implement and design of illumination lighting in buildings.</t>
  </si>
  <si>
    <t xml:space="preserve">Celem pracy jest analiza problematyki aranżacji oświetlenia iluminacyjnego w różnych obiektach budowlanych pod kątem spełnienia określonych zadań i funkcji tego rodzaju oświetlenia. W zakres pracy wchodzi analiza wymagań normatywnych, przegląd metod realizacji oświetlenia iluminacyjnego w architekturze opracowanie i analiza kryteriów oraz wymagań dotyczących funkcji spełnianych przez oświetlenie iluminacyjne w zależności od rodzaju obiektu, np. budynku zabytkowego, obiektu małej architektury, biurowca, galerii handlowej itp. W zakres pracy powinna także wejść analiza źródeł światła pod kątem ich zastosowania w oświetleniu iluminacyjnym oraz praktyczna weryfikacja zasad i sposobów realizacji oświetlenia iluminacyjnego na przykładzie rzeczywistych obiektów. </t>
  </si>
  <si>
    <t>Analiza systemów zasilania gwarantowanego obiektów budowlanych o różnym charakterze.</t>
  </si>
  <si>
    <t>Celem pracy jest  analiza sposobów realizacji zasilania redundantnego obiektów budowlanych o różnych charakterze i wymaganym poziomie niezawodności zasilania, w tym przede wszystkim obiektów użyteczności publicznej. W zakres pracy wchodzi ocena wad i zalet poszczególnych rozwiązań, opracowanie kryteriów i wytycznych wyboru układu zasilania gwarantowanego oraz ich weryfikacja na przykładach rzeczywistych obiektów budowlanych.</t>
  </si>
  <si>
    <t>Analiza efektywności energetycznej oświetlenia ulicznego</t>
  </si>
  <si>
    <t>Analysis of energy efficiency of street lighting</t>
  </si>
  <si>
    <t>Celem pracy jest ocena technicznych, systemowych i organizacyjnych sposobów kształtowania efektywności energetycznej instalacji oświetlenia ulicznego. Należy poddać analizie przede wszystkim możliwe do stosowania źródła światła i oprawy oświetleniowe oraz systemy automatyki sterującej oświetleniem, ze zwróceniem uwagi na korzyści z ich zastosowania.</t>
  </si>
  <si>
    <t>Wykorzystanie energii słonecznej w technikach do produkcji energii elektrycznej i cieplnej</t>
  </si>
  <si>
    <t>The use of solar energy for the production of electricity and heat</t>
  </si>
  <si>
    <t>Celem pracy jest ocena możliwości wykorzystania energii słonecznej do produkcji  użytecznej formy energii, z uwzględnieniem obiektów o różnej specyfice użytkowania. W analizach uwzględnić należy koszty zakupu, budowy, eksploatacji i serwisowania systemu wytwórczego. Należy również zwrócić uwagę na rzeczywistą produktywność analizowanych źródeł energii w wybranych rejonach Polski i na tej podstawie oszacować średni czas zwrotu inwestycji.</t>
  </si>
  <si>
    <t>Analiza możliwości bezpośredniego wykorzystania energii ze źródeł odnawialnych w budynkach wielorodzinnych.</t>
  </si>
  <si>
    <t>Analysis of the possibility of renewable energy direct use in multi-family buildings</t>
  </si>
  <si>
    <t>Celem pracy jest analiza porównawcza przebiegów czasowych obciążenia instalacji elektrycznej analizowanego typu obiektów z potencjalnymi przebiegami czasowymi mocy pozyskanej ze źródeł odnawialnych. Podsumowaniem pracy powinien być koncepcyjny projekt zasilania instalacji ze  źródeł odnawialnych o charakterystyce mocowej najlepiej dopasowanej do charakterystyki zapotrzebowania obiektu.</t>
  </si>
  <si>
    <t>Analiza możliwości bezpośredniego wykorzystania energii ze źródeł odnawialnych w budynkach biurowych.</t>
  </si>
  <si>
    <t>Analysis of the possibility of renewable energy direct use in office buildings</t>
  </si>
  <si>
    <t>Analiza możliwości bezpośredniego wykorzystania energii ze źródeł odnawialnych w budynkach jednorodzinnych.</t>
  </si>
  <si>
    <t>Analysis of the possibility of renewable energy direct use in single-family buildings</t>
  </si>
  <si>
    <t>Prognozowanie produkcji energii elektrycznej z odnawialnych źródeł energii.</t>
  </si>
  <si>
    <t>Forecasting electricity production from renewable energy sources</t>
  </si>
  <si>
    <t>Celem pracy jest przedstawienie problematyki prognozowania produkcji energii elektrycznej z odnawialnych źródeł energii. Opracowanie modelu prognozy produkcji energii elektrycznej na podstawie danych pogodowych oraz danych pomiarowych z wybranego źródła energii odnawialnej.</t>
  </si>
  <si>
    <t>Wpływ rozwoju elektromobilności na zużycie energii elektrycznej w Polsce</t>
  </si>
  <si>
    <t>The impact of the development of electromobility on electricity consumption in Poland.</t>
  </si>
  <si>
    <t>Celem pracy jest dokonanie identyfikacji czynników determinujących rozwój samochodów elektrycznych, w tym czynników technicznych, ekonomicznych oraz społecznych.</t>
  </si>
  <si>
    <t>Ocena funkcjonowania rynku energii elektrycznej w Polsce</t>
  </si>
  <si>
    <t>The assessment of the functioning of the electricity market in Poland.</t>
  </si>
  <si>
    <t xml:space="preserve">Celem pracy jest charakterystyka rozwoju rynków energii elektrycznej w Polsce. Przeprowadzenie analizy funkcjonowania rynku kontraktowego, bilansującego oraz giełdy energii. </t>
  </si>
  <si>
    <t>Wpływ rewolucji przemysłowej 4.0 na sektor energetyczny.</t>
  </si>
  <si>
    <t>The impact of the 4.0 industrial revolution on the energy sector.</t>
  </si>
  <si>
    <t xml:space="preserve">Celem pracy jest przedstawienie głównych założeń rewolucji przemysłowej 4.0 w odniesieniu do sektora energetycznego. Analiza szans i zagrożeń dla rozwoju spółek energetycznych. </t>
  </si>
  <si>
    <t xml:space="preserve">Analiza zmienności generacji fotowoltaicznej </t>
  </si>
  <si>
    <t>Variability analysis of PV generation</t>
  </si>
  <si>
    <t>Przeprowadzenie statystycznej analizy zmienności generacji fotowoltaicznej w oparciu o opracowane modele. Charakterystyka promieniowania słonecznego docierającego do Ziemi i możliwości jego energetycznego wykorzystania. Przegląd proponowanych metod statystycznych modelowania zmienności natężenia promieniowania słonecznego. Przeprowadzenia analizy zmienności generacji fotowoltaicznej w oparciu o dostępne dane z wykorzystaniem wybranych metod analitycznych i prognostycznych. Wnioski</t>
  </si>
  <si>
    <t xml:space="preserve">Zastosowanie sztucznych sieci neuronowych do prognozowania generacji fotowoltaicznej </t>
  </si>
  <si>
    <t>Using artificial neural networks for PV generation forecasting</t>
  </si>
  <si>
    <t>Zastosowanie techniki  sztucznych sieci neuronowych do prognozowania wytwarzania energii elektrycznej przez siłownie fotowoltaiczne. Charakterystyka promieniowania słonecznego jako źródła energii pierwotnej i energetyki słonecznej. Zapoznanie się ze techniką sztucznych sieci neuronowych i ich zastosowaniem do prognozowania. Opracowanie komputerowego modelu sieci neuronowej i przeprowadzenie procesu jej uczenia z wykorzystaniem dostępnych danych dotyczących generacji fotowoltaicznej. Weryfikacji uzyskanych wyników. Wnioski</t>
  </si>
  <si>
    <t>Możliwości wykorzystania niskotemperaturowych źródeł ciepła do wytwarzania energii elektrycznej</t>
  </si>
  <si>
    <t>Application of low-temperature heat sources for electric power generation</t>
  </si>
  <si>
    <t>Analiza efektywności wytwarzania energii elektrycznej w układach z organicznym obiegiem Rankine’a (ORC). Potencjał niskotemperaturowych źródeł ciepła w wytwarzaniu energii. Technologie energetycznego wykorzystania tych źródeł. Budowa i działanie układów ORC. Zapoznanie się z programem ORCmKit do modelowania i symulacji układów ORC. Przeprowadzenie symulacji wybranych układów ORC w celu określenia ich przydatności do wytwarzania energii elektrycznej. Wnioski</t>
  </si>
  <si>
    <t>Perspektywy rozwoju energetyki jądrowej w Polsce</t>
  </si>
  <si>
    <t>Perspectives of nuclear energy development in Poland</t>
  </si>
  <si>
    <t>Przeprowadzenie analizy zasadności budowy elektrowni jądrowej w Polsce. Podstawy fizyczne energetyki jądrowej. Analiza porównawcza wybranych energetycznych bloków jądrowych. Analiza SWOT rozwoju energetyki jądrowej w warunkach krajowych. Kalkulacja LCOE dla planowanej elektrowni jądrowej. Wnioski</t>
  </si>
  <si>
    <t>Analiza jakości energii elektrycznej w rozdzielczych sieciach elektroenergetycznych</t>
  </si>
  <si>
    <t>Power quality analysis in distribution power networks</t>
  </si>
  <si>
    <t>Przeprowadzenie analizy danych pomiarowych jakości energii elektrycznej w wybranej sieci elektroenergetycznej. Charakterystyka jakości energii elektrycznej i jej parametrów. Normy jakościowe dot. energii elektrycznej. Wymogi dotyczące sposobów przeprowadzania pomiarów i sprzęt pomiarowy. Przeprowadzenie analizy danych pomiarowych parametrów jakościowych energii w sieci przemysłowej. Wnioski</t>
  </si>
  <si>
    <t>Zastosowanie metody szacowania kosztu cyklu życia w analizie ekonomicznej systemów fotowoltaicznych</t>
  </si>
  <si>
    <t>Using Life Cycle Cost for economic analysis of PV systems</t>
  </si>
  <si>
    <t>Przeprowadzenie analizy ekonomicznej systemu fotowoltaicznego z wykorzystaniem metody szacowania kosztu cyklu życia (LCC). Charakterystyka energetyki słonecznej. Budowa i działanie systemów fotowoltaicznych. Zapoznanie się z zasadami metody LCC i jej zastosowaniem do analizy ekonomicznej odnawialnych źródeł energii, w szczególności systemów fotowoltaicznych. Przeprowadzenie analizy ekonomicznej z oparciu o metodę LCC wybranego systemu fotowoltaicznego. Wnioski</t>
  </si>
  <si>
    <t>Badanie przepięć ziemnozwarciowych w sieciach rozdzielczych o różnym sposobie uziemienia punktu neutralnego.</t>
  </si>
  <si>
    <t>Survey of ground fault surges in distribution networks with different way of neutral grounding</t>
  </si>
  <si>
    <t>Celem pracy jest zamodelowanie wybranej sieci SN w programie EMTP. Badanie poziomu przepięć ziemnozwarciowych przy różnie uziemionym punkcie neutralnym. Badanie możliwości zastosowania alternatywnego sposobu uziemienia punktu neutralnego sieci pod kątem redukcji przepięć ziemnozwarciowych.</t>
  </si>
  <si>
    <t>Zastosowanie wieloczęstotliwościowego kryterium admitancyjnego do wykrywania zwarć wysoko rezystancyjnych w sieciach rozdzielczych SN</t>
  </si>
  <si>
    <t>Application of multifrequency admittance criterion for detection of high impedance faults in MV distribution networks</t>
  </si>
  <si>
    <t>Celem pracy jest zamodelowanie wybranej sieci SN w programie EMTP. Porównanie skuteczności wykrywania zwarć doziemnych przez klasyczne zabezpieczenia admitancyjne i z grupy zabezpieczeń admitancyjncyh oraz admitancyjnego zabezpieczenia wieloczęstotliwościowego.</t>
  </si>
  <si>
    <t>Komputerowe modelowanie zwarć doziemnych w sieciach SN</t>
  </si>
  <si>
    <t>Computer modeling of earth faults in MV networks</t>
  </si>
  <si>
    <t>Celem pracy jest zamodelowanie w EMTP różnego typu zwarć występujących w sieciach SN: zwarcia ciągłe, przerywane, zwarcia metaliczne, łukowe i zwarcia pośrednie (wysokorezystancyjne).</t>
  </si>
  <si>
    <t>Modelowanie i analiza wybranych rozwiązań zabezpieczeń nadprądowych w obwodach prądu stałego w środowisku Matlab-Simulink</t>
  </si>
  <si>
    <t>Modelling and analysis of selected  overcurrent protection methods in  DC networks in Matlab-Simulink.</t>
  </si>
  <si>
    <t>Cel pracy: Przebadanie na drodze symulacyjnej w środowisku Matlab-Simulink wybranych rozwiązań ograniczania i przerywania prądów zwarciowych w obwodach stałoprądowych. Zakres pracy: Analiza literatury; zapoznanie się z wybranymi rozwiązaniami i ich opisem matematycznym; opracowanie modeli symulacyjnych;  wykonanie badań symulacyjnych; weryfikacja eksperymentalna wybranego rozwiązania;  redakcja pracy.</t>
  </si>
  <si>
    <t>Analiza wybranych narzędzi środowiska Matlab-Simulink  dla potrzeb diagnostyki urządzeń przetwarzania energii elektrycznej.</t>
  </si>
  <si>
    <t>Analysis of selected Matlab-Simulink tools for electric energy processing circuits diagnostics.</t>
  </si>
  <si>
    <t>Cel pracy: Zapoznanie się z wybranymi narzędziami środowiska Matlab-Simulink służącymi do diagnostyki wybranych urządzeń przetwarzających energię elektryczną. Zakres pracy: analiza literatury; wybór narzędzi oraz obiektów do badań; zbudowanie modeli symulacyjnych wybranych obiektów w wybranych stanach pracy; przeprowadzenie badań diagnostycznych; analiza wyników; redakcja pracy</t>
  </si>
  <si>
    <t>Obliczanie strat mocy izolowanego konwertera DC-DC z podwójnym mostkiem H w oparciu o  symulacje w środowisku Matlab-Simulink.</t>
  </si>
  <si>
    <t>Power losses calculation of insolated dual active bridge DC-DC converter in Matlab-Simulink.</t>
  </si>
  <si>
    <t>Cel pracy: Obliczanie start mocy na  drodze symulacyjnej w środowisku Matlab-Simulink dla wymienionego w tytule układu przetwornicy DC-DC. Zakres pracy: Analiza literatury; zapoznanie się z mechanizmami strat mocy w układach energoelektronicznych; opracowanie modelu symulacyjnego uwzględniającego straty mocy; wykonanie badań symulacyjnych; redakcja pracy. Możliwa weryfikacja eksperymentalna wybranych aspektów pracy układu.</t>
  </si>
  <si>
    <t>Modelowanie systemu HVDC do obliczeń rozpływów mocy.</t>
  </si>
  <si>
    <t>Modelling of HVDC systems for power flow calculations</t>
  </si>
  <si>
    <t>Ogólna charakterystyka sposobów modelowania systemów HVDC dla potrzeb rozpływów mocy. Opracowanie programu do obliczeń rozpływów mocy z uwzględnieniem systemów HVDC. Obliczenia rozpływów mocy z uwzględnieniem systemów HVDC.</t>
  </si>
  <si>
    <t>Optymalna lokalizacja dodatkowych źródeł mocy biernej w sieci przesyłowej metodą Tabu Search.</t>
  </si>
  <si>
    <t>Optimal placement of additonal Var sources in power system by Tabu Search algorithm</t>
  </si>
  <si>
    <t>Ogólna charakterystyka metod Tabu Search. Opracowanie programu do optymalnej lokalizacji dodatkowych źródeł mocy biernej metodą Tabu Search. Przeprowadzenie obliczeń optymalizacyjnych.</t>
  </si>
  <si>
    <t>Metody statycznej estymacji stanu systemu elektroenergetycznego z wykorzystaniem pomiarów PMU</t>
  </si>
  <si>
    <t>Static state estimation methods of power system with PMU measurements</t>
  </si>
  <si>
    <t>Burze słoneczne a sieci elektroenergetyczne</t>
  </si>
  <si>
    <t>Solar storms and power grids</t>
  </si>
  <si>
    <t>Ogólna charakterystyka problemu. Modelowanie wpływu  geomagnetycznie indukowanych  prądów na system elektroenergetyczny. Przeprowadzenie obliczeń. Analiza otrzymanych wyników.</t>
  </si>
  <si>
    <t>Synchrofazorowe systemy pomiarowe PMU (Phasor Measurement Unit) na przykładzie urządzenia Arbiter Model 1133A Power Sentinel</t>
  </si>
  <si>
    <t>Synchrophasor measuring systems based on Arbiter Model 1133 Power Sentinel Measurement Units (PMUs)</t>
  </si>
  <si>
    <t>Przedmiotem pracy jest zapoznanie się i omówienie: 
- problematyki pomiarów wielkości elektrycznych w sieciach elektroenergetycznych z wykorzystaniem jednostek PMU, ze szczególnym uwzględnieniem synchrofazorów,
- metod akwizycji, transmisji, gromadzenia oraz przetwarzania tak uzyskanych danych na potrzeby diagnozowania i sterowania pracą systemu elektroenergetycznego. 
W ramach pracy oczekuje się, że zostanie zaprojektowany i zbudowany system pomiarowy złożony z dwóch jednakowych stanowisk pomiarowych wyposażonych w jednostki Arbiter Model 1133A Power Sentinel. System ten będzie monitorował parametry wybranego fragmentu uczelnianej sieci elektroenergetycznej niskiego napięcia, zaś gromadzone dane pomiarowe będzie udostępniał poprzez sieć internetową. Analiza uzyskanych w ten sposób rezultatów badań umożliwi sformułowanie wniosków dotyczących zasadności oraz możliwości praktycznego wykorzystania jednostek PMU w sieciach el-en.. Końcowym etapem pracy będzie opracowanie instrukcji do ćwiczenia laboratoryjnego.</t>
  </si>
  <si>
    <t>Badanie algorytmów pomiaru składowych ortogonalnych prądu i napięcia odpornych na zmiany częstotliwości sieci</t>
  </si>
  <si>
    <t>Analysis of phasor estimation algorithms immune to system frequency deviation</t>
  </si>
  <si>
    <t>Cel i zakres. Zapoznanie się z cyfrowymi algorytmami pomiaru składowych ortogonalnych prądu i napięcia stosowanych w przekaźnikach zabezpieczeniowych. Sposoby korekcji tych algorytmów przy znanej zmianie częstotliwości sieciowej. Wyprowadzenie i weryfikacja proponowanych metod korekcji błędów wynikających ze zmiany częstotliwości sieci. Opracowanie i uruchomienie modeli symulacyjnych do badania proponowanych algorytmów. Przeprowadzenie symulacyjnych badań i ich weryfikacja. Przygotowanie tekstu pracy dyplomowej.</t>
  </si>
  <si>
    <t>Analiza warunków pracy zabezpieczeń zwarciowych w liniach kablowych WN</t>
  </si>
  <si>
    <t>Analysis of fault protection for transmission cable networks</t>
  </si>
  <si>
    <t>Cel i zakres. Poznanie zasad zabezpieczenia długich linii kablowych od zwarć międzyfazowych i doziemnych: specyfika zakłóceń zwarciowych w takich obiektach, porównanie różnych kryteriów w stosunku do zasad stosowanych w liniach napowietrznych. Sporządzenie modeli symulacyjnych do analizy zjawisk zwarciowych w liniach kablowych. Wybór proponowanych sposobów zabezpieczania. Przeprowadzenie badań symulacyjnych i opracowanie tekstu pracy dyplomowej.</t>
  </si>
  <si>
    <t>Analiza algorytmów stosowanych w zabezpieczeniach od pracy wyspowej w układach generacji rozproszonej.</t>
  </si>
  <si>
    <t>Analysis of loss of mains protection algorithms applied in distributed generation</t>
  </si>
  <si>
    <t>Cel i zakres. Zapoznanie się z problematyką ochrony układów generacji rozproszonej od pracy wyspowej. Należy opracować model symulacyjny fragmentu sieci z siłownią wiatrową wraz z układem zabezpieczeń punktu przyłączenia do sieci. Przeprowadzić analizę stosowanych metod detekcji pracy wyspowej generatora wraz z lokalnym obciążeniem. Przeprowadzić analizę warunków stosowania automatyki SPZ w takim układzie. Przeprowadzić symulacyjne badania układu. Przygotować tekst pracy dyplomowej.</t>
  </si>
  <si>
    <t>Zabezpieczenie nadprądowe z funkcją zapobiegania awariom wielkoobszarowym</t>
  </si>
  <si>
    <t>Overcurrent protection for large area failures prevention</t>
  </si>
  <si>
    <t>Analiza awarii wielkoobszarowych w literaturze polskiej i anglojęzycznej w celu wyznaczenia udziału zabezpieczeń nadprądowych w procesie ich rozwoju. Opracowanie dodatkowych algorytmów decyzyjnych opartych na dynamicznej obciążalności linii eliminujących zauważone problemy. Testowanie opracowanych modeli matematycznych nagrzewania przewodów i nowych algorytmów w środowisku ATP/EMTP i Matlab.</t>
  </si>
  <si>
    <t>Zadziałanie zabezpieczenia odległościowego w trakcie wkraczania trajektorii obciążenia w trzecią strefę - analiza zjawiska oraz blokowanie zadziałania</t>
  </si>
  <si>
    <t>Third zone distance protection load encroachment problem  and possible solution</t>
  </si>
  <si>
    <t>Analiza literaturowa zjawiska wkraczania trajektorii impedancji widzianej przez zabezpieczenie odległościowe w trzecią strefę zadziałania. Sumulacyjna analiza zjawiska z wykorzystaniem modelu fragmentu sieci EEN w Matlab Simulink lub ATP/EMTP. Propozycja wprowadzenia dodatkowych algorytmów decyzyjnych zapobiegających niepożądanym zadziałaniom zabezpieczenia odległościowego.</t>
  </si>
  <si>
    <t>Analiza stanu rozwoju sieci przesyłowych najwyższych napięć u operatorów stowarzyszonych w UCTE.</t>
  </si>
  <si>
    <t>Analysis of the state of development of high voltage transmission networks with UCTE affiliated operators</t>
  </si>
  <si>
    <t>Celem pracy jest dokonanie literaturowej analizy rozwoju sieci przesyłowych najwyższych napięć u operatorów stowarzyszonych w UCTE. W zakres pracy wchodzi opracowanie zestawienia ilustrującego stan sieci najwyższych napięć i perspektywy ich rozwoju w poszczególnych krajach uwzględniającego linie napowietrzne i kablowe najwyższych napięć.</t>
  </si>
  <si>
    <t>Modelowanie hałasu wytwarzanego przez linie napowietrzne najwyższych napięć.</t>
  </si>
  <si>
    <t>Modeling of audible noise produced by overhead lines of the highest voltages</t>
  </si>
  <si>
    <t>Celem pracy jest opracowanie algorytmu umożliwiającego wykonanie obliczeń hałasu wytwarzanego przez linie napowietrzne najwyższych napięć. W zakres pracy wchodzi opracowanie algorytmu obliczeniowego uwzględniającego wpływ na poziom hałasu generowanego przez linie takich czynników jak: warunki atmosferyczne, rodzaj przewodów i ich geometria itp.</t>
  </si>
  <si>
    <t>Obliczanie rozkładów pola magnetycznego dla złożonych układów torów prądowych z wykorzystaniem programu komputerowego.</t>
  </si>
  <si>
    <t>Calculations of magnetic field distribution for compound current lines by menas of computer program</t>
  </si>
  <si>
    <t>Celem pracy jest przeprowadzenie obliczeń rozkładów pola magnetycznego wytwarzanego przez złożone układy torów prądowych przy wykorzystaniu programu komputerowego. Wyniki pracy powinny określić potencjalne zagrożenie polem magnetycznym występującym na stacjach elektroenergetycznych</t>
  </si>
  <si>
    <t>Opracowanie programu komputerowego do wizualizacji zmian rozkładu natężenia pola elektrycznego i magnetycznego wytwarzanego przez linie napowietrzne. wysokiego napięcia</t>
  </si>
  <si>
    <t>Computer program developing for visualisation of disintegration  field strength and the magnetic high voltage produced by overhead power lines changes</t>
  </si>
  <si>
    <t>Celem pracy jest opracowanie programu komputerowego przeznaczonego do wizualizacji zmian rozkładu natężenia pola elektrycznego i magnetycznego wytwarzanego przez linie napowietrzne wysokiego napięcia. Zadaniem programu jest interaktywna prezentacja wartości natężenia pola elektrycznego i magnetycznego przy zmieniającej się odległości przewodów od ziemi</t>
  </si>
  <si>
    <t xml:space="preserve">Zastosowanie metody elementów skończonych (MES) w modelowaniu rozkładu pola elektrycznego wytwarzanego przez linie napowietrzne wysokiego napięcia </t>
  </si>
  <si>
    <t>Application of finite element method (FEM) in modeling of electric field distribution generated by high voltage overhead lines</t>
  </si>
  <si>
    <t>Celem pracy jest zaimplementowanie metody elementów skończonych (MES) do zamodelowania rozkładu pola elektrycznego wokół wskazanych konfiguracji torów napięciowych linii napowietrznych wysokiego napięcia. W zakres pracy wchodzi napisanie programu komputerowego ilustrującego możliwość zastosowania MES do rozwiązania wybranego zagadnienia polowego.</t>
  </si>
  <si>
    <t xml:space="preserve">Opracowanie koncepcji układu do zasilania modelu linii napowietrznej wysokiego napięcia, umożliwiającego badanie rozkładu pola elektrycznego w jej sąsiedztwie </t>
  </si>
  <si>
    <t>Development of the concept of the system for supplying the high-voltage overhead line model, making it possible to study the distribution of the electric field in its vicinity</t>
  </si>
  <si>
    <t>Celem pracy jest opracowanie koncepcji układu zasilania modelu jednotorowej linii napowietrznej wysokiego napięcia (220 kV) umożliwiającego przeprowadzenie pomiarów rozkładu pola elektrycznego sondą kondensatorową.</t>
  </si>
  <si>
    <t>Ocena wpływu mobilności elektrycznej na sieć elektroenergetyczną</t>
  </si>
  <si>
    <t>Evaluation of the impact of electric mobility on the power grid</t>
  </si>
  <si>
    <t>Celem pracy jest analiza wpływu rozwoju samochodów elektrycznych na sieć elektroenergetyczna. W szczególności ocenę tego wpływu różnych trybów ładowania akumulatorów w tych samochodach.</t>
  </si>
  <si>
    <t>Rola taryf w racjonalnym użytkowaniu energii elektrycznej</t>
  </si>
  <si>
    <t>The role of tariffs in the rational use of electricity</t>
  </si>
  <si>
    <t>Należy zbadać rolę taryf elektrycznych w procesie racjonalnego użytkowania energii elektrycznej. Dokonać oceny wpływu różnych czynników na ten proces.</t>
  </si>
  <si>
    <t>Zarządzanie sektorem elektroenergetycznym w warunkach rozwoju rynków energii elektrycznej</t>
  </si>
  <si>
    <t>Managing the power sector in the conditions of development of electricity markets</t>
  </si>
  <si>
    <t>Celem pracy jest określenie wpływu rozwoju mechanizmów rynkowych w obrocie energia elektryczną na proces zarządzania sektorem elektroenergetycznym. Należy dokonać prezentacji aktów prawnych - krajowych i unijnych, dotyczących rynków energii elektrycznej. Scharakteryzować rolę operatorów systemu oraz Urzędu Regulacji Energii w procesie zarzadzania elektroenergetyka.</t>
  </si>
  <si>
    <t>Strategia rozwoju odnawialnych źródeł energii</t>
  </si>
  <si>
    <t>Strategy for the development of renewable energy sources</t>
  </si>
  <si>
    <t xml:space="preserve">Celem pracy jest ocena rozwoju OZE w Polsce na tle wymogów unijnych określonych w regulacjach prawnych. Należy zapoznać się z metodą planowania strategicznego i sposobem przeprowadzania analizy strategicznej SWOT. Zakres pracy obejmuje także  wykonanie analizy SWOT dla OZE.
Celem pracy jest zapoznanie się z metoda planowania strategicznego i sposobem przeprowadzania analizy strategicznej. 
Zakres pracy obejmuje zdefiniowanie pojęcia analiza strategiczna, scharakteryzowanie niekonwencjonalnych źródeł energii i wykonanie dla tych źródeł analizy SWOT.
</t>
  </si>
  <si>
    <t>Ocena stanu pracy sieci elektroenergetycznej z wykorzystaniem metody prądów gałęziowych.</t>
  </si>
  <si>
    <t>State estimation of a power network with use of the method of branch currents.</t>
  </si>
  <si>
    <t>Krytyczny przegląd metod oceny stanu pracy sieci elektroenergetycznej. Dla metody wybranej spośród grupy metod prądów gałęziowych opracowanie algorytmu i programu. Dla rozpatrywanej metody dokonanie analizy właściwości obliczeniowych, wrażliwości na brak danych pomiarowych, wrażliwości na błędy obarczające dane pomiarowe.</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</si>
  <si>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</si>
  <si>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</si>
  <si>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</si>
  <si>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Ustalenie miejsca generacji harmonicznych w sieci elektroenergetycznej.</t>
  </si>
  <si>
    <t>Determination of a location of harmonic generation in a power network.</t>
  </si>
  <si>
    <t>Klasyfikacja koncepcji lokalizacji generacji harmonicznych w sieci elektroenergetycznej. Właściwości różnych metod lokalizacji generacji harmonicznych. Opracowanie algorytmu oraz programu pozwalającego lokalizować generacje harmonicznych z wykorzystaniem tzw. wskaźnika napięciowego oraz wskaźnika prądowego. Analiza miejsc generacji harmonicznych w konkretnej sieci elektroenergetycznej.</t>
  </si>
  <si>
    <t>Lokalizacja źródeł zakłóceń w sieci elektroenergetycznej, ocena kierunku przepływu zakłóceń.</t>
  </si>
  <si>
    <t>Localization of disturbance sources in a power network, determination of direction of disturbance flow.</t>
  </si>
  <si>
    <t>Charakterystyka możliwych źródeł zakłóceń w sieci elektroenergetycznej. Ocena porównawcza istniejących metod lokalizacji źródeł zakłóceń. Zasymulowanie pracy źródeł określonego rodzaju zakłóceń w sieci elektroenergetycznej w wybranym systemie oprogramowania. Zbadanie skuteczności lokalizacji źródeł zakłóceń z wykorzystaniem istniejących metod dla rozpatrywanej sieci elektroenergetycznej.</t>
  </si>
  <si>
    <t>Projektowanie i budowa sieci światłowodowych w architekturze FTTx jako kierunek rozwoju w dostarczaniu usług teleinformatycznych w aglomeracjach miejskich.</t>
  </si>
  <si>
    <t>Design and construction of optical fiber networks in FTTx architecture as a development direction in the provision of ICT services in urban agglomerations.</t>
  </si>
  <si>
    <t>Celem przedmiotowego opracowania jest przedstawienie nowego sposobu dostarczania usług teleinformatycznych do abonentów, przedstawienie kierunków rozwoju i sposobu modernizacji sieci w związku z rosnącym zapotrzebowaniem na usługi telekomunikacyjne. Zakres pracy będzie obejmował przedstawienie różnych architektur sieci FTTx z opisem wad i zalet oraz możliwościami szybkiej rozbudowy sieci w zależności od założeń i możliwości operatorów telekomunikacyjnych. Opracowanie będzie zawierać przykładowy projekt sieci osiedlowej w architekturze FTTB oraz rozbudowy do sieci w architekturze FTTH.</t>
  </si>
  <si>
    <t>Komunikacja oparta na PLC w obszarze Home Area Network</t>
  </si>
  <si>
    <t xml:space="preserve">PLC-based communication in the Home Area Network </t>
  </si>
  <si>
    <t>Celem pracy jest analiza metod komunikacji wykorzystujących PLC dla sieci o małym zasięgu np. sieci domowych (HAN). Zakres pracy będzie obejmował analizę literaturową oraz pomiary w wybranej sieci HAN z uwzględnieniem występowania zakłóceń sygnału oraz ich wpływu, na jakość i efektywność komunikacji.</t>
  </si>
  <si>
    <t>Skojarzone wytwarzanie energii elektrycznej i ciepła</t>
  </si>
  <si>
    <t>Integrated generation of electric energy and heat</t>
  </si>
  <si>
    <t>Celem pracy jest analiza  pracy  układów kogeneracyjnych i  zakresu ich  stosowania oraz określenie dla wybranego przykładu czynników wpływających na efektywność energetyczną .</t>
  </si>
  <si>
    <t>Przedsięwzięcia innowacyjne w przemyśle.</t>
  </si>
  <si>
    <t>Innovation undertaking in the industry</t>
  </si>
  <si>
    <t>Celem pracy jest analiza możliwych innowacyjnych rozwiązań w wybranym zakładzie lub procesie produkcyjnym w kierunku racjonalizacji użytkowania energii.</t>
  </si>
  <si>
    <t>Strategia  dużego odbiorcy  na rynku energii.</t>
  </si>
  <si>
    <t>Strategy of large  receiver on energy market</t>
  </si>
  <si>
    <t>Celem pracy jest analiza potrzeb energetycznych dużych zakładów przemysłowych oraz określenie ich wpływu na pracę sieci elektroenergetycznej w wybranym obszarze.</t>
  </si>
  <si>
    <t>Efektywna praca urządzeń elektroenergetycznych.</t>
  </si>
  <si>
    <t>Effective exploitation of energetic devices</t>
  </si>
  <si>
    <t>Celem pracy jest określenie czynników mających wpływ na efektywność energetyczną i sprawny przebieg wybranego procesu produkcyjnego, szczególnie w aspekcie bezawaryjnej pracy urządzeń elektroenergetycznych.</t>
  </si>
  <si>
    <t>Uwarunkowania bezpieczeństwa energetycznego</t>
  </si>
  <si>
    <t>Conditions of energy safety</t>
  </si>
  <si>
    <t>Celem pracy jest ocena  możliwości zapewnienia   dostaw energii dla gospodarki krajowej z uwzględnieniem  szans i zagrożeń techniczno-ekonomicznych i ekologicznych.</t>
  </si>
  <si>
    <t>Zarządzanie gospodarką energetyczną w przemyśle</t>
  </si>
  <si>
    <t>Management of energy economy in the industry</t>
  </si>
  <si>
    <t>Celem pracy jest analiza gospodarowania energią w sektorze przemysłowym lub wybranym zakładzie produkcyjnym oraz zbadanie potrzeb energetycznych i ich racjonalnego wykorzystania.</t>
  </si>
  <si>
    <t>Systemy informatyczne dla przedsiębiorstw</t>
  </si>
  <si>
    <t>Informatic systems for the productive plants</t>
  </si>
  <si>
    <t>Celem pracy jest przegląd systemów komputerowych stosowanych w zakładach produkcyjnych, ich znaczenia w prowadzeniu racjonalnego zarządzania różnymi rodzajami energii na przykładzie wybranego zakładu.</t>
  </si>
  <si>
    <t>Racjonalne wykorzystanie i utylizacja odpadów przemysłowych</t>
  </si>
  <si>
    <t>Rationalisation and utilisation of industrial wastes</t>
  </si>
  <si>
    <t>Celem pracy jest analiza nowoczesnych technik utylizacji i wykorzystania odpadów przemysłowych oraz wskazanie  innowacyjnych rozwiązań stosowanych w wybranym przykładzie np. huty, kopalni, elektrowni i in.</t>
  </si>
  <si>
    <t>Stosowanie taryf w różnych grupach odbiorców energii</t>
  </si>
  <si>
    <t>Tariff application in the other energy  consumer groups</t>
  </si>
  <si>
    <t>Celem pracy jest przegląd różnych rodzajów taryf, ich zakresu stosowania dla poszczególnych odbiorców energii oraz zaprezentowanie wybranego przykładu doboru taryfy wpływającej na zwiększenie efektywności energetycznej.</t>
  </si>
  <si>
    <t>Innowacyjna gospodarka w zakładach produkcyjnych</t>
  </si>
  <si>
    <t>Innovation economy in the productive plants</t>
  </si>
  <si>
    <t>Celem pracy jest analiza  stosowania innowacyjnych rozwiązań w procesach produkcyjnych pod kątem prowadzenia racjonalnego gospodarowania różnymi rodzajami energii oraz ocena dla wybranego przykładu aspektu techniczno-ekonomicznego.</t>
  </si>
  <si>
    <t>Zintegrowane systemy fotowoltaiczne w przemyśle</t>
  </si>
  <si>
    <t>Integrated fotovoltaic systems in industry</t>
  </si>
  <si>
    <t>Celem pracy jest możliwość stosowania systemów fotowoltaicznych zintegrowanych z innymi systemami oraz ich analiza w aspekcie ekonomiczno-ekologicznym dla wybranego przykładu.</t>
  </si>
  <si>
    <t>Energetyczne wykorzystanie biopaliw</t>
  </si>
  <si>
    <t>Fuels energetistic utilisation</t>
  </si>
  <si>
    <t>Celem pracy jest dokonanie oceny stosowania biopaliw jako nośnika energii oraz  zbadanie czynników wpływających na jego efektywność energetyczną.</t>
  </si>
  <si>
    <t>Możliwości wykorzystania mocy zainstalowanej siłowni wiatrowej</t>
  </si>
  <si>
    <t>Possibility  utilisation of installed power in wind station</t>
  </si>
  <si>
    <t>Celem pracy jest analiza pracy różnych siłowni wiatrowych oraz określenie ich wpływu na pracę sieci elektroenergetycznej w wybranym obszarze.</t>
  </si>
  <si>
    <t>Aktywne i bierne systemy wykorzystania energii słonecznej</t>
  </si>
  <si>
    <t>Active and passive systems of solar energy utilisation</t>
  </si>
  <si>
    <t>Celem pracy jest dokonanie przeglądu dostępnych na rynku polskim i europejskim systemów wykorzystujących energię słoneczną oraz przeprowadzenie analizy dla wybranego przykładu.</t>
  </si>
  <si>
    <t>Energetyka wiatrowa w Polsce i na świecie</t>
  </si>
  <si>
    <t>The wind energy in Poland and the world</t>
  </si>
  <si>
    <t>Celem pracy jest charakterystyka najważniejszych etapów rozwoju energetyki wiatrowej, obowiązujących uwarunkowań legislacyjnych oraz  porównanie pracy wybranych obiektów.</t>
  </si>
  <si>
    <t>Optymalizacja pracy pomp ciepła</t>
  </si>
  <si>
    <t>Optimization of heat pumps operation</t>
  </si>
  <si>
    <t>Celem pracy jest dokonanie przeglądu różnych konstrukcji pomp ciepła z charakterystyką ich parametrów technicznych oraz analiza czynników wpływających na efektywność energetyczną.</t>
  </si>
  <si>
    <t>Rola odnawialnych źródeł energii  w sektorze energetycznym</t>
  </si>
  <si>
    <t>Role of renewable energy resources in energy sector</t>
  </si>
  <si>
    <t>Celem pracy jest ocena aktualnego stanu i perspektyw rozwoju energetyki opartej o źródła odnawialne, określenie zasobów i potencjału OZE w Polsce oraz analiza przykładu opłacalności stosowania OZE w wybranej aglomeracji.</t>
  </si>
  <si>
    <t>Analiza rozkładu wartości pola magnetycznego 50 Hz w obszarze prowadzenia prac pod napięciem PPN.</t>
  </si>
  <si>
    <t>Analysis of the distribution of intensities of 50 Hz magnetic field in the area for work under voltage PPN</t>
  </si>
  <si>
    <t>Na podstawie analizy literaturowej zagadnienia dotyczącego możliwości i sposobów realizacji prac pod napięciem na liniach WN ustalenie występujących podczas tych prac rozkładów pól magnetycznych oraz sposobów ochrony przed ich wpływem.</t>
  </si>
  <si>
    <t>Narażenia środowiskowe od pól elektromagnetycznych w pobliżu urządzeń elektroenergetycznych.</t>
  </si>
  <si>
    <t>Environmental hazard from electromagnetic fields in vicinity of power electrical devices</t>
  </si>
  <si>
    <t>Zebranie, usystematyzowanie i analiza danych literaturowych dotyczących wpływu na organizmy żywe pól elektromagnetycznych wytwarzanych przez urządzenia i obiekty elektroenergetyczne oraz ochrony przed tymi oddziaływaniami.</t>
  </si>
  <si>
    <t>Nadwrażliwość organizmu człowieka na pola elektromagnetyczne 50 Hz</t>
  </si>
  <si>
    <t>Hypersensitivity of the human body on electromagnetic field 50 Hz</t>
  </si>
  <si>
    <t>Zebranie i analiza danych literaturowych dotyczących wpływu na organizm człowieka pól elektromagnetycznych wytwarzanych przez urządzenia elektroenergetyczne ze szczególnym uwzględnieniem ich wpływu na tzw. "nadwrażliwość na pola elektromagnetyczne".</t>
  </si>
  <si>
    <t>Analiza  możliwości kształtowania rozkładu pola elektrycznego i magnetycznego 50 Hz w otoczeniu linii przesyłowych wielotorowych, wielonapięciowych</t>
  </si>
  <si>
    <t xml:space="preserve">Analysis of the possibility of shaping the electric and magnetic fields 50 Hz in surrounding of the multi-circuits transsmition lines  </t>
  </si>
  <si>
    <t>W oparciu o  wybrany program do wyznaczania rozkładów pól elektrycznych i magnetycznych wytwarzanych przez linie elektroenergetyczne przeanalizować możliwość kształtowania rozkładów tych pól i ustalić najbardziej optymalną konfigurację torów linii zapewniającą minimalizację natężeń tych pól.</t>
  </si>
  <si>
    <t>Weryfikacja wyników aplikacji komputerowych wspomagających obliczeniową analizę rozkładu pól elektromagnetycznych w pobliżu linii elektroenergetycznych WN</t>
  </si>
  <si>
    <t>Verification of the performance of the computer applications supporting computational analysis of the distribution of electromagnetic fields around HV power lines</t>
  </si>
  <si>
    <t>Ocena przydatności wybranych aplikacji komputerowych służących do numerycznego wyznaczania rozkładów pól elektromagnetycznych generowanych wokół linii elektroenergetycznych wysokiego napięcia poprzez porównanie wyników obliczeń z wynikami pomiarów.</t>
  </si>
  <si>
    <t>Optymalizacja siatki elementów skończonych na potrzeby numerycznych metod analizy rozkładu pola elektromagnetycznego wokół urządzeń i linii elektroenergetycznych WN</t>
  </si>
  <si>
    <t>Optimization of the finite element mesh for the purpose of numerical methods for the analysis of electromagnetic field around the devices and HV power lines</t>
  </si>
  <si>
    <t>Opracowanie sposobu podziału środowiska wokół urządzeń oraz linii elektroenergetycznych WN na siatkę elementów skończonych w sposób minimalizujący błędy dokonywanych z jej zastosowaniem obliczeń rozkładów pola elektromagnetycznego w tym środowisku.</t>
  </si>
  <si>
    <t>Sposoby ograniczania natężenia pól elektromagnetycznych w pobliżu linii i urządzeń elektroenergetycznych</t>
  </si>
  <si>
    <t>Methods of reducing the intensity of electromagnetic fields near the power lines and electrical equipments</t>
  </si>
  <si>
    <t>Analiza możliwości kształtowania rozkładu pola w sąsiedztwie linii WN  oraz ograniczania osiąganych przez nie wartości poprzez zastosowanie odpowiednich środków technicznych (ekranów,  nasadzeń drzew, itp.)</t>
  </si>
  <si>
    <t xml:space="preserve">Niezawodność eksploatacyjna urządzeń elektroenergetycznych 
</t>
  </si>
  <si>
    <t>Operational reliability of electrical devices</t>
  </si>
  <si>
    <t>Przegląd teoretycznych oraz stosowanych w praktyce metod badania i oceny niezawodności wybranych urządzeń elektrycznych, zebranie i opracowanie statystyczne  literaturowych danych dotyczących trwałości eksploatacyjnej wybranych urządzeń elektroenergetycznych.</t>
  </si>
  <si>
    <t>Metody ograniczania zużycia energii elektrycznej wykorzystywane w zakładach przemysłowych</t>
  </si>
  <si>
    <t>Methods of reducing energy consumption in industrial plants</t>
  </si>
  <si>
    <t>Celem pracy jest analiza możliwości ograniczania zużycia energii elektrycznej na przykładzie wybranego zakładu przemysłowego.</t>
  </si>
  <si>
    <t>Opracowanie projektu stanowiska laboratoryjnego do badania mikroorganizmów w polu magnetycznym</t>
  </si>
  <si>
    <t>Work out a draft laboratory position to exposure microorganisms on magnetic field</t>
  </si>
  <si>
    <t>Celem pracy jest wykonanie projektu stanowiska ekspozycyjnego do prowadzenia badań laboratoryjnych wpływu pola magnetycznego na mikroorganizmy. Zakres pracy obejmuje również przegląd stosowanych układów ekspozycyjnych w innych ośrodkach badawczych i na podstawie przeprowadzonej analizy wybranie najbardziej odpowiedniego układu do prowadzenia tego typu badań.</t>
  </si>
  <si>
    <t>Metody ograniczania zużycia energii wykorzystywane w systemach oświetlenia budynków</t>
  </si>
  <si>
    <t>Methods of reducing energy consumption in lighting systems of buildings</t>
  </si>
  <si>
    <t>Celem projektu jest analiza wpływu różnych systemów sterowania oświetleniem w budynku D-20 Politechniki Wrocławskiej na zużycie energii elektrycznej oraz porównanie zużycia energii elektrycznej przez oświetlenie obecnie zainstalowane z oświetleniem wykorzystującym źródła światła oparte na diodach LED.</t>
  </si>
  <si>
    <t xml:space="preserve">
Obliczeniowa identyfikacja natężenia pola elektrycznego generowanego przez linie elektroenergetyczne w różnych stanach pracy</t>
  </si>
  <si>
    <t>Analysis of the low frequency electricic field generated by the overhead power lines for different operating states.</t>
  </si>
  <si>
    <t xml:space="preserve">
Celem pracy jest dokonanie obliczeniowej analizy rozkładu pola elektromagnetycznego generowanego przez napowietrzne linie elektroenergetyczne w różnych (również awaryjnych) stanach pracy oraz zdefiniowanie na tej podstawie kryteriów pozwalających określać sytuacje oraz wielkość obszaru, dla których istnieje największe ryzyko występowania składowej elektrycznej o nadmiernym natężeniu.  </t>
  </si>
  <si>
    <t xml:space="preserve">Łączniki próżniowe – stan obecny i tendencje rozwojowe
</t>
  </si>
  <si>
    <t>Present condition and trends in vacuum  switchgear designing</t>
  </si>
  <si>
    <t xml:space="preserve">Opracowanie komputerowej bazy danych dotyczących parametrów technicznych (katalogowych) łączników  próżniowych krajowych i zagranicznych (dostępnych w kraju)  i przeprowadzenie analizy systemowej i porównawczej tych danych. </t>
  </si>
  <si>
    <t>Stanowiska do prowadzenia badań  wpływu pola magnetycznego 50 Hz w inkubatorze do hodowli komórkowych.</t>
  </si>
  <si>
    <t>Work out a draft laboratory position to conduct research on the influence of magnetic field at 50Hz in a cell culture incubator.</t>
  </si>
  <si>
    <t>Celem pracy jest wykonanie projektu stanowiska ekspozycyjnego do prowadzenia badań laboratoryjnych wpływu pola magnetycznego na procesy biologiczne zachodzące w inkubatorze do hodowli komórkowych zlokalizowanym na  Uniwersytecie Medycznym we Wrocławiu.</t>
  </si>
  <si>
    <t>Elektrotechnika_mgr_ETP</t>
  </si>
  <si>
    <t>Zarządzanie energią w zakładzie przemysłowym</t>
  </si>
  <si>
    <t>Energy management in an industrial plant</t>
  </si>
  <si>
    <t>Celem pracy jest zbadanie możliwości poprawy racjonalnego użytkowania energii w zakładzie przemysłowym. Należy określić rolę audytu energetycznego w zakładzie i wskazać sposoby poprawy efektywności energetycznej.</t>
  </si>
  <si>
    <t>Zabezpieczenie od pracy wyspowej promieniowej sieci rozdzielczej współpracującej z elektrownią słoneczną</t>
  </si>
  <si>
    <t>Anti-islanding protection for a radial distribution network embedding PV power plant</t>
  </si>
  <si>
    <t>This thesis is devoted to development of passive anti-islanding schemes. Radial distribution system with PV power plant is to be considered. The basic aim of this thesis is performance analysis of various anti-islanding protections. As a result of this analysis new, more reliable, method of islanding identification should be proposed. All algorithms will be implemented in Matlab program. An evaluation of considered solutions has to be done with Matlab/Simulink-generated cases of various disturbances in practical radial distribution system. Drawing of conclusions and recommendations, edition of Master Thesis.</t>
  </si>
  <si>
    <t xml:space="preserve">Distance and overcurrent protection with possibility of wind farm output control </t>
  </si>
  <si>
    <t>Zabezpieczenia odległościowe oraz nadprądowe z możliwością kontroli mocy generowanej przez farmy wiatrowe.</t>
  </si>
  <si>
    <t>Literature analysis of wind farm output control algorithms. Literature and simulation analysis of wind speed and direction influence on the overhead conductor transfer capability. Development of additional decision-making algorithms based on dynamic line rating for better utilization of wind farm power output. Testing the developed algorithms based on conductor thermal behaviour with use of ATP / EMTP and MATLAB software</t>
  </si>
  <si>
    <t>Wizualizacja działania instalacji inteligentnej z wykorzystaniem środowiska LabVIEW</t>
  </si>
  <si>
    <t>Visualization of the intelligent installation using the LabVIEW environment</t>
  </si>
  <si>
    <t>Celem pracy jest wykonanie projektu wizualizacji działania inteligentnej instalacji.  Zakres pracy obejmuje przegląd planowanych funkcji sterowania oraz wykonanie projektu wizualizacji z wykorzystaniem pakietu oprogramowania LabVIEW.</t>
  </si>
  <si>
    <t xml:space="preserve">Projekt instalacji elektrycznej warsztatu samochodowego </t>
  </si>
  <si>
    <t>Project of electrical installation of a car workshop</t>
  </si>
  <si>
    <t>Celem pracy jest wykonanie projektu instancji elektrycznej warsztatu samochodowego. Zakres pracy obejmuje przeprowadzenie analizy norm i przepisów oraz wykonanie projektu instalacji elektrycznej dla zadanego obiektu.</t>
  </si>
  <si>
    <t>Modernizacja instalacji oświetleniowej hali sportowej</t>
  </si>
  <si>
    <t>Modernization of the lighting installation of the sports hall</t>
  </si>
  <si>
    <t>Celem pracy jest modernizacja istniejącej instalacji oświetleniowej hali sportowej. Zakres pracy obejmuje przegląd dokumentów normatywnych oraz wykonanie projektu instalacji oświetleniowej hali sportowej w dowolnym programie typu CAD w oparciu o analizę obecnego stanu oświetlenia.</t>
  </si>
  <si>
    <t>Projekt modernizacji stanowiska laboratoryjnego instalacji inteligentnej w systemie KNX</t>
  </si>
  <si>
    <t>Modernization project of laboratory stand for testing of KNX intelligent installation system</t>
  </si>
  <si>
    <t>Celem pracy jest opracowanie projektu modernizacji istniejącego stanowiska laboratoryjnego instalacji inteligentnej w systemie KNX. W zakres pracy wchodzi opracowanie koncepcji modernizacji, wykonanie dokumentacji technicznej stanowiska oraz w miarę technicznych możliwości przebudowa stanowiska i jego ponowne uruchomienie. Należy także opracować instrukcje do ćwiczeń, które miałyby być realizowane na zmodernizowanym stanowisku.</t>
  </si>
  <si>
    <t>Zintegrowany system sterowania w wielokondygnacyjnym budynku użyteczności publicznej</t>
  </si>
  <si>
    <t>Integrated control system in a multi-storey public building</t>
  </si>
  <si>
    <t>Celem pracy jest opracowanie projektu zintegrowanego systemu sterowania w wielokondygnacyjnym budynku użyteczności publicznej. W zakresie pracy należy uwzględnić zaplanowanie rozbudowanego systemu automatycznego sterowania w oparciu o system KNX (wszystkie media komunikacyjne: TP, PL, RF, IP), który byłby zintegrowany z elementami radiowego systemu EnOcean. Realizowane funkcje sterowania powinny dotyczyć jednej wybranej grupy odbiorników, np. oświetlenia.</t>
  </si>
  <si>
    <t>Sterowanie przy zadanym stanie w otwartych i zamkniętych systemach sterowania – analiza porównawcza</t>
  </si>
  <si>
    <t>Control with respect to the target state - a comparative analysis between open and feedback control systems.</t>
  </si>
  <si>
    <t>Celem pracy jest wykazanie praktycznej przewagi zamkniętych systemów sterowania nad systemami otwartymi. Należy zamodelować system sterowania wraz z obiektem w SIMULINKU i doświadczalnie udowodnić postawioną tezę.</t>
  </si>
  <si>
    <t>System rejestracji i wizualizacji parametrów środowiskowych dla potrzeb urządzeń lub obiektów elektroenergetycznych</t>
  </si>
  <si>
    <t>System to acquisition and visualization of environmental parameters for electric power equipment or facilities</t>
  </si>
  <si>
    <t>Celem pracy jest zaprojektowanie i wykonanie systemu do rejestracji i wizualizacji parametrów środowiskowych w zadanym obiekcie lub urządzeniu elektroenergetycznym. W pracy proponuje się aby mierzonym parametrem była temperatura, z możliwością rozszerzenia pomiarów na inne wielkości. Elementem pomiarowym będzie przetwornik serii DS16xx, wyposażony w interfejs 1-wire. Dane pomiarowe będą przesyłane łączem szeregowym do komputera PC, gdzie będą magazynowane a następnie udostępniane przez protokół http w sieci Internet. Aplikacja sieciowa, która należy opracować powinna umożliwiać wizualizację danych pomiarowych w formie tabelarycznej oraz graficznej, jak również opracowywanie podstawowych statystyk.
W pracy powinny się znaleźć się m.in.: opis struktury systemu, projekt układu pomiarowego z DS16xx, schematy blokowe algorytmów do a) pomiaru danych wejściowych,  b) aplikacji do wizualizacji danych, przykładowe wyniki pomiarów, wnioski.
Wymagania: 
podstawowa znajomość budowy i działania układów elektronicznych, tworzenie stron WWW w tym programowanie HTML i PHP</t>
  </si>
  <si>
    <t>Układ sterowania montażu paralaktycznego do prowadzenia teleskopu astronomicznego</t>
  </si>
  <si>
    <t>Equatorial mount control system for operating an astronomical telescope</t>
  </si>
  <si>
    <t>Celem pracy jest opracowanie układu montażu paralaktycznego do prowadzenia teleskopu astronomicznego lub aparatu fotograficznego dla potrzeb astrofotografii. Zadaniem takiego montażu jest śledzenie obiektów niebieskich po linii ich ruchu w celu np. wykonania zdjęcia z długim czasem naświetlania. W pracy należy zaproponować rozwiązanie części mechanicznej montażu, m.in. napędu zasadniczego, układu celowania oraz metod ich kalibracji, jak również układu sterowania jego pracą. Do studenta będzie należało ponadto opracowanie dokładnych założeń projektowych układu, dobór układów napędowych wraz z układami zasilającymi, dobór czujników położenia montażu, dobór sterownika (spośród PLC, Arduino, AVR, PC, itd.), opracowanie algorytmów sterowania i ich implementacja praktyczna w sterowniku, weryfikacja poprawności przyjętych rozwiązań, testowanie układu, redakcja tekstu pracy.</t>
  </si>
  <si>
    <t>Lis Robert Dr hab. inż.</t>
  </si>
  <si>
    <t>Sebastian Skała</t>
  </si>
  <si>
    <t>ABB Wrocław</t>
  </si>
  <si>
    <t>Schrack Technik Polska Sp. Z o.o. ul. Staniewska 5, 03-310 Wrocław</t>
  </si>
  <si>
    <t>Jakub Kępka</t>
  </si>
  <si>
    <t>Łukasz Barton</t>
  </si>
  <si>
    <t>Simens Wrocław</t>
  </si>
  <si>
    <t>PCC Rokita S.A.
56-120 Brzeg Dolny
ul. Sienkiewicza 4</t>
  </si>
  <si>
    <t>Bartosz Pawlicki</t>
  </si>
  <si>
    <t>innogy Stoen Operator Sp. z o.o. ul. Piękna 46; 00-672 Warszawa</t>
  </si>
  <si>
    <t>dr hab. Remigiusz Szczepanowski</t>
  </si>
  <si>
    <t>SWPS Wrocław</t>
  </si>
  <si>
    <t>innogy Stoen Operator Sp. z o.o.
ul. Piękna 46
00-672 Warszawa</t>
  </si>
  <si>
    <t>KGHM Polska Miedź S.A.
ul. M. Skłodowskiej-Curie 48
59-301 Lubin</t>
  </si>
  <si>
    <t>Wioletta Kozłowska-Pęciak</t>
  </si>
  <si>
    <t>FIAB Sp. z o.o. Sp. k.
Pietrzykowice, ul. Fabryczna 20D, 55-080 Kąty Wrocławskie</t>
  </si>
  <si>
    <t xml:space="preserve">Praca silnika synchronicznego o rozruchu bezpośrednim z magnesami trwałymi </t>
  </si>
  <si>
    <t>The line-start permanent magnet synchronous motor operation</t>
  </si>
  <si>
    <t>Budowa modelu polowo-obwodowego silnika synchronicznego małej mocy z magnesami trwałymi. Obliczenia elektromagnetyczne silnika podczas pracy ustalonej. Wyznaczenie charakterystyk czasowych wielkości elektrycznych i mechanicznych. Analiza zjawisk elektromagnetycznych.</t>
  </si>
  <si>
    <t>Antal Maciej Dr inż.</t>
  </si>
  <si>
    <t>Model polowo-obwodowy silnika synchronicznego  z magnesami trwałymi do badań jego rozruchu</t>
  </si>
  <si>
    <t>Field-circuit model of the permanent magnet synchronous motor for its start-up process investigations</t>
  </si>
  <si>
    <t>Budowa polowo-obwodowego modelu silnika synchronicznego małej mocy z magnesami trwałymi do badania procesów nieustalonych. Wyznaczenie dynamicznych charakterystyk rozruchu silnika dla różnych charakterów momentu obciążenia.</t>
  </si>
  <si>
    <t>Kształtowanie własności rozruchowych silnika  synchronicznego małej mocy z magnesami trwałymi  przy pomocy modelu polowo-obwodowego</t>
  </si>
  <si>
    <t>Formation of the start-up characteristics of the small power permanent magnet synchronous motor using field-circuit model</t>
  </si>
  <si>
    <t>Budowa polowo-obwodowego modelu silnika  synchronicznego małej mocy z magnesami trwałymi. Obliczenia pól elektromagnetycznych dla nieustalonych i ustalonych stanów pracy. Obliczenia parametryczne - badanie wpływu kształtu i wymiarów magnesów na dynamiczne i statyczne charakterystyki rozruchowe.</t>
  </si>
  <si>
    <t>Praca silnika synchronicznego z magnesami trwałymi podczas zwarć i przerw w uzwojeniu stojana</t>
  </si>
  <si>
    <t>Permanent magnet synchronous motor operation during short circuits and breaks in stator winding</t>
  </si>
  <si>
    <t>Budowa modelu polowo-obwodowego silnika synchronicznego z magnesami trwałymi  Obliczenia elektromagnetyczne silnika podczas zwarć międzyfazowych i doziemnych na zaciskach silnika oraz przerwy w jednej fazie. Wyznaczenie charakterystyk czasowych wielkości elektrycznych i mechanicznych. Analiza zjawisk elektromagnetycznych i ich konsekwencji.</t>
  </si>
  <si>
    <t>Stan zablokowania wirnika jako metoda oceny uszkodzeń klatki wirnika silnika indukcyjnego</t>
  </si>
  <si>
    <t>Locked rotor operation as a detection method of rotor cage faults in an induction motor</t>
  </si>
  <si>
    <t>Budowa modelu polowo-obwodowego silnika indukcyjnego z możliwością symulacji uszkadzania prętów klatki wirnika. Obliczenia czasowych charakterystyk wielkości elektromechanicznych przy zablokowanym wirniku dla modeli o różnym stopniu uszkodzenia klatki. Analiza harmoniczna obliczonych przebiegów prądów i mocy chwilowej.</t>
  </si>
  <si>
    <t>Silnik prądu stałego o wzbudzeniu magnetoelektrycznym</t>
  </si>
  <si>
    <t>Permanent magnet DC motor</t>
  </si>
  <si>
    <t>Zakres pracy będzie obejmował opracowanie modelu polowo-obwodowego magnetoelektrycznego silnika prądu stałego oraz wyznaczenie przebiegów czasowych silnika za pomocą opracowanego modelu</t>
  </si>
  <si>
    <t>Ciurys Marek Dr inż.</t>
  </si>
  <si>
    <t>Silnik bezszczotkowy wzbudzany magnesami ferrytowymi</t>
  </si>
  <si>
    <t>BLDC motor with ferrite magnets</t>
  </si>
  <si>
    <t>Celem pracy jest opracowanie modelu polowo-obwodowego silnika bezszczotkowego prądu stałego wzbudzanego magnesami ferrytowymi oraz wyznaczenie przebiegów czasowych silnika</t>
  </si>
  <si>
    <t xml:space="preserve">Obliczenia cieplne silnika bezszczotkowego prądu </t>
  </si>
  <si>
    <t>Thermal calculations of BLDC motor</t>
  </si>
  <si>
    <t>Celem pracy jest wykonanie obliczeń cieplnych silnika bezszczotkowego prądu stałego</t>
  </si>
  <si>
    <t>Silnik bezszczotkowy wzbudzany magnesami neodymowymi</t>
  </si>
  <si>
    <t>BLDC motor with neodymium magnets</t>
  </si>
  <si>
    <t>Zakres pracy będzie obejmował opracowanie modelu polowo-obwodowego silnika BLDC oraz wyznaczenie przebiegów czasowych silnika</t>
  </si>
  <si>
    <t>Silnik bezszczotkowy do napędu pompy łopatkowej - badania laboratoryjne</t>
  </si>
  <si>
    <t>BLDC motor for a vane pump drive system - laboratory tests</t>
  </si>
  <si>
    <t>Celem pracy są badania laboratoryjne silnika bezszczotkowego przeznaczonego do napędu pompy łopatkowej. Pomiary będą wykonywane na istniejącym stanowisku laboratoryjnym. Zakres pracy obejmuje: zapoznanie się ze stanowiskiem laboratoryjnym, wyznaczenie przebiegów czasowych silnika oraz opracowanie wyników badań.</t>
  </si>
  <si>
    <t>Układ zasilająco-sterujący silnika bezszczotkowego prądu stałego</t>
  </si>
  <si>
    <t>BLDC motor controller</t>
  </si>
  <si>
    <t>Celem pracy jest wykonanie układu zasilająco-sterującego silnika bezszczotkowego prądu stałego małej mocy</t>
  </si>
  <si>
    <t>Analiza porównawcza algorytmów optymalizacyjnych  na potrzeby metod sterowania napędami elektrycznymi</t>
  </si>
  <si>
    <t>Comparison analysis of optimalisation algorithms for electrical drives control systems</t>
  </si>
  <si>
    <t xml:space="preserve">Celem pracy jest porównanie wybranych algorytmów optymalizacyjnych pod kątem wykorzystania ich na potrzeby układów sterowania napędami. W pierwszej kolejności student powinien zamodelować układ sterowania wybranym silnikiem elektrycznym w środowisku MATLAB Simulink (SI, SPS lub inny). Następnie należy dokonać przegądu literatury w kierunku algorytmów optymalizacyjnych (GA, PSO, PS, etc.). Po zamodelowaniu napędu i oprogramowaniu wybranych algorytmów optymalizacyjnych należy dokonać ich porównania pod względem jakości optymalizacji (jakość uzyskiwanych wyników, czas optymalizacji, poziom skomplikowania algorytmu). </t>
  </si>
  <si>
    <t>Derugo Piotr Dr inż.</t>
  </si>
  <si>
    <t>Wpływ uproszczenia modelu napędu z silnikiem prądu stałego na jakość wyników</t>
  </si>
  <si>
    <t>Influence of DC drive model simplification on outcome quality</t>
  </si>
  <si>
    <t>Celem pracy jest wykonanie i porównanie modeli napędu z silnikiem prądu stałego o różnym stopniu złożoności. Poczawszy od modelu bazującego na równaniach różniczkowych układu z założeniem zoptymalizowanej pętli wymuszenia prądu/momentu, poprzez układ z uwzględnieniem zasilania, poprzez modele wykorzystujące bibliotekę sim power system. Ostatecznie porównanie należy odnieść do pomiarów z układu rzeczysistego.</t>
  </si>
  <si>
    <t>Układ sterowania silnikiem prądu stałego za pomocą układu mikroprocesorowego STM32 NUCLEO</t>
  </si>
  <si>
    <t>DC motor control system using STM32 NUCLEO microcontroler</t>
  </si>
  <si>
    <t>Celem pracy jest zaprojektowanie i wykonanie układu sterowania silnikiem prądu stałego na bazie mikrokontrolera STM32 Nucleo. Jest to praca praktyczna dla tego od studenta wymagana jest biegłość w programowaniu mikrokontrolerów. Podstawowa znajomość kontrolerów rodziny STM będzie istotnym atutem.</t>
  </si>
  <si>
    <t>Układ sterowania serwomechanizmem za pomocą układu mikroprocesorowego STM32 NUCLEO</t>
  </si>
  <si>
    <t>Servo control system using STM32 NUCLEO microcontroler</t>
  </si>
  <si>
    <t>Celem pracy jest zaprojektowanie i wykonanie układu sterowania serwomechanizmem na bazie mikrokontrolera STM32 Nucleo. Jest to praca praktyczna, dlatego od studenta wymagana jest biegłość w programowaniu mikrokontrolerów. Podstawowa znajomość kontrolerów rodziny STM będzie istotnym atutem.</t>
  </si>
  <si>
    <t>Przegląd metod modulacji napięcia falownika 3f dla układu napędowego z silnikiem indukcyjnym</t>
  </si>
  <si>
    <t>Review of three phase voltage inverter modulation methods for a drive system with an induction motor</t>
  </si>
  <si>
    <t>Celem pracy jest dokonanie przeglądu literaturowego istniejących metod modulacji napięcia trójfazowego falownika w napędzie z silnikiem indukcyjnym. Nastepnie wybrane modulatory należy zamodelować w środwisku Matlab-Simulink i dokonać ich porównania pod względem wybranych parametrów.</t>
  </si>
  <si>
    <t>Silnik bezszczotkowy - metody sterowania</t>
  </si>
  <si>
    <t>Brushless motor - control methods</t>
  </si>
  <si>
    <t>Celem pracy jest dokonanie przeglądu metod sterowania silnikiem bezszczotkowym. Zamodelowanie wybranych metod (matlab-Simulink) i dokonanie ich porównania.</t>
  </si>
  <si>
    <t>Zaawansowane metody sterowania napędem prądu stałego z połączeniem sprężystym</t>
  </si>
  <si>
    <t>Advanced methods of DC drive control with elastic coupling</t>
  </si>
  <si>
    <t>Celem pracy jest opracowanie modelu symulacyjnego napędu z silnikiem prądu stałego z połaczeniem sprężystym. Dokonanie przeglądu literaturowego spotykanych metod sterowania takimi napędami. Implementacja wybranej metody/bądź metod. Analiza otrzymanych wyników oraz redakcja pracy.</t>
  </si>
  <si>
    <t>Zaawansowane metody sterowania napędem prądu stałego z połączeniem z luzem</t>
  </si>
  <si>
    <t>Advanced methods of DC drive control with backlash</t>
  </si>
  <si>
    <t>Celem pracy jest opracowanie modelu symulacyjnego napędu z silnikiem prądu stałego z połaczeniem z luzem. Dokonanie przeglądu literaturowego spotykanych metod sterowania takimi napędami. Implementacja wybranej metody/bądź metod. Analiza otrzymanych wyników oraz redakcja pracy.</t>
  </si>
  <si>
    <t>Miernik natężenia oświetlenia</t>
  </si>
  <si>
    <t>Light intensity meter</t>
  </si>
  <si>
    <t>Celem pracy jest zaprojektowanie, wykonanie, oprogramowanie oraz przebadanie miernika oświetlenia. Do budowy miernika należy wykorzystać wybrany czujnik światła oraz współpracujący z nim układ mikroprocesorowy (ATMega / Arduino / STM32 lub inny). Wynik powinien być dostępny z poziomu użytkownika. Zakres obejmuje także przegląd literaturowy oraz redakcję pracy.</t>
  </si>
  <si>
    <t>Zastosowanie teorii filtru Kalmana w sterowaniu stacjonarnego układu dwumasowego.</t>
  </si>
  <si>
    <t>Application of the Kalman filter theory in the control of a stationary two-mass system.</t>
  </si>
  <si>
    <t>Celem pracy jest opracowanie algorytmu liniowego filtru Kalmana przeznaczonego do estymacji zmiennych mechanicznych stacjonarnego układu dwumasowego. Zaprojektowany algorytm należy zastosować w wybranej strukturze sterowania rozważanego układu napędowego. 
Zakres pracy: 
- Przegląd oraz krytyczna analiza literatury związanej z estymacją zmiennych stanu i podstawowymi strukturami sterowania układu dwumasowego. 
– Implementacja modelu matematycznego układu dwumasowego, wybranej struktury regulacji i liniowego filtru Kalmana. 
– Realizacja badań symulacyjnych. 
– Ewentualna weryfikacja eksperymentalna. 
Wymagana jest znajomość środowiska Matlab/Simulink.</t>
  </si>
  <si>
    <t>Dróżdż Krzysztof Dr inż.</t>
  </si>
  <si>
    <t>Rozmyte sterowanie prędkością obcowzbudnego silnika prądu stałego.</t>
  </si>
  <si>
    <t>Fuzzy speed control of the DC motor.</t>
  </si>
  <si>
    <t>Celem pracy jest opracowanie i zastosowanie w kaskadowej strukturze regulacji rozmytych regulatorów prędkości obcowzbudnego silnika prądu stałego. Zakres pracy: - Przegląd i krytyczna analiza literatury związanej ze sterowaniem rozmytym. – Opracowanie modeli matematycznych obcowzbudnego silnika prądu stałego i rozmytych regulatorów prędkości. – Realizacja badań symulacyjnych. – Ewentualna weryfikacja eksperymentalna wybranych rozwiązań. Wymagana jest znajomość środowiska Matlab/Simulink.</t>
  </si>
  <si>
    <t>Wykorzystanie obserwatorów Luenbergera w sterowaniu stacjonarnego układu dwumasowego.</t>
  </si>
  <si>
    <t>The use of Luenberger observers in the control of a stationary two-mass system.</t>
  </si>
  <si>
    <t>Celem pracy jest opracowanie algorytmu obserwatora Luenbergera przeznaczonego do estymacji zmiennych mechanicznych stacjonarnego układu dwumasowego. Zaprojektowany obserwator należy zaimplementować w wybranej strukturze sterowania rozpatrywanego układu napędowego. Zakres pracy: - Przegląd oraz krytyczna analiza literatury z zakresu estymacji zmiennych stanu i podstawowych struktur sterowania układu dwumasowego. - Implementacja modelu matematycznego układu dwumasowego, wybranej struktury regulacji i obserwatora Luenbergera. – Realizacja badań symulacyjnych. – Ewentualna weryfikacja eksperymentalna. Wymagana jest znajomość środowiska Matlab/Simulink.</t>
  </si>
  <si>
    <t>Zastosowanie teorii filtru Kalmana w sterowaniu niestacjonarnego układu dwumasowego.</t>
  </si>
  <si>
    <t>Application of the Kalman filter theory in the control of a non-stationary two-mass system.</t>
  </si>
  <si>
    <t>Celem pracy jest opracowanie algorytmu rozszerzonego filtru Kalmana przeznaczonego do estymacji zmiennych mechanicznych i parametru niestacjonarnego układu dwumasowego. Opracowany algorytm filtru Kalmana należy zaimplementować w wybranej strukturze sterowania rozpatrywanego układu napędowego. Zakres pracy: - Przegląd oraz krytyczna analiza literatury związanej z estymacją zmiennych stanu i podstawowymi strukturami sterowania układu dwumasowego. - Implementacja modelu matematycznego układu dwumasowego, wybranej struktury regulacji i rozszerzonego filtru Kalmana. – Realizacja badań symulacyjnych. – Ewentualna weryfikacja eksperymentalna. Wymagana jest znajomość środowiska Matlab/Simulink.</t>
  </si>
  <si>
    <t>Realizacja wybranych podstawowych struktur sterowania układu dwumasowego.</t>
  </si>
  <si>
    <t>Implementation of selected basic control structures of a two-mass system.</t>
  </si>
  <si>
    <t>Celem pracy jest zaprojektowanie wybranych podstawowych struktur sterowania prędkością układu dwumasowego. Zakres pracy: - Krytyczny przegląd literatury z zakresu podstawowych struktur sterowania prędkością układu dwumasowego. - Implementacja modelu matematycznego układu dwumasowego i wybranych struktur regulacji. - Realizacja badań symulacyjnych. – Ewentualna weryfikacja eksperymentalna. Wymagana jest znajomość środowiska Matlab/Simulink.</t>
  </si>
  <si>
    <t>Celem pracy jest zaprojektowanie i wykonanie zasilacza prądu stałego o parametrach 20V, 2A, z możliwością regulacji napięcia i prądu oraz zawierającego napięcia dodatkowe +/- 15V i +/- 5V. Zmiana zakresów odbywać powinna się z wykorzystaniem mikrokontrolera. Zakres pracy Obejmuje zaprojektowanie , wykonanie i przeprowadzenie badań wykonanego modelu zasilacza oraz zredagowanie pracy.</t>
  </si>
  <si>
    <t>Dusza Daniel Dr inż.</t>
  </si>
  <si>
    <t>Przekładnik prądowy Brooksa i Holtza z wtórnikiem napięcia</t>
  </si>
  <si>
    <t>Brooks and Holtz current instrument transformer with voltage follower</t>
  </si>
  <si>
    <t>Przegląd literaturowy przekładników jednordzeniowych i dwurdzeniowych ze szczególnym uwzględnieniem przekładników Brooksa i Holtza. Zaprojektowanie i wykonanie przekładnika Brooksa i Holtza z wtórnikiem napięcia eliminującym efekt interakcji w przekładniku. Przeprowadzenie badań wykonanego przekładnika i opracowanie projektu inżynierskiego.</t>
  </si>
  <si>
    <t>Zasilacz wtórnika napięcia w przekładniku prądowym Brooksa i Holtza</t>
  </si>
  <si>
    <t>Voltage follower supply for Brooks and Holtz current instrument transformer</t>
  </si>
  <si>
    <t>Przegląd literaturowy przekładników jednordzeniowych i dwurdzeniowych. Poznanie efektu interakcji w przekładniku Brooksa i Holtza. Zaprojektowanie zasilacza zasilającego wtórnik napięcia eliminującego efekt interakcji w przekładniku Brooksa i Holtza. Przeprowadzenie badań przekładnika z wykonanym zasilaczem i opracowanie projektu inżynierskiego.</t>
  </si>
  <si>
    <t>Indukcyjne przetworniki prądu</t>
  </si>
  <si>
    <t>Inductive current sensors</t>
  </si>
  <si>
    <t>Celem pracy jest przegląd indukcujnych przetworników prądu i możliwość zastosowania ich do pomiarów składowej stałej występującej w prądzie przemiennym. W ramach pracy należy opracować oprogramowanie w środowisku LabView, przeprowadzić badania istniejących przetworników oraz zredagować pracę.</t>
  </si>
  <si>
    <t>Pomiar prądu stałego metodą indukcujną</t>
  </si>
  <si>
    <t xml:space="preserve">Inductive method of DC current measurement </t>
  </si>
  <si>
    <t>Celem pracy jest zbadanie właściwości metody pomiaru prądu stałego z wykorzystaniem cewki Rogowskiego i komparatora magnetycznego. Zakres pracy  obejmuje zaprojektowanie algorytmu w środowisku LabView, przeprowadzenie badań oraz zredagowanie pracy.</t>
  </si>
  <si>
    <t>Wykorzystanie metody MULTITEST do identyfikacji parametrów silnika indukcyjnego</t>
  </si>
  <si>
    <t>Application of MULTITEST method for the induction motor parameters identification</t>
  </si>
  <si>
    <t>CEL I ZAKRES PRACY:
Celem pracy jest opracowanie układu pozwalającego na identyfikację parametrów schematu zastępczego silnika indukcyjnego w stanie zatrzymanym w oparciu o metodę MULTITEST
Zakres pracy obejmuje:
- zapoznanie się z tematyką napędów indukcyjnych;
- zapoznanie się z tematyką identyfikacji parametrów silnika indukcyjnego;
- opracowanie struktury wektorowego sterowania DFOC oraz układu sterowania DTC w środowisku Sim Power System;
- opracowanie algorytmu MULTITEST do identyfikacji parametrów schematu zastępczego silnika indukcyjnego w stanie zatrzymanym pomiarowych na pracę napędu;                                                              - wykonanie badań;
- ocena uzyskanych wyników;
- redakcja pracy</t>
  </si>
  <si>
    <t>Dybkowski Mateusz Dr hab. inż.</t>
  </si>
  <si>
    <t>Kompensacja czasu martwego w przekształtnikowych układach napędowych</t>
  </si>
  <si>
    <t>Dead time compensation in power electronics converters</t>
  </si>
  <si>
    <t>Celem pracy jest analiza wpływu czasu martwego na pracę przekształtnika częstotliwości oraz wykonanie algorytmu jego kompensacji w układach napędowych. 
Zakres pracy obejmuje:
- zapoznanie się z tematyką przekształtników częstotliwości;
- analiza wpływu czasu martwego na pracę przekształtnika częstotliwości i układu napędowego z silnikiem indukcyjnym;
- metody kompensacji czasu martwego w przekształtnikowych układach napędowych;
- wykonanie badań symulacyjnych;
- analiza otrzymanych wyników;
- redakcja pracy</t>
  </si>
  <si>
    <t>Układ sterowania dla małej elektrowni wiatrowej z generatorem PMSG</t>
  </si>
  <si>
    <t>Control system for small wind power plant with PMSG generator</t>
  </si>
  <si>
    <t>CEL I ZAKRES PRACY:
Celem pracy jest opracowanie układu sterowania   generatora PMSG dla wolnostąjącej elektrowni wiatrowej o małej mocy. 
Zakres pracy obejmuje:
- zapoznanie się z tematyką generatorów PMSG;
- zapoznanie się z tematyką prostowników aktywnych ;
- opracowanie ukłaów sterowania generatorem PMSG; 
- wykonanie badań symulacyjnych;
- ocena uzyskanych wyników;
- redakcja pracy</t>
  </si>
  <si>
    <t xml:space="preserve">Układ napędowy samochodu elektrycznego z silnikiem indukcyjnym </t>
  </si>
  <si>
    <t>Drive system of electric car with the induction motor</t>
  </si>
  <si>
    <t>Celem pracy jest wykonanie układu sterowania dla pojazdu elektrycznego BEV. 
Zakres pracy obejmuje:
- zapoznanie się z tematyką napędów przekształtnikowych i pojazdów elektrycznych;
- realizacja wybranego kompletnego układu sterowania dla pojazdu elektrycznego BEV (Battery Electric Vehicle);
- wykonanie badań symulacyjnych w wybranym środowisku;
- analiza otrzymanych wyników;
- redakcja pracy</t>
  </si>
  <si>
    <t>Napęd pojazdu elektrycznego z silnikiem BLDC</t>
  </si>
  <si>
    <t>Electrical Vehicle drive with BLDC machine</t>
  </si>
  <si>
    <t>Sterowanie przemiennnikiem częstotliwości z wykorzystaniem metody SVM</t>
  </si>
  <si>
    <t>Controlling the frequency converter using the SVM method</t>
  </si>
  <si>
    <t>Celem pracy jest wykonanie układu sterowania SVM dla przekształtnika częstotliwości 
Zakres pracy obejmuje:
- zapoznanie się z tematyką napędów przekształtnikowych;
- realizacja modulatora MSI oraz SVM, wykonanie badań w szerokim zakresie zmian napięcia (obszar liniowy oraz nieliniowy);
- wykonanie badań symulacyjnych w wybranym środowisku;
- analiza otrzymanych wyników;
- redakcja pracy</t>
  </si>
  <si>
    <t xml:space="preserve">Analiza porównawcza metod sterowania wektorowego DTC i DFOC dla napędów z sinikiem indukcyjnym </t>
  </si>
  <si>
    <t>Comparative analysis of vector control methods DTC and DFOC for induction motors</t>
  </si>
  <si>
    <t xml:space="preserve">Celem pracy jest analiza porównawcza metod sterowania DTC oraz DFOC dla napędów z silnikami indukcyjnymi
Zakres pracy obejmuje:
- zapoznanie się z tematyką napędów przekształtnikowych;
- realizacja metod sterowania DTC-ST, DTC-SVM, DFOC;
- wykonanie badań symulacyjnych w szerokim zakresie zmian prędkości;
- sterowanie momentem, prędkości i pozycją – analiza możliwości;
- analiza otrzymanych wyników;
- redakcja pracy
</t>
  </si>
  <si>
    <t>Napęd pojazdu trakcyjnego z silnikiem PMSM</t>
  </si>
  <si>
    <t>Traction drive sstem with PMSM</t>
  </si>
  <si>
    <t xml:space="preserve">Celem pracy jest analiza napędu trakcyjnego z silnikiem PMSM
Zakres pracy obejmuje:
- zapoznanie się z tematyką napędów przekształtnikowych;
- zapoznanie się z tematyką napędów trakcyjnych;
- realizacja wybranej metod sterowania wektorowego i modulacji wektorowej dla silnika PMSM;
- wykonanie badań symulacyjnych w szerokim zakresie zmian prędkości i momentu (napęd trakcyjny);
- sterowanie momentem, prędkości – analiza pracy;
- analiza otrzymanych wyników;
- redakcja pracy
</t>
  </si>
  <si>
    <t xml:space="preserve">Wykrywanie uszkodzeń czujnika prądu stojana w metodach sterowania wektorowego </t>
  </si>
  <si>
    <t>Detection of stator currrent sensor faults in vector control methods</t>
  </si>
  <si>
    <t xml:space="preserve">Celem pracy jest analiza możliwości wykrywania uszkodzeń czujnika prądu stojana w napędach sterowanych wektorowo 
Zakres pracy obejmuje:
- zapoznanie się z tematyką napędów przekształtnikowych;
- zapoznanie się z tematyką napędów odpornych na uszkodzenia czujników pomiarowych;
- realizacja wybranej metod sterowania wektorowego i modulacji wektorowej dla silnika indukcyjnego;
- wpływ uszkodzeń czujnika prądu na pracę napędu wektorowego;
- detekcja i kompensacja uszkodzenia czujnika prądu stojana z wykorzystaniem metody analitycznej;
- wykonanie badań symulacyjnych w szerokim zakresie zmian prędkości i momentu;
- sterowanie momentem, prędkością – analiza pracy;
- realizacja układu FTC
- analiza otrzymanych wyników;
- redakcja pracy
</t>
  </si>
  <si>
    <t xml:space="preserve">Wykrywanie uszkodzeń czujnika pędkości kątowej w metodach sterowania wektorowego </t>
  </si>
  <si>
    <t>Detection of rotor speed sensor faults in vector control methods</t>
  </si>
  <si>
    <t xml:space="preserve">Celem pracy jest analiza możliwości wykrywania uszkodzeń czujnika prędkości kątowej w napędach sterowanych wektorowo 
Zakres pracy obejmuje:
- zapoznanie się z tematyką napędów przekształtnikowych;
- zapoznanie się z tematyką napędów odpornych na uszkodzenia czujników pomiarowych;
- realizacja wybranej metod sterowania wektorowego i modulacji wektorowej dla silnika indukcyjnego;
- wpływ uszkodzeń czujnika prędkości na pracę napędu wektorowego;
- detekcja i kompensacja uszkodzenia czujnika prędkości z wykorzystaniem metody analitycznej;
- wykonanie badań symulacyjnych w szerokim zakresie zmian prędkości i momentu;
- sterowanie momentem, prędkością – analiza pracy;
- realizacja układu FTC
- analiza otrzymanych wyników;
- redakcja pracy
</t>
  </si>
  <si>
    <t>Modelowanie układu napędowego z silnikiem indukcyjnym przy wykorzystaniu pakietów OCTAVE i Scilab</t>
  </si>
  <si>
    <t>Modeling of electric drive system with an induction motor using the OCTAVE and Scilab packages</t>
  </si>
  <si>
    <t xml:space="preserve">Celem pracy jest analiza możliwości wykorzystania pakietów OCTAVE i Scilab do modelowania układów napędowych z silnikami indukcyjnymi
Zakres pracy obejmuje:
- zapoznanie się z tematyką napędów przekształtnikowych;
- zapoznanie się z tematyką modelowania w środowiskach OCTAVE i Scilab;
- realizacja wybranej metod sterowania w środowiskach OCTAVE i Scilab;
- wykonanie badań symulacyjnych i weryfikacja otrzymanych wyników;
- ocena możliwości pakietów symulacyjnych;  
- analiza otrzymanych wyników;
- redakcja pracy
</t>
  </si>
  <si>
    <t>Analiza wpływu czasu martwego przekształtnika częstotliwości na pracę napędów elektrycznych z silnikami indukcyjnymi</t>
  </si>
  <si>
    <t>The frequency converter dead time influence to the properties of induction motor drives</t>
  </si>
  <si>
    <t>Celem pracy jest analiza wpływu czasu martwego na pracę przekształtnika częstotliwości  w układach napędowych. 
Zakres pracy obejmuje:
- zapoznanie się z tematyką przekształtników częstotliwości;
- analiza wpływu czasu martwego na pracę przekształtnika częstotliwości i układu napędowego z silnikiem indukcyjnym;
- wykonanie badań symulacyjnych;
- analiza otrzymanych wyników;
- redakcja pracy</t>
  </si>
  <si>
    <t>Układ napędowy z silnikiem indukcyjnym z połączeniem sprężystym</t>
  </si>
  <si>
    <t>Induction motor drive with elastic coupling</t>
  </si>
  <si>
    <t xml:space="preserve">Celem pracy jest analiza pracy napędu indukcyjnego sterowanego wektorowo z połączeniem elastycznym 
Zakres pracy obejmuje:
- zapoznanie się z tematyką napędów przekształtnikowych;
- zapoznanie się z tematyką układów wielomasowych;
- realizacja wybranej metod sterowania wektorowego – połączenie elastyczne;
- realizacja układu sterowania z dodatkowymi sprzężeniami zwrotnymi;
- wykonanie badań symulacyjnych i weryfikacja otrzymanych wyników;
- analiza otrzymanych wyników;
- redakcja pracy
</t>
  </si>
  <si>
    <t>Modelowanie napędu elektrycznego zespołu trakcyjnego</t>
  </si>
  <si>
    <t>Modelling of elecrical drive of EZT</t>
  </si>
  <si>
    <t>CEL I ZAKRES PRACY:
Celem pracy jest analiza układu napędowego pojazdu trakcyjnego   
Zakres pracy obejmuje:
- zapoznanie się z tematyką napędów trakcyjnych                           - charakterystyki trakcyjne;                                                        - dobór podzespołów napędu trakcyjnego;                                                  - modelowanie układu trakcyjnego;
- wykonanie badań;
- ocena uzyskanych wyników;
- redakcja pracy</t>
  </si>
  <si>
    <t>Wykrywanie uszkodzeń wirnika silnika indukcyjnego w układach wektorowych</t>
  </si>
  <si>
    <t>Rotor fault detection in the vector controlled induction motor drives</t>
  </si>
  <si>
    <t xml:space="preserve">Celem pracy jest analiza możliwości wykrywania uszkodzeń wirnika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uszkodzonymi prętami klatki wirnika;
- analiza wpływu uszkodzeń wirnika na pracę napędu;
- detekcja uszkodzeń wirnika silnika indukcyjnego;
- wykonanie badań symulacyjnych i wstępna weryfikacja otrzymanych wyników;
- analiza otrzymanych wyników;
- redakcja pracy
</t>
  </si>
  <si>
    <t>Zastosowanie robota RV-2AJ do automatyzacji procesu sortowania</t>
  </si>
  <si>
    <t>Application of the RV-2AJ robot in automation of the process of sorting</t>
  </si>
  <si>
    <t xml:space="preserve">Celem pracy jest analiza możliwości wykorzystania przemysłowego robota ramieniowego RV-2AJ do automatyzacji procesu sortowania elementów . 
W zakres pracy wchodzi: 
1. Przystosowanie robota RV-2AJ do wykonania procesu sortowania elementów, 
2. Rozbudowanie stanowiska laboratoryjnego o taśmociąg,
3. Opracowanie i wykonanie programu sterującego robotem RV-2AJ na bazie oprogramowania Cosimir Industrial lub RT-Toolbox. </t>
  </si>
  <si>
    <t>Ewert Paweł Dr inż.</t>
  </si>
  <si>
    <t>Zastosowanie środowiska LabView do wykrywania uszkodzeń łożysk tocznych</t>
  </si>
  <si>
    <t>Application of the LabView environment in detecting rolling bearings faults</t>
  </si>
  <si>
    <t>Celem pracy jest wyposażenie istniejącego stanowiska laboratoryjnego z silnikiem indukcyjnych w wirtualny przyrząd pomiarowy wykonany w środowisku LabView umożliwiający analizę sygnału przyspieszenia drgań (analiza off i online) pod kątem wykrycia uszkodzenia łożysk tocznych. 
W zakres pracy wchodzi: 
1. Zapoznanie się z problematyką wykrywania uszkodzeń łożysk tocznych w silnikach indukcyjnych, 
2. Opracowanie oprogramowania w środowisku LabView, 
3. Przeprowadzenie badań eksperymentalnych na obiekcie rzeczywistym z zamodelowanymi uszkodzeniami łożysk tocznych, 
4. Analiza uzyskanych wyników i redakcja pracy.</t>
  </si>
  <si>
    <t>Wykrywanie uszkodzeń łożysk tocznych w silnikach bezszczotkowych</t>
  </si>
  <si>
    <t>Detection of rolling bearing damages in brushless motors</t>
  </si>
  <si>
    <t>Celem pracy jest analiza metod wykrywania uszkodzeń łożysk tocznych w silnikach bezszczotkowych. 
W zakres pracy wchodzi: 
1. Zapoznanie się z problematyką wykrywania uszkodzeń łożysk tocznych w silnikach bezszczotkowych, 
2. Opracowanie w środowisku LabView aplikacji umożliwiającej wykrywanie uszkodzeń łożysk tocznych, 
3. Przeprowadzenie badań eksperymentalnych na obiekcie rzeczywistym z zamodelowanymi uszkodzeniami łożysk tocznych, 
4. Analiza uzyskanych wyników i redakcja pracy.</t>
  </si>
  <si>
    <t>Zastosowanie analizy bispectrum do wykrywania niewyważenia wirnika silnika indukcyjnego</t>
  </si>
  <si>
    <t>Use of the bispectrum analysis to detect the induction motor rotor unbalance</t>
  </si>
  <si>
    <t>Celem pracy jest sprawdzenie możliwości zastosowania analizy bispectrum do wykrywania niewyważenia wirnika silnika indukcyjnego. 
W zakres pracy wchodzi: 
1. Zapoznanie się z problematyką wykrywania niewyważenia wirnika, 
2. Zapoznanie się z możliwościami przekształcenia bispectrum, 
3. Opracowanie w środowisku LabView aplikacji umożliwiającej wykrywanie niewyważenia wirnika, 
4. Przeprowadzenie badań eksperymentalnych na obiekcie rzeczywistym z zamodelowanym niewyważeniem wirnika, 
5. Analiza uzyskanych wyników i redakcja pracy.</t>
  </si>
  <si>
    <t xml:space="preserve">Celem pracy jest opracowanie urządzenie wyposażonego w mikrokontroler oraz zestaw czujników do monitorowania warunków atmosferycznych. Urządzenie powinno mieć możliwość zapisywania wyników oraz udostępniania ich za pomocą wybranego modułu komunikacyjnego. 
W zakres pracy wchodzi: 
1. Wybór mikrokontrolera oraz zestawu czujników, 
2. Zaprojektowanie i wykonanie urządzenia, 
3. Przygotowanie programu na mikrokontroler. </t>
  </si>
  <si>
    <t>Zastosowanie strumienia poosiowego do wykrywania uszkodzeń wirnika silnika indukcyjnego zasilanego z przemiennika częstotliwości</t>
  </si>
  <si>
    <t>Use of an axial flux in the detection of rotor damages in an induction motor supplied by a frequency converter</t>
  </si>
  <si>
    <t>Celem pracy jest analiza możliwości zastosowania strumienia poosiowego do wykrywania uszkodzeń wirnika silnika indukcyjnego zasilanego z przemiennika częstotliwości. 
W zakres pracy wchodzi: 
1. Zapoznanie się z problematyką wykrywania uszkodzeń wirników klatkowych silników indukcyjnych, 
2. Opracowanie w środowisku LabView aplikacji umożliwiającej wykrywanie uszkodzeń wirników za pomocą strumienia poosiowego,
3. Przeprowadzenie badań eksperymentalnych na obiekcie rzeczywistym z zamodelowanymi uszkodzeniami wirników, 
4. Analiza uzyskanych wyników i redakcja pracy.</t>
  </si>
  <si>
    <t>Zastosowanie analizy czasowo-częstotliwościowej STFT do wykrywania uszkodzeń łożysk tocznych silnika indukcyjnego</t>
  </si>
  <si>
    <t>Application of STFT time-frequency analysis for detection of induction motor rolling bearing damages</t>
  </si>
  <si>
    <t>Celem pracy jest analiza możliwości zastosowania analizy czasowo-częstotliwościowej STFT do wykrywania uszkodzeń łożysk tocznych silnika indukcyjnego. 
W zakres pracy wchodzi: 
1. Zapoznanie się z problematyką wykrywania uszkodzeń łożysk tocznych, 
2. Zapoznanie się z możliwościami analizy STFT, 
3. Opracowanie w środowisku LabView aplikacji umożliwiającej wykrywanie uszkodzeń łożysk tocznych, 
4. Przeprowadzenie badań eksperymentalnych na obiekcie rzeczywistym z zamodelowanymi uszkodzeniami łożysk tocznych, 
5. Analiza uzyskanych wyników i redakcja pracy.</t>
  </si>
  <si>
    <t xml:space="preserve">Zastosowanie robota przemysłowego do obsługi gry planszowej </t>
  </si>
  <si>
    <t>Use of an industrial robot to operate a board game</t>
  </si>
  <si>
    <t xml:space="preserve">Celem pracy jest analiza możliwości wykorzystania robota przemysłowego do obsługi gry planszowej. 
W zakres pracy wchodzi: 
1. Przystosowanie robota do obsługi gry planszowej, 
2. Przygotowanie interfejsu użytkownika obsługującego grę planszową oraz pracę robota, 
3. Opracowanie i wykonanie programu sterującego robotem na bazie oprogramowania Cosimir Industrial lub RT-Toolbox. </t>
  </si>
  <si>
    <t>System sterowania i akwizycji danych w samochodzie elektrycznym</t>
  </si>
  <si>
    <t>Control and acquisition system in an electric car</t>
  </si>
  <si>
    <t>Celem pracy jest zaprojektowanie oraz wykonanie systemu sterowania oraz akwizycji danych w samochodzie elektrycznym. System ma opierać się na urządzeniu NI myRIO oraz komunikować się z pozostałymi podzespołami samochodu za pomocą magistrali CAN. Zadaniem NI myRIO jest wysyłanie zebranych z systemu danych za pomocą protokołu TCP/IP do chmury/stacji zewnętrznej.
Zakres prac:
1. Zapoznanie się z problematyką sterowania oraz akwizycji danych w przemyśle motoryzacyjnym.
2. Zaprojektowanie systemu sterowania rozproszonego:
- poszczególnych podzespołów aplikacji,
- maszyny stanu aplikacji,
- komunikacji pomiędzy podzespołami.
3. Opracowanie aplikacji MASTERa na NI myRIO.
4. Przetestowanie działania systemu w samochodzie.</t>
  </si>
  <si>
    <t>Gozdowiak Adam Dr inż.</t>
  </si>
  <si>
    <t>Badanie wpływu zmiennego obiążenia pompy na tętnienia prądu stojana w silniku synchronicznym dużej mocy</t>
  </si>
  <si>
    <t>Impact of variable pump load on the stator current ripple in a high-power synchronous motor</t>
  </si>
  <si>
    <t xml:space="preserve">Zakres pracy będzie obejmował analizę obliczeniową możliwości ograniczenia tętnień prądu stojana w silniku synchronicznym dużej mocy poprzez wprowadzenie zmian konstrukcyjnych. </t>
  </si>
  <si>
    <t>Wpływ parametrów elektromagnetycznych na wybrane stany pracy generatora synchronicznego o wirniku jawnobiegunowym</t>
  </si>
  <si>
    <t>Impact of electromagnetic parameters on selected states of a salient-pole synchronous generator</t>
  </si>
  <si>
    <t>Celem pracy jest wykazanie wpływu nasycenia obwodu magnetycznego na parametry elektromagnetyczne generatora. Zakres pracy obejmuje numeryczną analizę dynamicznych stanów pracy badanej maszyny.</t>
  </si>
  <si>
    <t>Wpływ parametrów elektromagnetycznych na wybrane stany pracy generatora synchronicznego o wirniku cylindrycznym</t>
  </si>
  <si>
    <t>Impact of electromagnetic parameters on selected states of a non-salient synchronous generator</t>
  </si>
  <si>
    <t>Wpływ ekcentryczności wirnika na właściwości eksploatacyjne silnika synchronicznego wzbudzanego magnesami trwałymi</t>
  </si>
  <si>
    <t>Impact of eccentricity of the rotor on the operational properties of a LSPMSM</t>
  </si>
  <si>
    <t>Zakres pracy będzie obejmował budowę polowo-obwodowego modelu silnika synchronicznego wzbudzanego magnesami trwałymi z uwzględnieniem ekcentryczności wirnika oraz analizę obliczeniową statycznych i dynamicznych stanów pracy.</t>
  </si>
  <si>
    <t>Silnik indukcyjny sześciofazowy</t>
  </si>
  <si>
    <t>Six-phase induction motor</t>
  </si>
  <si>
    <t>Praca obejmuje krytyczną analizę zastosowania uzwojenia stojana sześciofazowego w silniku indukcyjnym klatkowym</t>
  </si>
  <si>
    <t>Gwoździewicz Maciej Dr inż.</t>
  </si>
  <si>
    <t>Silnik indukcyjny głębokożłobkowy</t>
  </si>
  <si>
    <t>Deep-bar induction motor</t>
  </si>
  <si>
    <t>Praca obejmuje budowę modelu polowo-obwodowego silnika indukcyjnego z głębokimi żłobkami wirnika oraz analizę zjawisk występujących w tego typu konstrukcji</t>
  </si>
  <si>
    <t>Wpływ otwarcia żłobków wirnika na właściwości silnika indukcyjnego</t>
  </si>
  <si>
    <t>Influence of rotor slot openings on the IM properties</t>
  </si>
  <si>
    <t>Praca obejmuje budowę modelu polowo-obwodowego silnika indukcyjnego z różnymi otwarciami żłobków wirnika oraz analizę wpływu otwarcia żłobków na właściwości silnika</t>
  </si>
  <si>
    <t>Silnik indukcyjny z powiększonym poślizgiem</t>
  </si>
  <si>
    <t>High-slip induction motor</t>
  </si>
  <si>
    <t>Praca obejmuje budowę modelu polowo-obwodowego silnika indukcyjnego z powiększonym poślizgiem i analizę zastosować silników tego typu</t>
  </si>
  <si>
    <t>Projekt energooszczędnego silnika indukcyjnego średniej mocy</t>
  </si>
  <si>
    <t>Project of medium power energy-saving IM</t>
  </si>
  <si>
    <t>Celem pracy jest projekt energooszczędnego silnika indukcyjnego średniej mocy. Zakres pracy obejmuje budowę modelu polowego silnika wraz z przeprowadzeniem badań symulacyjnych.</t>
  </si>
  <si>
    <t>Silnik indukcyjny dużej mocy o zwiększonej dobroci rozruchu</t>
  </si>
  <si>
    <t>High power induction motor with high starting torque to starting current ratio</t>
  </si>
  <si>
    <t>Celem pracy jest zbudowanie modelu polowo-obwodowego silnika indukcyjnego dużej mocy o konstrukcji uzwojenia wirnika zapewniającej zwiększoną dobroć rozruchu</t>
  </si>
  <si>
    <t>Pomiar charakterystyk elektromechanicznych silników elektrycznych małej mocy metodą bezposrednią</t>
  </si>
  <si>
    <t>Direct measurements of electromechanical characteristics of electrical's small power motors</t>
  </si>
  <si>
    <t>Cel: poznanie metod pomiarowych charakterystyk elektromechanicznych silników elektrycznych w zaleznosci od ich mocy; analiza metod pomiaru charakterystyk  silników małej mocy metodą bezpośrednią i pośrednią.                                                                                                        Zakres: wykonanie stanowiska pomiarowego, dobór aparatury, opracowanie instrukcji stanowiskowych pomiaru charakterystyk elektromechanicznych silników elektrycznych małej mocy metodą bezpośrednią, analiza dokładności pomiaru i prawidłowości doboru metody pomiarowej</t>
  </si>
  <si>
    <t>Janta Tomasz Dr inż.</t>
  </si>
  <si>
    <t>Badanie maszyny asynchroniznej w pracy generatorowej</t>
  </si>
  <si>
    <t>Investigtion of properties of the asynchronous generator</t>
  </si>
  <si>
    <t>Cel: poznanie i poglębienie wiedzy na temat pracy generatorowej maszyny asynchronicznej sredniej mocy. Zagadnienia związane z wykorzystaniem energii odnawialnej. Opracowanie programu badania generatora                                  Zakres: przegląd literatury na temat pracy generatorowej maszyny asynchronicznej. Opracowanie instukcji stanowiskowej badania generatora asynchronicznego pracującego autonomicznie i na sieć sztywną, przeprowadzenie badań, analiza mozliwosci sterowania mocą generatora</t>
  </si>
  <si>
    <t>Pomiar kąta mocy silnika synchronicznego na podstawie analizy przebiegów czasowych prędkości obrotowej, napięć i prądów</t>
  </si>
  <si>
    <t>Measurement of the synchronous motor's power angle based on the analysis of time courses of rotational speed, voltages and currents</t>
  </si>
  <si>
    <t>Cel: pogłebienie wiedzy na temat pracy silnika synchronicznego ze szczególnym naciskiem na kąt mocy i możliwosci jego pomiaru metodą mechaniczną i elektroniczną. Zakres pracy: przegląd literatury na temat kąta mocy i sposobów jego pomiaru. Opracowanie sposobu pomiaru kąta mocy drogą analizy cyfrowego sygnału prędkości obrotowej i przełozenia przesunięcia czasowego impulsu prędkości na kąt mocy. Pomiarowa weryfikacja opracowanej metody</t>
  </si>
  <si>
    <t>Nowoczesne materiały magnetycznie miękkie na magnetowody przetworników elektrycznych</t>
  </si>
  <si>
    <t>Modern soft magnetic materials for magnetic cores of electrical converters</t>
  </si>
  <si>
    <t xml:space="preserve">Cel: poznanie nowoczesnych innowacyjnych materiałów magnetycznie miękkich do wykorzystania w produkcji magnetowodów przetworników elektrycznych ze szczególnym uwzględnieniem materiaów powstałych na drodze metalurgii proszków magnetycznie miękkich. Zakres: przegląd literaturowy światowych publikacji na temat nowoczesnych materiaów magnetycznie miękkich. Opracowanie zastawienia tych materiałów i ich własciwosci ze szczególnym naciskiem na stratność. Analiza możliwosci i celowosci ich zastosowania </t>
  </si>
  <si>
    <t>Rozwiązanie zasilania i sterowania laboratoryjnego wysokotemperaturowego  pieca rezystancyjnego</t>
  </si>
  <si>
    <t>Solution of supply and automatic control of the laboratory high temperature resistance furnace</t>
  </si>
  <si>
    <t>Cel: zaznajomienie z wysokotemperaturowymi rurowymi piecami rezystancyjnymi, sposobami ich zasilania, sterowania oraz atmosferami podczas obróbki.                                                                                                                                                                                  Zakres: podłączenie i uruchomienie laboratoryjnego stanowiska badawczego.  Przeprowadzenie prac w zakresie:
• rozwiązania zasilania i sterowania rezystancyjnego pieca wysokotemperaturowego
• podłączenie chłodzenia wodnego 
• podłączenie instalacji gazowej
• podłączenia i uruchomienia pieca firmy GERO (do 1300oC)</t>
  </si>
  <si>
    <t>Radialne sieci neuronowe zastosowane w sterowaniu prędkością układu napędowego</t>
  </si>
  <si>
    <t>Radial neural networks used for speed control of electric drive</t>
  </si>
  <si>
    <t xml:space="preserve">Celem pracy dyplomowej jest zastosowanie modelu neuronowego z radialnymi funkcjami aktywacji jako adaptacyjnego regulatora prędkości układu napędowego. Założeniem projektowym jest przestrajanie współczynników regulatora w trackie działania struktury sterowania. Zakres pracy dyplomowej obejmuje:
-przegląd literatury,
-wykonanie modelu symulacyjnego,
-przeprowadzenie badań,
-analizę wyników,
-redakcję części opisowej.
</t>
  </si>
  <si>
    <t>Kamiński Marcin Dr hab. inż.</t>
  </si>
  <si>
    <t>Adaptacyjny regulator prędkości dla silnika BLDC</t>
  </si>
  <si>
    <t>Adaptive speed controller for BLDC motor</t>
  </si>
  <si>
    <t>W pracy dyplomowej należy wykonać przegląd literatury, dotyczącej struktur sterowania układami napędowymi wykorzystującymi silniki BLDC. Następnym zadaniem jest wykonanie modelu symulacyjnego napędu, w którym zastosowany zostanie regulator prędkości o przestrajalnych parametrach. Należy przeprowadzić szereg testów przedstawiających działanie układu regulacji, w tym uwzględniające badania w obecności zmian parametrów obiektu. Ostatnim etapem prac jest opis poszczególnych zadań oraz analiza uzyskanych wyników.</t>
  </si>
  <si>
    <t>Implementacja neuronowego regulatora prędkości układu napędowego w matrycy FPGA</t>
  </si>
  <si>
    <t>FPGA implementation of neural speed controller applied for electric drive</t>
  </si>
  <si>
    <t>Sieci neuronowe, zgodnie z założeniami teoretycznymi, realizują równoległe przetwarzanie danych. Podstawowym zadaniem pracy dyplomowej jest aplikacja tego typu modeli w matrycy FPGA, umożliwiającej sprzętową realizację jednoczesnego wykonywania obliczeń dla kolejnych neuronów. Zaprojektowana struktura będzie zastosowana jako regulator prędkości w układzie napędowym. Zakres pracy dyplomowej obejmuje: przegląd literatury, badania symulacyjne, aplikację w układzie programowalnym oraz opis projektu.</t>
  </si>
  <si>
    <t>Urządzenie do skanowania kształtów elementów statycznych</t>
  </si>
  <si>
    <t>Device for shape scanning of static elements</t>
  </si>
  <si>
    <t>Praca dyplomowa dotyczy zaprojektowania oraz konstrukcji prostego systemu mikroprocesorowego służącego do analizy oraz graficznej prezentacji kształtów obiektów. Należy przeanalizować możliwość zastosowania czujników różnego typu (np. ultradźwiękowe, optyczne) oraz porównać rezultaty końcowe oraz koszty przy wyborze kolejnych rozwiązań konstrukcyjnych. Budowa skanera powinna uwzględniać obrotową podstawę (opartą o prosty układ napędowy, np. wykorzystujący silnik krokowy), na której umieszczany będzie analizowany przedmiot oraz serwomechanizm zmieniający położenie czujników. System powinien przesyłać dane do komputera, gdzie odpowiednia aplikacja graficzna będzie przedstawiała dane pomiarowe użytkownikowi.</t>
  </si>
  <si>
    <t>Symulator sieci neuronowych</t>
  </si>
  <si>
    <t>Neural network simulator</t>
  </si>
  <si>
    <t>Celem pracy dyplomowej jest wykonanie aplikacji umożliwiającej, w zakresie podstawowym (uwzględniając zastosowania podstawowych algorytmów, np. opartych o wsteczną propagację błędu, optymalizację struktury na podstawie modułu wartości współczynników wagowych, itp.), projektowanie oraz analizę działania sztucznych sieci neuronowych. Przykładem testowym będą dane pomiarowe reprezentujące działanie neuronowego estymatora momentu skrętnego napędu elektrycznego z połączeniem sprężystym. Jednak należy zapewnić uniwersalność zastosowań poprzez wczytywanie danych z plików zewnętrznych. Istotnym założeniem dla aplikacji jest realizacja graficznego interfejsu użytkownika oraz wizualizacja struktury modelu neuronowego.</t>
  </si>
  <si>
    <t>Konstrukcja układu napędowego z silnikiem BLDC</t>
  </si>
  <si>
    <t>Development of electric drive with BLDC motor</t>
  </si>
  <si>
    <t>W pracy dyplomowej należy zaprojektować oraz wykonać strukturę napędową z bezszczotkowym silnikiem prądu stałego małej mocy. W budowie układu należy zapewnić możliwość sterowania w zamkniętej pętli regulacji prędkości. Algorytm sterowania części zewnętrznej układu, zadającej wartość momentu elektromagnetycznego, powinien zostać zaimplementowany w procesorze ARM, kontrola urządzeń energoelektronicznych będzie realizowana z wykorzystaniem mikrokontrolera ATmega. Ostatni etap pracy dotyczy opisu wykonanego projektu.</t>
  </si>
  <si>
    <t>Obserwator Luenbergera zaimplementowany dla układu dwumasowego</t>
  </si>
  <si>
    <t>The Luenberger observer implemented for two-mass system</t>
  </si>
  <si>
    <t>Celem pracy jest opracowanie obserwatora Luenbergera, który zostanie zaimplementowany do obliczeń wybranych sygnałów struktury sterowania napędu elektrycznego. Charakterystycznym elementem układu jest elastyczne sprzęgło w części mechanicznej. Zakres pracy obejmuje: przegląd literatury, projekt, testy obliczeniowe oraz eksperymentalne modelu odtwarzającego wybrane zmienne stanu napędu, analizę wyników.</t>
  </si>
  <si>
    <t>Estymator momentu skrętnego bazujący na rekurencyjnej sieci neuronowej</t>
  </si>
  <si>
    <t>Shaft torque estimator based on recurrent neural network</t>
  </si>
  <si>
    <t>W pracy dyplomowej należy opracować model estymatora opartego o sieć neuronową zawierającą wewnętrzne sprzężenia zwrotne. Odtwarzaną zmienną stanu będzie moment skrętny w napędzie z połączeniem elastycznym. Dodatkowo należy opracować strukturę sterowania wykorzystującą sprzężenie zwrotne od odtwarzanego sygnału. Zakres projektu uwzględnia badania symulacyjne oraz eksperymentalne, które zostaną przeprowadzone z wykorzystaniem karty dSPACE.</t>
  </si>
  <si>
    <t>Rozbudowany system do analizy parametrów otoczenia</t>
  </si>
  <si>
    <t>Extended system for monitoring of environmental conditions</t>
  </si>
  <si>
    <t>Celem pracy dyplomowej jest opracowanie oraz wykonanie systemu mikroprocesorowego opartego o mikrokontroler ATmega, którego zadaniem będzie współpraca z czujnikami: temperatury, ciśnienia oraz wilgotności powietrza. Dodatkowym zadaniem jest wyznaczanie prędkości oraz kierunku powietrza. Należy również wykonać panel operatorski, w celu konfiguracji systemu oraz prezentacji wyników.</t>
  </si>
  <si>
    <t>Model robota poruszającego się według zadanego toru</t>
  </si>
  <si>
    <t>Model of robot moving according to reference trajectory</t>
  </si>
  <si>
    <t>W pracy dyplomowej należy opracować oraz wykonać rzeczywisty model robota poruszającego się według trasy zadanej przez operatora. System sterowania powinien być oparty o mikrokontroler ATmega oraz czujniki zbliżeniowe. Poza tym, należy zrealizować wirtualny panel operatorski, w postaci oprogramowania dla komputera PC lub urządzenia mobilnego. W zakresie projektu jest również wyposażenie robota w chwytak.</t>
  </si>
  <si>
    <t>System mikroprocesorowy do sterowania silnikiem prądu stałego</t>
  </si>
  <si>
    <t>Control system for DC motor based on microcontroller</t>
  </si>
  <si>
    <t>Celem pracy dyplomowej jest zaprojektowanie oraz wykonanie układu napędowego z modelarskim silnikiem prądu stałego. Należy zapewnić pomiar prędkości oraz sterowanie w zamkniętej pętli regulacji prędkości. Kolejnym założeniem projektowym jest wykonanie aplikacji, dla komputera PC, umożliwiającej kontrolę pracy napędu.</t>
  </si>
  <si>
    <t>Projekt robota sferycznego</t>
  </si>
  <si>
    <t>Project of spherical robot</t>
  </si>
  <si>
    <t xml:space="preserve">Najistotniejszym zadaniem w pracy dyplomowej jest opracowanie koncepcji oraz wykonanie modelu prostego robota sferycznego. W tym celu należy zaprojektować oraz zrealizować napęd wykorzystujący silniki modelarskie oraz układ pozycjonowania. Algorytm sterowania powinien być zaimplementowany w mikrokontrolerze ATmega. Poszczególne etapy pracy dyplomowej uwzględniają:
-analizę literatury,
-wykonanie projektu robota,
-przeprowadzenie testów urządzenia,
-analizę wyników,
-opis projektu.
</t>
  </si>
  <si>
    <t>Wykorzystanie sztucznych sieci neuronowych do wykrywania uszkodzeń enkodera inkrementalnego w napędach z silnikami indukcyjnymi</t>
  </si>
  <si>
    <t>Incremental encoder fault tolerant system based on neural networks dedicated for induction motor drives</t>
  </si>
  <si>
    <t>Celem pracy jest analiza możliwości wykorzystania sztucznych sieci neuronowych do wykrywania uszkodzeń enkodera w układach sterowania wektorowego.
Zakres pracy obejmuje:
- zapoznanie się z tematyką napędów elektrycznych z silnikami indukcyjnymi i sieci neuronowych;
- zapoznanie się z tematyką systemów odpornych na uszkodzenia;
- opracowanie struktury wektorowego sterowania DFOC oraz systemu diagnostycznego w środowisku Sim Power System;  
- analiza wpływu uszkodzeń enkodera inkrementalnego na pracę napędu;
- wykonanie badań symulacyjnych;
- ocena uzyskanych wyników;
- redakcja pracy.</t>
  </si>
  <si>
    <t>Klimkowski Kamil Dr inż.</t>
  </si>
  <si>
    <t>Wykorzystanie sztucznych sieci neuronowych do wykrywania uszkodzeń przetworników prądu stojana w napędach z silnikami indukcyjnymi</t>
  </si>
  <si>
    <t>Stator current transducers fault tolerant system based on neural networks dedicated for induction motor drives</t>
  </si>
  <si>
    <t xml:space="preserve">Celem pracy jest analiza możliwości wykorzystania sztucznych sieci neuronowych do wykrywania uszkodzeń przetworników prądu w układach sterowania wektorowego.
Zakres pracy obejmuje:
- zapoznanie się z tematyką napędów elektrycznych z silnikami indukcyjnymi i sieci neuronowych;
- zapoznanie się z tematyką systemów odpornych na uszkodzenia;
- opracowanie struktury wektorowego sterowania DFOC oraz systemu diagnostycznego w środowisku Sim Power System;  
- analiza wpływu uszkodzeń przetworników prądu na pracę napędu;
- wykonanie badań symulacyjnych;
- ocena uzyskanych wyników;
- redakcja pracy.
</t>
  </si>
  <si>
    <t>Napęd elektryczny odporny na uszkodzenia przetworników prądu stojana oparty na grupie obserwatorów stanu</t>
  </si>
  <si>
    <t>Stator current transducers fault tolerant motor drive based on bank of state observers approach</t>
  </si>
  <si>
    <t>Celem pracy jest analiza możliwości wykorzystania teorii obserwatorów stanu do wykrywania uszkodzeń przetworników prądu w układach sterowania wektorowego.
Zakres pracy obejmuje:
- zapoznanie się z tematyką napędów elektrycznych z silnikami indukcyjnymi i obserwatorów stanu;
- zapoznanie się z tematyką systemów odpornych na uszkodzenia;
- opracowanie struktury wektorowego sterowania DFOC oraz systemu diagnostycznego w środowisku Sim Power System;  
- analiza wpływu uszkodzeń przetworników prądu na pracę napędu;
- wykonanie badań symulacyjnych układu odpornego na awarie;
- ocena uzyskanych wyników;
- redakcja pracy.</t>
  </si>
  <si>
    <t>Wykorzystanie metod porównawczych do wykrywania uszkodzeń przetworników prądu stojana w układach napędowych sterowanych wektorowo</t>
  </si>
  <si>
    <t>Stator current transducers fault tolerant system based on comparative methods dedicated for induction motor drives</t>
  </si>
  <si>
    <t>Celem pracy jest analiza możliwości wykorzystania metod porównawczych do wykrywania uszkodzeń przetworników prądu w układach sterowania wektorowego w oparciu o wybrany obserwator stanu.
Zakres pracy obejmuje:
- zapoznanie się z tematyką napędów elektrycznych z silnikami indukcyjnymi i obserwatorów stanu;
- zapoznanie się z tematyką systemów odpornych na uszkodzenia;
- opracowanie struktury wektorowego sterowania DFOC oraz systemu diagnostycznego w środowisku Sim Power System;  
- analiza wpływu uszkodzeń przetworników prądu na pracę napędu;
- wykonanie badań symulacyjnych układu odpornego na awarie;
- ocena uzyskanych wyników;
- redakcja pracy.</t>
  </si>
  <si>
    <t>Wykorzystanie metod porównawczych do wykrywania uszkodzeń enkodera inkrementalnego w układach napędowych sterowanych wektorowo</t>
  </si>
  <si>
    <t>Incremental encoder fault tolerant system based on comparative methods dedicated for induction motor drives</t>
  </si>
  <si>
    <t>Kosobudzki Grzegorz Dr inż.</t>
  </si>
  <si>
    <t>Tablica demonstracyjna do bezstykowych pomiarów temperatury</t>
  </si>
  <si>
    <t>Demostration board for non-contact temperature measurement.</t>
  </si>
  <si>
    <t>Celem jest wykonanie tablicy demonstracyjnej  o regulowanej temperaturze w zakresie od 30 do 70 oC na której umieszczane sbędą próbki materiałów o różnym współczynniku emisyjności. Zakres pracy obejmuje wykonanie probek i testy z wykorzystannem pirometrów</t>
  </si>
  <si>
    <t>Makieta demonstracyjna  - harmoniczne w sieci 3 fazowej</t>
  </si>
  <si>
    <t>Demostration board - harmonics in 3 phase system</t>
  </si>
  <si>
    <t>Celem jest wykonanie makiety demonstrującej zjawiska zachodzace w sieci trójfazowej. Zakres obejmuje wykonanie modeli : generatora(napięcia sinusoidalnego oraz zniekształconego) i odbiorników nieliniowych</t>
  </si>
  <si>
    <t>Pomiar niesymetrii napieć i prądów w sieci trójfazowej.</t>
  </si>
  <si>
    <t xml:space="preserve">Voltage and current unbalance measurement in three-phase power system </t>
  </si>
  <si>
    <t xml:space="preserve">Celem jest napisanie aplikacji demonstrującej algorytmy pomiarowe asymetrii sieci trójfazowej. Zakres pracy obejmuje również kwizycję danych. </t>
  </si>
  <si>
    <t>Pomiar sprawności w przekształtnikowych układach napędowych</t>
  </si>
  <si>
    <t>Measuring the efficiency of the converter drive systems</t>
  </si>
  <si>
    <t>Celem pracy jest zapoznanie się z problemami efektywności energetycznejukładów napędowych w świetle nowych przepisów prawnych i norm. W zakres pracy wchodzi analiza nowych przepisów i norm, wybór metody pomiaru sprawności oraz realizacja badań na układzie napędowym z silnikiem indukcyjnym sterowanym skalarnie.</t>
  </si>
  <si>
    <t>Kowalski Czesław Prof. dr hab. inż.</t>
  </si>
  <si>
    <t>Monitorowanie pracy pompy zanurzonej na podstawie analizy prądu i drgań</t>
  </si>
  <si>
    <t>Monitoring of submerged pump based on an analysis of current and vibration</t>
  </si>
  <si>
    <t>Celem pracy jest opracowanie prostego systemu monitorującego pracę pompy zanurzonej na podstawie analizy sygnału prądu i drgań. W zakres pracy wchodzi opracowanie w środowisku LabView oprogramowania sterującego i pomiarowego i wykonanie badań na obiekcie rzeczywistym.</t>
  </si>
  <si>
    <t>Zastosowanie transformat krótkoczasowej i falkowej w diagnostyce silników indukcyjnych zasilanych z przekształtników częstotliwości</t>
  </si>
  <si>
    <t>Application the short time and walevet transformations in diagnostics of the converter-fed induction motor drives</t>
  </si>
  <si>
    <t>Celem pracy jest analiza możliwości wykorzystania analizy krótkoczasowej (STFT) i falkowej (WT)   do wykrywania uszkodzeń w napędach z silnikami indukcyjnymi. Na podstawie badań na obiekcie rzeczywistym, przy wykorzystaniu systemu pomiarowego firmy National Instruments oraz oprogramowania LabView, niezbędne będzie przeprowadzenie analiz porównawczych dla wybranych rodzajów uszkodzeń. W zakres pracy wchodzi:
­ Zapoznanie się z podstawami teoretycznymi analiz FFT, STFT i WT ,
­ Opracowaniem wirtualnych analizatorów w LabVIEW,
­ Wykonaniem badań na obiektach rzeczywistych z zastosowaniem ww analiz,
­ Oceną przydatności zastosowanych analiz w diagnostyce napędów przekształtnikowych.
Praca ma charakter eksperymentalno – obliczeniowy i wymaga samodzielnego zaznajomienia się z podstawami teoretycznymi transformacji FFT, STFT, WT  oraz programowaniem w środowisku LabVIEW</t>
  </si>
  <si>
    <t>Opracowanie projektu napędu przekształtnikowego układu wentylatorów przy wykorzystaniu programu L-force DSD firmy Lenze</t>
  </si>
  <si>
    <t>Development of the converter drive fans using the Lenze L-force DSD software</t>
  </si>
  <si>
    <t>Celem pracy jest opracowanie projektu napędu przekształtnikowego układu wentylatorowego przy wykorzystaniu wyspecjalizowanego programu firmy Lenze L-force DSD. W zakres pracy wchodzi zpoznanie się programem oraz z przemiennikami częstotliwości firmy Lenze, opracowaniem struktury napędowej (dobór elementów elektrycznych i mechanicznych), wykonaniem symulacji działania układu napędowego</t>
  </si>
  <si>
    <t>Sterowanie nieliniowe serwonapędami elektrycznymi</t>
  </si>
  <si>
    <t xml:space="preserve">Non-linear control of electric servo drives </t>
  </si>
  <si>
    <t>Celem pracy jest analiza właściwości dynamicznych  nieliniowych, elektrycznych układów serwonapędowych. Zakres pracy obejmuje: Analizę porównawczą układów sterowania liniowego i nieliniowego serwonapędami elektrycznymi. Opracowanie modeli matematycznych serwonapędów. Przeprowadzenie badań symulacyjnych. Wyciągnięcie wniosków.</t>
  </si>
  <si>
    <t>Pawlaczyk Leszek Dr hab. inż.</t>
  </si>
  <si>
    <t xml:space="preserve">Elektryczny napęd trakcyjny z silnikiem indukcyjnym </t>
  </si>
  <si>
    <t>Electric traction drive with induction motor</t>
  </si>
  <si>
    <t>Zdalny interfejs I/O dla czujnika wizyjnego OMRON FQ2</t>
  </si>
  <si>
    <t>Remote I/O interface for the OMRON FQ2 vision sensor</t>
  </si>
  <si>
    <t>Celem pracy jest zaprojektowanie i wykonanie zewnętrznego układu interfejsu wejść/wyjść, współpracującego z czujnikiem wizyjnym FQ2 firmy OMRON. Układ powinien być wyposażony w panel sterujący, umożliwiający zadawanie parametrów i komend do czujnika wizyjnego oraz wyświetlanie i sygnalizację wyników przeprowadzonych inspekcji. Zakres pracy obejmuje: projekt i wykonanie mikroprocesorowego układu  interfejsu I/O, uruchomienie dwukierunkowej komunikacji z czujnikiem wizyjnym przy wykorzystaniu protokołu TCP/IP, konfigurację i zaprogramowanie czujnika wizyjnego, zaprogramowanie mikroprocesora w układzie interfejsu I/O.</t>
  </si>
  <si>
    <t>Pawlak Marcin Dr inż.</t>
  </si>
  <si>
    <t>System sterowania i wizualizacji procesu odsysania pyłu węglowego w elektrowni</t>
  </si>
  <si>
    <t>Control and visualization system of coal dust suction process in a power plant</t>
  </si>
  <si>
    <t>Celem pracy jest zaprojektowanie wirtualnego systemu sterowania i wizualizacji procesu odsysania pyłu węglowego w elektrowni, który będzie wykorzystywany w zajęciach dydaktycznych z programowania sterowników PLC.  Zakres pracy obejmuje: zapoznanie się z automatyzacją procesów przemysłowych występujących w elektrowni, opracowanie wirtualnego modelu procesu odsysania pyłu węglowego korzystając z aplikacji CX-Supervisor, napisanie przykładowego programu sterującego dla sterownika Omron CJ1M, projekt wizualizacji na panelu operatorskim, opracowanie instrukcji do ćwiczeń laboratoryjnych.</t>
  </si>
  <si>
    <t>Zautomatyzowany chwytak do transportera liniowego sterowany za pomocą PLC</t>
  </si>
  <si>
    <t>Automated gripper for linear transporter controlled by PLC</t>
  </si>
  <si>
    <t>Celem pracy jest zaprojektowanie i wykonanie modelu  chwytaka-podajnika, przystosowanego do współpracy z dydaktycznym transporterem liniowym, sterowanym za pomocą PLC. Zakres pracy obejmuje: projekt i wykonanie konstrukcji mechanicznej chwytaka, dobór odpowiedniego napędu do modelu (np. serwomechanizm, silnik krokowy), wykonanie elektronicznego układu sterującego chwytakiem z interfejsem przystosowanym do podłączenia sterownika PLC, opracowanie przykładowych programów sterujących modelem, testy na stanowisku laboratoryjnym.</t>
  </si>
  <si>
    <t>Zastosowanie modułów komunikacyjnych Wi-Fi do realizacji zdalnego systemu pomiarowo-sterującego</t>
  </si>
  <si>
    <t>Application of Wi-Fi communication modules for remote measurement and control system</t>
  </si>
  <si>
    <t>Celem pracy jest zaprojektowanie i zbudowanie prototypu zdalnej stacji pomiarowo-sterującej, umożliwiającej komunikację z dowolnym smartfonem lub komputerem PC za pomocą sieci Wi-Fi. Zakres pracy obejmuje: zaprojektowanie i wykonanie układu elektronicznego stacji pomiarowo-sterującej, uruchomienie bezprzewodowej komunikacji pomiędzy modułem komunikacyjnym Wi-Fi a komputerem PC lub smartfonem, napisanie programów sterujących dla mikrokontrolera i komputera PC lub smartfona.</t>
  </si>
  <si>
    <t>Uniwersalna stacja rozproszonych wejść/wyjść z interfejsem Ethernet dla sterownika PLC</t>
  </si>
  <si>
    <t>Universal distributed I/O station with Ethernet interface for the PLC</t>
  </si>
  <si>
    <t>Celem pracy jest zaprojektowanie i wykonanie uniwersalnej stacji wejść/wyjść, wykorzystującej do komunikacji sieć Ethernet, która będzie stanowiła analogowo-cyfrowy moduł rozszerzeń dla wybranego sterownika PLC. Zakres pracy obejmuje: przegląd literatury na temat systemów transmisji danych stosowanych w rozproszonych systemach sterowania, projekt i wykonanie modułu rozszerzeń dla sterownika PLC zawierającego dodatkowe wejścia i wyjścia cyfrowe oraz analogowe, opracowanie protokołu komunikacji w sieci Ethernet do wymiany danych ze stacją rozproszonych wejść/wyjść, napisanie przykładowych programów sterujących dla wybranych sterowników PLC do obsługi stacji, testy laboratoryjne urządzenia.</t>
  </si>
  <si>
    <t>System monitorowania poziomu hałasu w obiektach użyteczności publicznej</t>
  </si>
  <si>
    <t>Noise level monitoring system in public buildings</t>
  </si>
  <si>
    <t>Celem pracy jest zaprojektowanie i wykonanie systemu mierzącego poziom hałasu w budynkach publicznych, który automatycznie będzie sygnalizował przekroczenie wartości granicznych w formie komunikatów świetlno-akustycznych. Zakres pracy obejmuje: analizę norm i przepisów w zakresie dopuszczalnych wartości hałasu w budynkach publicznych, zaprojektowanie układu pomiarowego do określania średniej wartości hałasu otoczenia, projekt i wykonanie mikroprocesorowego analizatora poziomu hałasu, opracowanie systemu sygnalizacji świetlno-dźwiękowej informującego o przekroczeniu wartości granicznych (np. w formie komunikatów słownych).</t>
  </si>
  <si>
    <t>System akwizycji danych pomiarowych z interfejsem WWW</t>
  </si>
  <si>
    <t>Measurement data acquisition system with WWW interface</t>
  </si>
  <si>
    <t>Celem pracy jest zaprojektowanie i wykonanie zdalnego systemu akwizycji wybranych danych pomiarowych, do których dostęp będzie możliwy z poziomu sieci Internet (np. za pomocą przeglądarki). Zakres pracy obejmuje: dobór czujników i przetworników do układu pomiarowego (np. temperatury, wilgotności, ciśnienia), zaprojektowanie i wykonanie mikroprocesorowej stacji pomiarowej z dostępem do sieci Internet, opracowanie programu obsługującego odczyt wskazań czujników oraz ich archiwizację, projekt aplikacji internetowej z interfejsem WWW do wizualizacji zgromadzonych danych pomiarowych.</t>
  </si>
  <si>
    <t>Zastosowanie standardu Bluetooth do wymiany danych pomiędzy smartfonem i sterownikiem PLC</t>
  </si>
  <si>
    <t>Application of the Bluetooth standard for data exchange between the smartphone and the PLC</t>
  </si>
  <si>
    <t>Celem pracy jest opracowanie i zbudowanie bezprzewodowego systemu wymiany danych pomiędzy dowolnym smartfonem a wybranym sterownikiem PLC, przy wykorzystaniu transmisji radiowej w standardzie Bluetooth. Zakres pracy obejmuje: zaprojektowanie bezprzewodowego systemu komunikacyjnego, wykonanie elektronicznego interfejsu dla sterownika PLC z modułem komunikacyjnym Bluetooth, napisanie programów sterujących dla smartfona i sterownika PLC.</t>
  </si>
  <si>
    <t>Zastosowanie mikrokontrolera STM32  w układzie sterowania wielozadaniowym robotem mobilnym</t>
  </si>
  <si>
    <t>Application of the STM32 microcontroller in the multi-task mobile robot</t>
  </si>
  <si>
    <t>Celem pracy jest zaprojektowanie i wykonanie modelu zdalnie sterowanego robota mobilnego, wyposażonego w: chwytak, kamerę oraz niezależne zawieszenie pozwalające pokonywać nierówną nawierzchnię. Zakres pracy obejmuje: zaprojektowanie i wykonanie konstrukcji mechanicznej robota, projekt i budowę elektronicznego sterownika napędu robota wykorzystującego mikrokontroler STM32, opracowanie algorytmów sterowania poszczególnymi kołami napędowymi oraz chwytakiem, realizację układu bezprzewodowego sterowania robotem oraz przesyłania obrazu z kamery.</t>
  </si>
  <si>
    <t>Zastosowanie modułów komunikacyjnych Wi-Fi do wymiany danych pomiędzy platformą Arduino a sterownikiem PLC</t>
  </si>
  <si>
    <t>Application of Wi-Fi communication modules in data exchange between Arduino platform and PLC</t>
  </si>
  <si>
    <t>Celem pracy jest zaprojektowanie systemu pomiarowo-sterującego zbudowanego na platformie Arduino, który będzie wymieniał dane z wybranym sterownikiem PLC. Zakres pracy obejmuje: zaprojektowanie i wykonanie mikroprocesorowej stacji pomiarowo-sterującej, dobór odpowiednich czujników pomiarowych (np. temperatury, wilgotności, ciśnienia), realizację systemu komunikacji Wi-Fi pomiędzy stacją pomiarową a sterownikiem PLC, opracowanie przykładowych programów sterowania i wizualizacji.</t>
  </si>
  <si>
    <t xml:space="preserve">Analiza i sterowanie   generatorem indukcyjnym wielofazowym </t>
  </si>
  <si>
    <t xml:space="preserve">Analysis and control  of multiphase induction generator  ..  </t>
  </si>
  <si>
    <t xml:space="preserve">Cel pracy obejmuje poznanie właściwości wielofazowego  generatora  indukcyjnego. 
Zakres pracy obejmuje opracowanie modelu matematycznego przekształtnikowego układu generatora  indukcyjnego, opracowanie algorytmu sterowania i wykonanie badań symulacyjnych dla wybranych stanów pracy wielofazowego  generatora  indukcyjnego.  
</t>
  </si>
  <si>
    <t>Pieńkowski Krzysztof Dr hab. inż.</t>
  </si>
  <si>
    <t xml:space="preserve">Analiza  przekształtnikowego   układu napędowego  przenośnika taśmowego  z optymalizacją sprawności.   </t>
  </si>
  <si>
    <t xml:space="preserve">Analysis of  converter   drive system of belt conveyor  with efficiency optimization..  </t>
  </si>
  <si>
    <t xml:space="preserve">Cel pracy obejmuje analizę sterowania przekształtnikowym układem przenośnika taśmowego z optymalizacją sprawności elektrycznej. Zakres pracy obejmuje opracowanie modeli matematycznych przekształtnikowych metod sterowania napędem przenośnika taśmowego z zastosowaniem algorytmu minimalizacji strat mocy w układzie. </t>
  </si>
  <si>
    <t xml:space="preserve">Analiza  sterowania silnikiem  indukcyjnym z optymalizacją sprawności.   </t>
  </si>
  <si>
    <t xml:space="preserve">Analysis of  control  of  induction motor with efficiency optimization..  </t>
  </si>
  <si>
    <t xml:space="preserve">Cel pracy obejmuje analizę porównawczą algorytmów sterowania silnika indukcyjnego z optymalizacją sprawności elektrycznej. Zakres pracy obejmuje opracowanie modeli matematycznych przekształtnikowych metod sterowania z zastosowaniem nowoczesnych algorytmów minimalizacji strat mocy w układzie napędowym. </t>
  </si>
  <si>
    <t xml:space="preserve">Analiza   stanów pracy elektrowni wirtualnej z  zasobnikiem energii elektrycznej.   </t>
  </si>
  <si>
    <t xml:space="preserve">Analysis of virtual power plant  with electrical energy accumulation   </t>
  </si>
  <si>
    <t xml:space="preserve">Cel pracy obejmuje poznanie układów i stanów pracy wirtualnej elektrowni    z zastosowaniem akumulacji energii elektrycznej. Zakres pracy obejmuje opracowanie przeglądu topologii elektrowni wirtualnej, opracowanie modelu matematycznego  wybranego układu  akumulacji energii, opracowanie metod i algorytmów sterowania  oraz  wykonanie badań symulacyjnych dla wybranych metod sterowania.  
</t>
  </si>
  <si>
    <t xml:space="preserve">Analiza  i sterowanie  stacji do ładowania pojazdów elektrycznych     </t>
  </si>
  <si>
    <t xml:space="preserve">Metody modulacji wektorowej (SVM) w wielofazowych falownikach napięcia     </t>
  </si>
  <si>
    <t xml:space="preserve">Space Vector Modulation (SVM) in multiphase voltage inverters  </t>
  </si>
  <si>
    <t xml:space="preserve">Cel pracy obejmuje przedstawienie metod modulacji wektorowej w falownikach wielofazowych.   Zakres pracy obejmuje opracowanie  metod i algorytmów modulacji,  opracowanie modeli matematycznych  i programów do badań symulacyjnych metod i algorytmów modulacji  oraz  wykonanie badań symulacyjnych dla wybranych metod modulacji.  
</t>
  </si>
  <si>
    <t>Celem projektu jest opracowanie i przebadanie w badaniach eksperymentalnych rozmytego regulatora temperatury nagrzewnicy powierza. Nagrzewnica sterowane jest ze sterownika PLC X20 firmy B&amp;R z wykorzystaniem modułów tyrystorowego i do obsługi czujników PT100.
W zakres projektu wchodzi:
- zapoznanie się z tematyką sterowania temperaturą i przepływem powietrza,
- zapoznanie się z tematyką sterowania rozmytego,
- zapoznanie się z budową i programowanie sterowników x20 firmy B&amp;R,
- pracowanie wybranych algorytmów rozmytego sterowania temperaturą i/lub przepływ powietrza nagrzewnicy.</t>
  </si>
  <si>
    <t>Serkies Piotr Dr inż.</t>
  </si>
  <si>
    <t>Celem projektu jest konstrukcja i sterowanie obrotowym odwróconym wahadłem. Wahadło może wykorzystywać wybrany napęd: PMSM, krokowy, prądu stałego, oraz komponenty sterowania firmy B&amp;R. W zakres projektu wchodzi:
- zapoznanie się z tematyką budowy i sterowania obrotowym odwróconym wahadłem,
- konstrukcja modelu wahadła,
- opracowanie wybranego programu sterującego z wykorzystaniem sterownika X20 firmy B&amp;R. 
Projekt wymaga dobrych umiejętności technicznych oraz dostępu do warsztatu. Przykładowy link:
https://www.youtube.com/watch?v=NZiQxxNNtSM</t>
  </si>
  <si>
    <t>Celem projektu jest opracowanie i wykonanie platformy, która będzie miała możliwość ustawienia kąta nachylenia w  dwóch płaszczyznach. Dodatkowym celem może być system pozwalający na identyfikację w jakim miejscu na niej znajduje się przedmiot. W zakres projektu wchodzi:
- zapoznanie się z tematyką budowy ruchomych platform  (ilość stopni swobody, rodzaj napędu),
- opracowanie konstrukcji platformy w oparci u wybrane komponenty firmy B&amp;R,
- opracowanie układu sterowania platformą w oparciu o sterownik x20 frimy B&amp;R,
Dodatkowe cele:
- zapoznanie się z tematyką identyfikacji położenia przedmiotów na płaszczyźnie (systemy naciskowe, systemy wizyjne),
- opracowanie programu umożlwiającego pomiar położenia przedmiotu.  
Projekt wymaga dobrych umiejętności technicznych oraz dostępu do warsztatu. Przykładowy link:
https://www.youtube.com/watch?v=Rr90hb_Rn3M</t>
  </si>
  <si>
    <t>Budowa układu piłki na kole</t>
  </si>
  <si>
    <t>Design of ball-on-wheel modell</t>
  </si>
  <si>
    <t xml:space="preserve">Celem projektu jest konstrukcja układu pozycjonowania piłeczki umieszczonej na kole. W zakres projektu wchodzi:
- zapoznanie się z konstrukcją i sterowaniem układu piłka na kole,
- wykonanie modelu wybranego układu z wykorzystaniem komponentów napędowych firmy B&amp;R (silnik PMPS, krokowy, prądu stałego) i sterownika X20,
- opracowanie programu sterującego.
Projekt wymaga dobrych umiejętności technicznych oraz dostępu do warsztatu. Przykładowy link:
https://www.youtube.com/watch?v=mWpDjthLrGQ
</t>
  </si>
  <si>
    <t>Zaawansowane struktury sterowania serwonapędem PMSM z nieliniowym obciążeniem</t>
  </si>
  <si>
    <t>Advanced control of PMSM servo drive with non-linear load</t>
  </si>
  <si>
    <t>Celem niniejszego projektu jest zapoznanie się z tematyką sterowania mechanicznymi zmiennymi stanu momentowego napędu PMSM z nieliniowym (jednoosiowe ramię) obciążeniem, przy sterowaniu ze sterownika PLC. W zakres projektu wchodzi:
- przegląd literatury związany ze sterowaniem napędami momentowymi oraz napędami z nieliniowym obciążeniem,
- opracowanie modelu matematycznego wybranej struktury napędu i układów sterowania,
- zapoznanie się z programowaniem systemu X20 firmy B&amp;R wraz z serwofalownikem ACOPOS
- zapoznanie się z obsługą i programowaniem Automation Target for Simulink,
- stworzenie programu sterującego i przeprowadzenie badań eksperymentalnych.</t>
  </si>
  <si>
    <t>Celem projektu jest opracowanie: modelu matematycznego, układu sterowania zapobiegającego kołysaniu się ładunku suwnicy oraz modelu fizycznego obiektu. W zakres projektu wchodzi:
- zapoznanie się z tematyką sterowania suwnicami i dźwigami,
- opracowanie modelu matematycznego wybranego obiektu,
- opracowanie układu sterowania z wykorzystaniem wybranego algorytmu regulacji,
- wykonanie modelu suwnicy z wykorzystaniem komponentów firmy B&amp;R
- przeprowadzenie wybranych badań eksperymentalnych.</t>
  </si>
  <si>
    <t>Tłumienie drgań skrętnych o wyższej częstotliwości rezonansowej w napędzie PMSM</t>
  </si>
  <si>
    <t>Torsional vibration damping with a higher resonant frequency in the PMSM drive.</t>
  </si>
  <si>
    <t xml:space="preserve">Celem projektu jest opracowanie i przetestowanie w badaniach symulacyjnych i eksperymentalnych wybranych algorytmów sterowania napędami PMSM z połączeniem sprężystym, w którym występują drgania o średniej i wysokiej częstotliwości rezonansowej. Dodatkowym celem jest konstrukcja stanowiska z silnikami PMSM które będzie umożliwiać eksperymentalną weryfikację opracowanych algorytmów. W zakres projektu wchodzi:
- zapoznanie się z tematyką napędów z połączeniem sprężystym o średniej i wysokiej częstotliwości rezonansowej,
- zapoznanie się z metodami tłumienia drgań wysokoczęstotliwościowych (filtry cyfrowe),
- opracowanie modeli matematycznych wybranych napędów z połączeniem sprężystym z uwzględnieniem opóźnień w układzie sterowania,
- opracowanie wybranych algorytmów sterowania (z filtrami cyfrowymi i bez nich),
- krytyczna analiza uzyskanych wyników,
Dodatkowo: 
- opracowanie stanowiska badawczego z silnikami PMSM i połączeniem sprężystym, 
- zapoznanie się ze środowiskiem Automation Studio pozwalającego na parametryzacje serwonapędów ACOPOS firmy B&amp;R,
- przeprowadzenie badań eksperymentalnych.
</t>
  </si>
  <si>
    <t>Pozycjonowanie dwumasowego napędu liniowego</t>
  </si>
  <si>
    <t>Positioning of a two-mass linear drive.</t>
  </si>
  <si>
    <t xml:space="preserve">Celem niniejszego projektu jest zapoznanie się z budową i sterowaniem napędami o złożonej części mechanicznej w ruchu liniowym. Badania obejmować będą:
- przegląd literatury związany z tematyką sterowania napędami dwumasowymi (o ruchu liniowym),
- stworzenie modelu matematycznego i symulacyjnego wybranego napędu,
 - opracowanie wybranych struktur sterowania zamodelowanym napędem,
- budowa stanowiska laboratoryjnego  z wykorzystaniem osi liniowej i wybranym silnikiem napędowym,
- eksperymentalna weryfikacja zaprojektowanych układów regulacji.
</t>
  </si>
  <si>
    <t>Analiza pracy napędu z wielofazowym silnikiem PM BLDC w warunkach wystąpienia wybranych uszkodzeń</t>
  </si>
  <si>
    <t>Operation of multiphase PM BLDC motor drive with selected faults</t>
  </si>
  <si>
    <t>Celem pracy jest opracowanie modelu symulacyjnego wielofazowego silnika PM BLDC, z możliwością wprowadzania wybranych stanów awaryjnych (tranzystorów mocy, czujników). Zakres pracy obejmuje przygotowanie modelu, przeprowadzenie  badań  symulacyjnych pracy sprawnego napędu oraz analiza wpływu wybranych uszkodzeń na pracę napędu, określenie symptomów uszkodzeń oraz próba opracowania metod diagnostycznych z wykorzystaniem sygnałów czasowych prądów, czujników położenia wirnika lub analizy częstotliwościowej, redakcja pracy.</t>
  </si>
  <si>
    <t>Skóra Marcin Dr inż.</t>
  </si>
  <si>
    <t>Modernizacja proptotypu wózka inwalidzkiego z napędem prądu stałego</t>
  </si>
  <si>
    <t>Modernization of the prototype of a wheelchair with DC drive</t>
  </si>
  <si>
    <t>Celem pracy jest wyposażenie prototypu wózka inwalidzkiego w dodatkowe czujniki, do pomiaru prądu i prędkości silników, do wykrywania i pomiaru odległości od przeszkód, ewentualnie inne przydatne oraz zmiany programowe, mające na celu uwzględnienie tych czujników w algorytmie sterowania. Użytkownik powinien mieć możliwość wygodnego podglądu istotnych informacji (prędkość, stan akumulatorów itp.) na wyświetlaczu graficznym. Istnieje możliwość oprogramowania wbudowanego mikrokontrolera (moduł STM32F4-Discovery) w języku C oraz wykorzystanie idei szybkiego prototypowania z wykorzystaniem środowiska Matlab/Simulink i odpowiednich toolboksów.</t>
  </si>
  <si>
    <t>Analiza pracy napędu z silnikiem PM BLDC zasilanego z falownika o zredukowanej  topologii</t>
  </si>
  <si>
    <t>Analysis of the operation of the PM BL PMDC motor drive by the inverter with reduced topology</t>
  </si>
  <si>
    <t>Celem pracy jest opracowanie modelu symulacyjnego układu napędowego z silnikiem PM BLDC, zasilanego z falownika o zredukowanej topologii. Zakres pracy obejmuje opracowanie modelu napędu,  wykonanie badań symulacyjnych w różnych stanach pracy napędu,  porównanie wyników z przebiegami otrzymanymi w przypadku zasilania z typowego dwupoziomowego falownika, redakcja pracy dyplomowej.</t>
  </si>
  <si>
    <t>Stanowisko do badań eksploatacyjnych akumulatora przeznaczonego do roweru elektrycznego</t>
  </si>
  <si>
    <t>Stand for operational tests of a battery intended for an electric bike</t>
  </si>
  <si>
    <t>Celem pracy jest budowa, a następnie przeprowadzenie badań laboratoryjnych akumulatora przeznaczonego do roweru elektrycznego. Zakres pracy obejmuje zaprojektowanie i wykonanie akumulatora oraz przeprowadzenie badań eksploatacyjnych, w celu określenia pojemności, obciążalności, stopnia nagrzewania się akumulatora. W zakres pracy wchodzi również przygotowanie stanowiska testowego, umożliwiającego rejestrację wybranych parametrów (np. prądów, napięć, temperatur).</t>
  </si>
  <si>
    <t xml:space="preserve">Układ sterowania silnikiem PM BLDC / PMSM wykorzystujący układ FPGA lub CPLD </t>
  </si>
  <si>
    <t>PM BLDC / PMSM motor control system based on FPGA or CPLD module</t>
  </si>
  <si>
    <t>Celem pracy jest opracowanie układu sterowania silnikiem PM BLDC lub PMSM z wykorzystaniem wybranego zestawu uruchomieniowego z układem FPGA / CPLD. Zakres pracy obejmuje wybór układu sterującego, opracowanie logiki sterującej, przygotowanie części sprzętowej oraz przeprowadzenie badań laboratoryjnych, analiza wyników, redakcja pracy dyplomowej</t>
  </si>
  <si>
    <t xml:space="preserve">Układ sterowania silnikami krokowymi oraz prądu stałego, wykorzystujący układ FPGA lub CPLD </t>
  </si>
  <si>
    <t>Control system for stepper motors and direct current, based on FPGA or CPLD module</t>
  </si>
  <si>
    <t>Celem pracy jest opracowanie uniwersalnego układu sterowania silnikami krokowymi i prądu stałego, z wykorzystaniem wybranego zestawu uruchomieniowego z układem FPGA / CPLD. Zakres pracy obejmuje wybór układu sterującego, opracowanie logiki sterującej, przygotowanie części sprzętowej oraz przeprowadzenie badań laboratoryjnych, analiza wyników, redakcja pracy dyplomowej.</t>
  </si>
  <si>
    <t xml:space="preserve">Zastosowanie robota przemysłowego do układania kostki Rubika - stanowisko demonstracyjne </t>
  </si>
  <si>
    <t>The use of an industrial robot for solving the Rubik's cube - a demonstration stand</t>
  </si>
  <si>
    <t xml:space="preserve">Celem pracy jest opracowanie programu demonstracyjnego dla wybranego robota przemysłowego dostęVpnego w laboratorium. Zadaniem robota jest ułożenie kostki Rubika, przy czym stan początkowy kostki może byc dowolny. Zakres pracy obejmuje zapoznanie się z algorytmami układania kostki Rubika, rozwiązanie problemu określenia stanu początkowego (np. z użyciem kamery lub czujnika koloru), opracowanie programu sterującego, dostosowanie stanowiska z robotem, redakcja pracy. Dodatkowo stanowisko demonstracyjne można rozbudować  o możliwość wizualizacji (na komputerze) ruchów kostki podczas jej rozwiązywania. </t>
  </si>
  <si>
    <t>Analiza porównawcza bezczujnikowych metod sterowania silnikiem PM BLDC</t>
  </si>
  <si>
    <t>Analysis of sensorless PM BLDC motor control methods</t>
  </si>
  <si>
    <t>Celem pracy jest porównanie pracy wybranych bezczujnikowych metod sterowania silnikiem PM BLDC. Zakres pracy obejmuje analizę porównawczą znanych metod bezczujnikowych, a następnie implementację wybranych kilku metod na stanowisku laboratoryjnym, opracowanie programu sterującego i niezbędnej części sprzętowej oraz przeprowadzenia badań porównawczych, redakcja pracy dyplomowej.</t>
  </si>
  <si>
    <t>Koncepcja uniwersalnego modułu dydaktycznego do wykorzystania w Laboratorium Automatyki Napędu Elektrycznego</t>
  </si>
  <si>
    <t>The concept of a universal didactic module for use in the Laboratory of Controlled Electrical Drives</t>
  </si>
  <si>
    <t xml:space="preserve">Celem pracy jest opracowanie modułu dydaktyczego, który mógłby znaleźć zastosowanie w laboratorium Automatyki Napędu Elektrycnego. Moduł powinien umożliwiać sterowanie wybranymi napędami małej mocy (np. silniki prądu stałego, o magnesach trwałych, indukcyjne), umożliwiać zmiany w algorytmie sterującym (rodzaj sprzężenia zwrotnego, zmiana rodzaju regulatora i jego nastaw, typ modulacji, itp. ). Zakres pracy obejmuje opracowanie koncepcji modułu, jego wykonanie, przygotowanie stanowisk testowych, sprawdzenie funkcjonalności, opracowanie przykładowej instrukcji do ćwiczenia, redakcję treści pracy oraz dokumentacji modułu. </t>
  </si>
  <si>
    <t>Nawijarka do cewek z silnikiem bezszczotkowym sterowanym bezczujnikowo</t>
  </si>
  <si>
    <t>Coil winder with sensorless brushless motor</t>
  </si>
  <si>
    <t>Celem pracy jest budowa nawijarki do drutu (do cewek) z równomiernym rozłożeniem kolejnych warstw drutu. Zakres pracy obejmuje budowę części mechanicznej, elektronicznej, utworzenie intefejsu użytkownika, oprogramowanie mikrokontrolera w celu sterowania napędem głównym (silnik PM BLDC pozbawiony czujników położenia) oraz pomocniczym napędem posuwu, testy urządzenia, redakcja treści pracy dyplomowej.</t>
  </si>
  <si>
    <t>Sterownik hydraulicznego rozdzielacza proporcjonalnego</t>
  </si>
  <si>
    <t>Proportional directional valve controller</t>
  </si>
  <si>
    <t>Celem pracy jest budowa sterownika prądowego dla dwucewkowego hydraulicznego rozdzielacza proporcjonalnego. Zakres pracy obejmuje dobór rozwiązania, wykonanie częsci sterującej, przeprowadzenie testów utworzonego modułu i porównania z fabrycznym sterownikiem, redakcję treści pracy.</t>
  </si>
  <si>
    <t>Model symulacyjny stacji szybkiego ładowania akumulatorów w pojazdach elektrycznych.</t>
  </si>
  <si>
    <t>Simulation model of electric vehicle charging station for fast DC charging.</t>
  </si>
  <si>
    <t>Celem pracy jest wykonanie modelu symulacyjnego stacji szybkiego ładowania akumulatorów stosowanych w pojazdach elektrycznych. Zakres pracy stanowi: przegląd literatury na temat układów ładowania akumulatorów w pojazdach elektrycznych,tj. dokoanie klasyfikacji stosowanych układów oraz wyszczególnienie ich charakterystycznych cech; wybór jednego z rozwiązań oraz opracowanie jego modelu symulacyjnego; wykonanie wszechstronnych badań symulacyjnych oraz opis wyników prac.</t>
  </si>
  <si>
    <t>Sobański Piotr Dr inż.</t>
  </si>
  <si>
    <t>Analiza metod modulacji napięć fazowych w trójfazowych, dwupoziomowych falownikach napięcia.</t>
  </si>
  <si>
    <t>Analysis of the voltage modulation methods for three phase two level voltage inverters.</t>
  </si>
  <si>
    <t>Celem pracy jest analiza znanych metod modulacji napięć fazowych w trójfazowych dwupoziomowych falownikach napięcia. Zakres pracy obejmuje: przegląd literatury na temat algorytmów modulacji napięć w przekształtnikach energoelektronicznych; wykonanie modeli symulacyjnych pozwalających na weryfikacje wybranych metod modulacji; opracowanie wyników badań.</t>
  </si>
  <si>
    <t>Wykonanie sterownika bramki tranzystora IGBT.</t>
  </si>
  <si>
    <t>Project of the IGBT driver.</t>
  </si>
  <si>
    <t>Celem pracy jest zaprojektowanie oraz wykonanie układu sterowania bramką tranzystora IGBT. Zakres pracy obejmuje: zapoznanie się z koncepcjami układów sterowania bramek w tranzystorach IGBT; konfiguracja sprzętowa wybranego sterownika tranzystra IGBT oraz wykonanie wszechstronnych testów umożliwiających ocenę projektu.</t>
  </si>
  <si>
    <t>Model symulacyjny napędu elektrycznego stosowanego w samochodzie elektrycznym.</t>
  </si>
  <si>
    <t>Simulation model of the electric drive for the electric car.</t>
  </si>
  <si>
    <t>Celem pracy jest opracowanie modelu symulacyjnego napędu elektrycznego, który może być zastosowany w samochodzie elektrycznym. Zakres pracy obejmuje: przegląd literatury na temat modelowania napędów elektrycznych w pojazdch elektrycznych. Wykoananie modelu symulacyjnego napędu elektrycznrego, który może być zastosowany w samochodzie elektrycznym. Opracowanie wyników przeprowadzonych badań.</t>
  </si>
  <si>
    <t>Analiza stanów awaryjnych w przetwornicy napięcia AC/DC.</t>
  </si>
  <si>
    <t>Analysis of the faulty modes in the AC/DC converter.</t>
  </si>
  <si>
    <t>Celem pracy jest analiza awaryjnych stanów pracy przetwornicy napięcia AC/DC. Zakres pracy obejmuje: przegląd literatury na temat typów przetwornic AC/DC; opracowanie modelu symulacyjnego przekształtnika AC/DC; wykonanie testów układu podczas jego awaryjnych stanów pracy; opracowanie wyników badań.</t>
  </si>
  <si>
    <t>Symulacyjny model trójpoziomowego falownika napięcia.</t>
  </si>
  <si>
    <t xml:space="preserve">Simulation model of the three level voltage inverter. </t>
  </si>
  <si>
    <t>Celem pracy jest wykonanie modelu symulacyjnego trójpoziomowego falownika napięcia. Zakres pracy obejmuje: przegląd literatury na temat algorytmów modulacji napięcia w trójpoziomowych falownikach napięcia; wykonanie modelu falownika napięcia wraz z implementacją algorytmu modulacji napięć fazowych. Opracowanie wyników przeprowadzonych badań.</t>
  </si>
  <si>
    <t>Symulacyjny model modułowego falownika napięcia.</t>
  </si>
  <si>
    <t>Simulation model of the modular power converter.</t>
  </si>
  <si>
    <t>Celem pracy jest wykonanie modelu symulacyjnego modułowego falownika napięcia. Zakres pracy obejmuje: przegląd literatury na temat algorytmów modulacji napięcia w modułowych falownikach napięcia; wykonanie modelu falownika napięcia oraz implementacja algorytmu modulacji napięć fazowych. Opracowanie wyników przeprowadzonych badań.</t>
  </si>
  <si>
    <t>Zastosowanie rozmytych sieci neuronowych do sterowania mechatronicznego układu napędowego.</t>
  </si>
  <si>
    <t>Application of neuro-fuzzy nets to control of mechatronic system.</t>
  </si>
  <si>
    <t>Celem pracy jest zaprojektowanie struktury sterowania układu mechatronicznego z neuronowo-rozmytym regulatorem prędkości . Zakres pracy: - Krytyczna analiza literatury z zakresu sterowania neuronowo-rozmytego. - Opracowanie modeli matematycznych obiektu badań i regulatorów. - Wykonanie badań symulacyjnych. - Ewentualna weryfikacja eksperymentalna wybranych rozwiązań</t>
  </si>
  <si>
    <t>Szabat Krzysztof Prof. dr hab. inż.</t>
  </si>
  <si>
    <t>Zastosowanie metody Dynamicznego Wymuszenia Momentu w strukturze sterowania układu z połaczeniem sprężystym.</t>
  </si>
  <si>
    <t>Application of Forced Dynamic Control for regulation of the drive system with elastic joint.</t>
  </si>
  <si>
    <t>Celem pracy jest zaprojektowanie struktury sterowania układu mechatronicznego regulatorem opartym na prawach FDC . Zakres pracy: - Krytyczna analiza literatury z zakresu sterowania FDC. - Opracowanie modeli matematycznych obiektu badań i regulatorów. - Wykonanie badań symulacyjnych. - Ewentualna weryfikacja eksperymentalna wybranych rozwiązań</t>
  </si>
  <si>
    <t>Optymalizacja regulatorów stanu przy wykorzystaniu algorytmów genetycznych.</t>
  </si>
  <si>
    <t>Celem pracy jest optymalizacja struktur sterowania układu napędowego z wybranymi regulatorami stanu za pomocą algorytmów genetycznych . Zakres pracy: - Krytyczna analiza literatury z zakresu sterowania stanu i metod optymalizacji. - Opracowanie modeli matematycznych obiektu badań i regulatorów. - Wykonanie badań symulacyjnych. - Ewentualna weryfikacja eksperymentalna wybranych rozwiązań</t>
  </si>
  <si>
    <t>Zastosowanie sterowania predykcyjnego w układzie napędowym z połączeniem sprężystym.</t>
  </si>
  <si>
    <t>Applicaation of Model Predictive Control for drive system with elastic joint.</t>
  </si>
  <si>
    <t>Celem pracy jest zaprojektowanie wybranych struktur sterowania predykcyjnego dla układu napędowego z połączeniem sprężystym . Zakres pracy: - Krytyczna analiza literatury z zakresu sterowania predykcyjnego. - Opracowanie modeli matematycznych obiektu badań i regulatorów. - Wykonanie badań symulacyjnych. - Ewentualna weryfikacja eksperymentalna wybranych rozwiązań</t>
  </si>
  <si>
    <t>Estymacja zmiennych stanu i parametrów układu dwumasowego za pomocą obserwatorów Luenbergera.</t>
  </si>
  <si>
    <t>Estimation of the system states and parameters of two-mass drive system using Luenberger observer.</t>
  </si>
  <si>
    <t>Celem pracy jest zaprojektowanie wybranych zmiennych stanu i parametrów dla układu napędowego z połączeniem sprężystym . Zakres pracy: - Krytyczna analiza literatury z zakresu estymacji zmiennych stanu. - Opracowanie modeli matematycznych obiektu badań i regulatorów. - Wykonanie badań symulacyjnych. - Ewentualna weryfikacja eksperymentalna wybranych rozwiązań</t>
  </si>
  <si>
    <t>Mikroprocesorowe układy przekształtników napięcia prądu stałego</t>
  </si>
  <si>
    <t>Microprocessor systems of DC/DC converters</t>
  </si>
  <si>
    <t>Celem pracy będzie zapoznanie się z tematyką przekształtników prądu stałego oraz wykonanie zarówno badań symulacyjnych jak i eksperymentalnych wybranych układów.
W zakres pracy wchodzi:
- zapoznanie się z literaturą dotyczącą badanego zagadnienia,
- wykonanie modeli symulacyjnych wybranych rozwiązań w wybranym programie symulacyjnym (np. MATLAB/Simulink),
- wykonanie modeli eksperymentalnych wybranych rozwiązań, wykorzystując układ mikroprocesorowy,
- wykonanie badań i analiza działania wykonanych układów,
- opracowanie wyników i redakcja pracy.</t>
  </si>
  <si>
    <t>Tarchała Grzegorz Dr inż.</t>
  </si>
  <si>
    <t>Szybkie prototypowanie układu wektorowego sterowania silnikiem synchronicznym z magnesami trwałymi</t>
  </si>
  <si>
    <t>Rapid prototyping of vector control of Permanent Magnet Synchronous Motor</t>
  </si>
  <si>
    <t>Celem pracy jest utworzenie oprogramowania pozwalającego na szybkie prototypowanie układów sterowania dla silników synchronicznych z magnesami trwałymi. 
W zakres pracy wchodzi:
- zapoznanie się z zagadnieniami dotyczącymi sterowania silników sychronicznych z magnesami trwałymi,
- zapoznanie się z wybranym programem do badań symulacyjnych (MATLAB, LabView), który wykorzystywany będzie także w układzie szybkiego prototypowania;
- przeprowadzenie i analiza badań symulacyjnych wybranego układu sterowania,
- zapoznanie się z wybranym oprogramowaniem do badań eksperymentalnych (VeriStand, ControlDesk) oraz stanowiskiem laboratoryjnym,
- modyfikacja oprogramowania symulacyjnego w celu przeprowadzenia badań eksperymentalnych,
- analiza wyników i redakcja pracy</t>
  </si>
  <si>
    <t>Modelowanie i wizualizacja pracy linii produkcyjnej z robotem ramieniowym</t>
  </si>
  <si>
    <t>Modelling and visualization of a production line with arm robot</t>
  </si>
  <si>
    <t>Celem pracy jest zaprogramowanie linii produkcyjnej z taśmociągiem i robotem ramieniowym i jej wizualizacja przy wykorzystaniu sterownika modułowego Lenze 3200 C.
W zakres pracy wchodzi:
- zapoznanie się z modułowym sterownikiem firmy Lenze 3200 C i sposobem jego programowania,
- zapoznanie się z oprogramowaniem Lenze PLC Designer,
- uruchomienie przykładowego projektu prostej linii produkcyjnej z robotem ramieniowym,
- modyfikacja i wizualizacja pracy linii produkcyjnej z robotem ramieniowym, 
- redakcja pracy</t>
  </si>
  <si>
    <t>Modulator napięcia PWM dla trójpoziomowego falownika napięcia</t>
  </si>
  <si>
    <t>Pulse width modulation of a three-level voltage source inverter</t>
  </si>
  <si>
    <t>The aim of the thesis is to design the modulator for the three-level voltage source inverter, being an alternative for the commonly applied two-level solutions. 
The range of the thesis is as follows:
- literature analysis of chosen solutions,
- creation of the simulation model containing a three-level inverter using the simulation program allowing to model the power electronics elements,
- development of the inverter's control algorithm,
- simulation tests for chosen types of the load (RL type, induction motor),
- conclusions and the thesis redaction.</t>
  </si>
  <si>
    <t>Sterowanie ślizgowe prostownikiem aktywnym</t>
  </si>
  <si>
    <t>Sliding Mode Control of a PWM rectifier</t>
  </si>
  <si>
    <t>Celem pracy jest opracowanie układu ślizgowego sterowania dwupoziomowym, tranzystorowym prostownikiem aktywnym.
W zakres pracy wchodzi:
- analiza literaturowa badanego zagadnienia,
- opracowanie modelu symulacyjnego w wybranym programie (Matlab, PSIM, etc.),
- analiza pracy prostownika w wybranych stanach pracy,
- porównanie działania opracowanego układu sterowania z innymi metodami sterowania (VOC, VFOC, etc.),
- redakcja pracy</t>
  </si>
  <si>
    <t>Rezonansone falowniki napięcia</t>
  </si>
  <si>
    <t>Resonant voltage source inverters</t>
  </si>
  <si>
    <t>Celem pracy będzie modelowanie i analiza działania wybranych układów falowników rezonansowych.
W zakres pracy wchodzi:
- zapoznanie się z literaturą dotycząca badanego zagadnienia,
- zamodelowanie wybranych układów w programie symulacyjnym (np. MATLAB-Simulink),
- przeprowadzenie badań symulacyjnych,
- zapoznanie się ze stanowiskiem laboratoryjnym i przeprowadzenie badań eksperymentalnych,
- porównanie otrzymanych wyników,
- redakcja pracy</t>
  </si>
  <si>
    <t>Opracowanie oprogramowania do badań symulacyjnych napędu z silnikiem PMSM zasilanym z dwupoziomowego falownika napięcia</t>
  </si>
  <si>
    <t>Development of the software for modeling of the PMSM drive with two-level voltage inverter</t>
  </si>
  <si>
    <t>Celem pracy jest opracowanie w środowisku MATLAB-Simulink  programu do modelowania stanów dynamicznych napędu z silnikiwm PMSM zasilanym z dwupoziomowego falownika napięcia, sterowanego metodą wektorową, w szerokim zakresie zmian prędkości.                                                       Zakres pracy obejmuje:
- zapoznanie się z metoda modulacji SVM w dupoziomowych falownikach napięcia,
- wykonanie modelu symulacyjnego napędu elektrycznego z silnikeim PMSM zasilanym z dwupoziomowego falownika napięcia z modulacją SVM,
- przeprowadzenie badań symulacyjnych oraz opracowanie wyników.</t>
  </si>
  <si>
    <t>Orłowska-Kowalska Teresa Prof. dr hab. inż.</t>
  </si>
  <si>
    <t>Projektowanie i analiza dyskretnych estymatorów strumienia i prędkości wirnika silnika indukcyjnego sterowanego metodą wektorową</t>
  </si>
  <si>
    <t xml:space="preserve">Design and analysis of the discrete estimators of the rotor flux and speed of the vector controlled induction motor </t>
  </si>
  <si>
    <t>Celem pracy jest opracowanie i analiza  dyskretnych estymatorów strumienia i prędkości kątowej wirnika silnika indukcyjnego sterowanego metodą polowo-zorientowaną.
Zakres pracy obejmuje:
- zapoznanie się z tematyką odtwarzania zmiennych stanu w indukcyjnym napędzie  bezczujnikowym;
- zapoznanie się z metodami dyskretyzacji układów ciągłych,                                                    - opracowanie dyskretnego estymatora strumienia wirnika,                                                  - opracowanie dyskretnego estymatora prędkości kątowej wirnika,
- opracowanie modeli symulacyjnych układu wektorowego sterownia SI zasilanego z falownika napięcia z modulacją SVM,                 - wykonanie badań symulacyjnych przy różnych metodach dyskretyzacji, krokach dyskretyzacji i zmianach parametrów silnika;
- analiza i opracowanie otrzymanych wyników.</t>
  </si>
  <si>
    <t>Badania eksperymentalne właściwości dynamicznych silnika indukcyjnego klatkowego zasilanego z sieci</t>
  </si>
  <si>
    <t>Experimental studies on the dynamic properties of direct fed induction motor</t>
  </si>
  <si>
    <t>Celem pracy jest opracowanie i uruchomienie stanowiska laboratoryjnego umożliwiającego realizację pomiarów stanów dynamicznych silnika indukcyjnego przy wykorzystaniu środowiska programowego LabVIEW.
W zakres pracy wchodzi:
1. zapoznanie się z problematyką badań dynamicznych silników indukcyjnych zasilanych z sieci,
2. zapoznanie się z metodami pomiaru wielkości elektrycznych i mechanicznych w silnikach indukcyjnych,
3. opracowanie algorytmów i układów sterujących badaniami w środowisku LabVIEW,
4. opracowanie wirtualnego przyrządu pomiarowo-sterującego oraz uruchomienie stanowiska laboratoryjnego,
5. wykonanie badań eksperymentalnych wraz z analizą uzyskanych wyników,
6. redakcja pracy dyplomowej.
Praca ma charakter eksperymentalny (eksperyment rzeczywisty).</t>
  </si>
  <si>
    <t>Wolkiewicz Marcin Dr inż.</t>
  </si>
  <si>
    <t>Diagnostyka uszkodzeń elektrycznych silnika indukcyjnego z wykorzystaniem drgań mechanicznych</t>
  </si>
  <si>
    <t>Electrical faults diagnosis of an induction motor using mechanical vibrations</t>
  </si>
  <si>
    <t>Celem pracy jest wykonanie w środowisku LabVIEW wirtualnego przyrządu pomiarowo-diagnostycznego wykrywającego uszkodzenia elektryczne silnika indukcyjnego klatkowego.
W zakres pracy wchodzi: 
1. zapoznanie się z problematyką diagnostyki uszkodzeń elektrycznych silników indukcyjnych z wykorzystaniem monitorowania drgań mechanicznych, 
2. opracowanie metod monitorowania i diagnostyki uszkodzeń elektrycznych silników indukcyjnych,
3. opracowanie i wykonanie wirtualnego przyrządu pomiarowo-diagnostycznego w środowisku LabVIEW,
4. wykonanie badań eksperymentalnych wraz z analizą uzyskanych wyników,
5. redakcja pracy dyplomowej.
Praca ma charakter eksperymentalny (eksperyment rzeczywisty).</t>
  </si>
  <si>
    <t>Monitorowanie stanu pracy oraz diagnostyka uszkodzeń silnika synchronicznego o magnesach trwałych</t>
  </si>
  <si>
    <t>Condition operation monitoring and fault diagnosis of the permanent magnet synchronous motor.</t>
  </si>
  <si>
    <t>Celem pracy jest wykonanie w środowisku LabVIEW wirtualnego przyrządu monitorującego w czasie rzeczywistym pracę silnika synchronicznego o magnesach trwałych. 
W zakres pracy wchodzi: 
1. zapoznanie się z problematyką diagnostyki uszkodzeń silników synchronicznych o magnesach trwałych na podstawie pomiarów sygnałów prądów i napięć stojana,
2. opracowanie metod monitorowania stanu pracy silników synchronicznych o magnesach trwałych,
3. opracowanie i wykonanie wirtualnego przyrządu pomiarowo-monitorującego w środowisku LabVIEW,
4. wykonanie badań eksperymentalnych wraz z analizą uzyskanych wyników,
5. redakcja pracy dyplomowej.
Praca ma charakter eksperymentalny (eksperyment rzeczywisty).</t>
  </si>
  <si>
    <t>Zarządzanie systemem automatyki budynku na przykładzie domu jednorodzinnego z wykorzystaniem środowiska LabView</t>
  </si>
  <si>
    <t>Management of the building automation system on the example of a single-family home with the use of the LabView environment</t>
  </si>
  <si>
    <t>Celem pracy jest wykonanie projektu automatyki budynku w domu jednorodzinnym i wykorzystanie środowiska LabView do sterowania inteligentnym systemem.
W zakres pracy wchodzi: 
1. omówienie funkcji sterowania automatyką budynku,
2. wykonanie projektu komunikacji systemu sterowania z programem LabView,
3. opracowanie i wykonanie wirtualnego przyrządu sterującego systemem automatyki budynku,
4. zarządzanie systemem domu jednorodzinnego za pomocą LabView,
5. redakcja pracy dyplomowej.</t>
  </si>
  <si>
    <t>Modelowanie symulacyjne i wizualizacja linii produkcyjnej z robotem typu delta</t>
  </si>
  <si>
    <t>Simulation modeling and visualization of a production line with a Delta robot</t>
  </si>
  <si>
    <t>Celem pracy jest modelowanie symulacyjne linii produkcyjnej z taśmociągiem i robotem typu delta oraz wizualizacja jej pracy przy wykorzystaniu sterownika modułowego Lenze 3200 C.
W zakres pracy wchodzi:
1. zapoznanie się z modułowym sterownikiem firmy Lenze 3200C oraz oprogramowaniem Lenze PLC Designer,
2. zapoznanie się z sposobem programowania sterownika Lenze 3200C,
3. uruchomienie przykładowego projektu linii produkcyjnej z robotem typu delta,
4. modyfikacja i wizualizacja pracy linii produkcyjnej z robotem kartezjańskim,
5. redakcja pracy dyplomowej.</t>
  </si>
  <si>
    <t>Wirtualny system pomiarowy do analizy drgań strun gitary akustycznej</t>
  </si>
  <si>
    <t>Virtual measurement system for vibration analysis of the acoustic guitar strings</t>
  </si>
  <si>
    <t>Celem pracy jest wykonanie w środowisku LabVIEW wirtualnego przyrządu pomiarowego umożliwiającego analizę harmonicznych drgań strun gitary oraz porównywania ich z wzorcami częstotliwości. Opracowany system ma umożliwić strojenie gitary.
W zakres pracy wchodzi:
1. zapoznanie się z problematyką pomiaru drgań i dźwięku, 
2. opracowanie metod przetwarzania sygnałów oraz analizy harmonicznych drgań strun gitary,
3. opracowanie i wykonanie wirtualnego przyrządu pomiarowo w środowisku LabVIEW umożliwiającego strojenie gitary,
4. wykonanie badań eksperymentalnych wraz z analizą uzyskanych wyników,
5. redakcja pracy dyplomowej.
Praca ma charakter eksperymentalny (eksperyment rzeczywisty).</t>
  </si>
  <si>
    <t>Sterowanie równią z wykorzystaniem sterownika MyRio</t>
  </si>
  <si>
    <t>Inclined plane control using the MyRio controller</t>
  </si>
  <si>
    <t>Celem pracy jest opracowanie w środowisku LabVIEW wirtualnego przyrządu umożliwiającego pomiar położenia kulki na pochylni z wykorzystaniem czujników odległości oraz sterownika MyRio. 
W zakres pracy wchodzi:
1. zapoznanie się z tematyką pomiaru i przetwarzania czujnikami odległości,
2. wykonanie interfejsu umożliwiającego sprzężenie wybranych czujników ze sterownikiem MyRio,
3. zapoznanie się z tematyką sterowania położeniem kulki na pochylni,
4. opracowanie programu sterującego równią,
5. redakcja pracy dyplomowej.
Praca ma charakter eksperymentalny (eksperyment rzeczywisty).</t>
  </si>
  <si>
    <t>Modelowanie silnika synchronicznego o magnesach trwałych z uszkodzonym uzwojeniem stojana</t>
  </si>
  <si>
    <t>Modelling of a permanent magnet synchronous motor with damaged stator winding</t>
  </si>
  <si>
    <t>Celem pracy jest opracowanie w środowisku LabVIEW modelu obwodowego silnika synchronicznego o magnesach trwałych z uszkodzonym uzwojeniem stojana oraz jego weryfikacja eksperymentalna. Opracowany model silnika powinien uwzględniać możliwość modelowania zwarcia zwojów w obrębie jednej fazy silnika.
W zakres pracy wchodzi:
1. zapoznanie się z tematyką modelowania silników synchronicznych o magnesach trwałych,
2. opracowanie metod modelowania silnika z uszkodzonym uzwojeniem stojana,
3. opracowanie modelu silnika synchronicznego o magnesach trwałych z możliwością modelowania zwarć zwojowych,
4. weryfikacja eksperymentalna opracowanego modelu silnika,
5. redakcja pracy dyplomowej.</t>
  </si>
  <si>
    <t>Wykorzystanie sterownika PLC do sterowania systemem inteligentnej garderoby</t>
  </si>
  <si>
    <t>Application of PLC  in wardrobe intelligent system</t>
  </si>
  <si>
    <t>Celem pracy dyplomowej jest zaprojektowanie systemu oraz makiety inteligentnej garderoby sterowanej przy pomocy sterownika PLC. Zakres pracy obejmuje:
-zapoznanie się z zagadnieniem,
-zaprojektowanie i wykonanie makiety,
-wykonanie testów laboratoryjnych,
-redakcję pracy</t>
  </si>
  <si>
    <t>Wróbel Karol Dr inż.</t>
  </si>
  <si>
    <t>Zastosowanie sterownika PLC do sterowania systemem inteligentnego domu jednorodzinnego</t>
  </si>
  <si>
    <t>Application of PLC in detached house intelligent system</t>
  </si>
  <si>
    <t>Celem pracy jest opracowanie systemu inteligentnego domu sterowanego za pomocą sterownika PLC.
Zakres pracy obejmuje:
-zapoznanie się z zagadnieniem,
-zaprojektowanie i wykonanie makiety,
-wykonanie testów laboratoryjnych,
-redakcję pracy</t>
  </si>
  <si>
    <t>Dydaktyczny model procesu malowania proszkowego sterowany za pomocą PLC</t>
  </si>
  <si>
    <t>Didactic model of powder coating process controlled by PLC</t>
  </si>
  <si>
    <t>Celem pracy jest zaprojektowanie i wykonanie dydaktycznego modelu procesu malowania proszkowego, sterowanego za pomocą sterownika PLC. Zakres pracy obejmuje: zaprojektowanie i wykonanie części mechanicznej modelu, zaprojektowanie i wykonanie układu elektronicznego sterującego modelem oraz interfejsu do komunikacji z PLC, opracowanie przykładowego programu sterującego, testy laboratoryjne</t>
  </si>
  <si>
    <t>Układ sterowania procesem mieszania płynów</t>
  </si>
  <si>
    <t>The liquids mixing process control system</t>
  </si>
  <si>
    <t>Celem projektu jest opracowanie modelu układu regulacji procesu mieszania płynów, sterowanego za pomocą sterownika PLC. Zakres pracy obejmuje: zaprojektowanie i wykonanie części mechanicznej i elektronicznej modelu oraz opracowanie programu sterującego opracowanym modelem.</t>
  </si>
  <si>
    <t>Predykcyjny układ sterowania prędkości w układzie dwumasowym</t>
  </si>
  <si>
    <t>Predictive speed control system for two-mass system</t>
  </si>
  <si>
    <t>Celem projektu jest opracowanie predykcyjnego układu regulacji prędkości w systemie dwumasowym. Zakres pracy obejmuje: zapoznanie się z zagadnieniem sterowania predykcyjnego, zapoznanie się z zagadnieniem układów z połączeniem sprężystym, opracowanie predykcyjnej struktury sterowania prędkością w układzie dwumasowym, przeprowadzenie testów symulacyjnych.</t>
  </si>
  <si>
    <t>Opracowanie układu automatycznego sterowania procesem rozruchu jednofazowych 
silników elektrycznych, zasilanych z sieci</t>
  </si>
  <si>
    <t>Development of an automatic control system of the starting process of single-phase electric motors, powered from the network</t>
  </si>
  <si>
    <t xml:space="preserve">Celem pracy jest opracowanie metody sterowania procesem rozruchu jednofazowych silników elektrycznych zasilanych z sieci, w zależności od rodzaju układu napędowego. 
Praca ma charakter teoretyczno-obliczeniowy (symulacje komputerowe).
</t>
  </si>
  <si>
    <t>Zalas Paweł Dr inż.</t>
  </si>
  <si>
    <t>Opracowanie układu automatycznego sterowania procesem rozruchu jednofazowych 
silników elektrycznych, zasilanych z falownika</t>
  </si>
  <si>
    <t>Development of an automatic control system of the starting process of single-phase electric motors, powered from the inverter</t>
  </si>
  <si>
    <t xml:space="preserve">Celem pracy jest opracowanie metody sterowania procesem rozruchu jednofazowych silników elektrycznych zasilanych z falownika, w zależności od rodzaju układu napędowego. 
Praca ma charakter teoretyczno-obliczeniowy (symulacje komputerowe).
</t>
  </si>
  <si>
    <t>Badania numeryczne wpływu wybranego parametru konstrukcyjnego na właściwości rozruchowe silnika elektrycznego</t>
  </si>
  <si>
    <t>Numerical studies of the influence of the chosen construction parameter on the starting properties of the electric motor</t>
  </si>
  <si>
    <t>Praca obejmuje opracowanie modelu obliczeniowego wybranego modelu energooszczędnego silnika elektrycznego, numeryczną analizę wpływu wybranego parametru konstrukcyjnego na właściwości rozruchowe silnika oraz wyznaczenie charakterystyk wielkości elektrycznych i mechanicznych. Praca ma charakter teoretyczno-obliczeniowy (symulacje komputerowe).</t>
  </si>
  <si>
    <t>Badanie procesu synchronicznego rozruchu magnetoelektrycznego silnika o konstrukcji hybrydowej</t>
  </si>
  <si>
    <t>Investigation of synchronous starting of PM synchronous motor with hybrid construction</t>
  </si>
  <si>
    <t>Celem pracy jest: analiza metod oraz algorytmów rozruchu silników synchronicznych nie wyposażonych w klatkę rozruchową, analiza konstrukcji oraz technologii wykonania silników z kompaktowym wirnikiem hybrydowym, opracowanie modelu obliczeniowego wybranego modelu silnika synchronicznego, numeryczna analiza procesu rozruchu synchronicznego.</t>
  </si>
  <si>
    <t>Badanie właściwości rozruchowych silnika synchronicznego z kompaktowym wirnikiem hybrydowym o rozruchu bezpośrednim</t>
  </si>
  <si>
    <t>Investigation of starting properties of line start synchronous motor with compact hybrid rotor</t>
  </si>
  <si>
    <t>Celem pracy jest: analiza konstrukcji oraz technologii wykonania silników synchronicznych z kompaktowym wirnikiem hybrydowym, szeroka analiza literaturowa stosowanych metod poprawy właściwości rozruchowych silników synchronicznych wzbudzanych magnesami trwałymi, opracowanie modelu obliczeniowego wybranego modelu silnika synchronicznego, numeryczna analiza procesu rozruchu bezpośredniego.</t>
  </si>
  <si>
    <t>Analiza zastosowania silników synchronicznych z magnesami trwałymi w napędach wentylatorów</t>
  </si>
  <si>
    <t>Analysis of the application of the synchronous motors with permanent magnets in fan drives</t>
  </si>
  <si>
    <t>Określenie możliwości i efektów ekonomicznych wynikających z zastosowania silników synchronicznych wzbudzanych magnesami trwałymi napędzających wentylatory dołowe oraz wentylatory główne w KGHM Polska Miedź S.A.</t>
  </si>
  <si>
    <t>Zawilak Jan Dr hab. inż.</t>
  </si>
  <si>
    <t>Analiza zastosowania silników synchronicznych z magnesami trwałymi w napędach pomp głównego odwodnienia</t>
  </si>
  <si>
    <t xml:space="preserve">Analysis of the application of the synchronous motors with permanent magnets in the pump drives in the main </t>
  </si>
  <si>
    <t>Określenie możliwości i efektów ekonomicznych wynikających z zastosowania silników synchronicznych wzbudzanych magnesami trwałymi napędzających pompy głównego odwodnienia w KGHM Polska Miedź S.A.</t>
  </si>
  <si>
    <t>Opracowanie sposobu połączenia uzwojenia stojana silnika prądu przemiennego do rozruchu dwustopniowego</t>
  </si>
  <si>
    <t>Eleboration of winding scheme for two stage run up of the AC motor</t>
  </si>
  <si>
    <t>Celem pracy jest opracowanie obwodowego rozkładu zezwojów oraz schematu połączenia uzwojenia stojana o zmienianych liczbach biegunów pola magnetycznego silnika prądu przemiennego o łagodnym rozruchu bezpośrednim</t>
  </si>
  <si>
    <t>Kompensacja mocy biernej z wykorzystaniem silników synchronicznych.</t>
  </si>
  <si>
    <t>Reactive Power compensation on the basis of synchronous motors</t>
  </si>
  <si>
    <t>Celem pracy jest analiza możliwości kompensacji mocy biernej w dużym zakładzie przemysłowym z wykorzystaniem silników synchronicznych oraz baterii kondensatorowych</t>
  </si>
  <si>
    <t>Ocena stanu spakietowania rdzenia turbogeneratora</t>
  </si>
  <si>
    <t>Quality assesment of the turbogenerator’s laminated core assembly</t>
  </si>
  <si>
    <t xml:space="preserve">Celem pracy jest analiza metod oceny stanu spakietowania magnetowodu stojana turbogeneratora dokonywanej w procesie produkcji. </t>
  </si>
  <si>
    <t>Analiza procesów rozruchu silników prądu przemiennego</t>
  </si>
  <si>
    <t>Analysis of  phenomena during the direct on line start of  AC motors</t>
  </si>
  <si>
    <t>Celem pracy jest przebadanie i analiza wielkości elektrycznych (prądów i mocy) podczas rozruchu silników w napędach dużej mocy na przykładzie wybranego przedsiębiorstwa</t>
  </si>
  <si>
    <t>Analiza pracy napędów elektrycznych z silnikami synchronicznymi i synchronizowanymi</t>
  </si>
  <si>
    <t>Analysis of the working electric drives with synchronous and synchronized motors</t>
  </si>
  <si>
    <t xml:space="preserve">Celem pracy jest analiza porównawcza wielkości elektrycznych i parametrów eksploatacyjnych napędów elektrycznych z silnikami synchronicznymi (wzbudzanymi elektromagnetycznie i magnesami trwałymi) oraz asynchronicznych synchronizowanych typu SAS. </t>
  </si>
  <si>
    <t>Porównanie obwodowego oraz polowo-obwodowego modelowania silnika indukcyjnego</t>
  </si>
  <si>
    <t>The comparison of circuit and field-circuit modeling of induction motor</t>
  </si>
  <si>
    <t>: Celem pracy jest porównanie wyników symulacji działania silnika indukcyjnego metodą polowo-obwodową oraz obwodową. Symulacje będą dotyczyć zarówno stanów dynamicznych jak i ustalonych</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</si>
  <si>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</si>
  <si>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</si>
  <si>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</si>
  <si>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</si>
  <si>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</si>
  <si>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</si>
  <si>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Celem pracy jest zbadanie wpływu kształtu napięcia na wartość strat dodatkowych w silniku indukcyjnym. W tym celu należy opracować model polowo-obwodowy oraz przeprowadzić obliczenia przy wymuszeniu napięciem sinusoidalnym oraz odkształconym</t>
  </si>
  <si>
    <t>Porównanie właściwości silnika synchronicznego typu LSPMSM pracującego przy połączeniu w gwiazdę oraz trójkąt</t>
  </si>
  <si>
    <t>The comparison of permanent magnet motor's parameters in delta and star connection</t>
  </si>
  <si>
    <t>Celem pracy jest zbadanie wpływu połączenia uzwojeń fazowych na właściwości silnika synchronicznego. W ramach pracy należy zbudować model polowo-obwodowy silnika a następnie dla różnych struktur magnetowodu wykonać obliczenia sprawdzające wpływ połączenia na parametry ekploatacyjne (współczynnik mocy, sprawność, prąd pobierany z sieci)</t>
  </si>
  <si>
    <t>Badania cieplne silnika indukcyjnego małej mocy</t>
  </si>
  <si>
    <t>Thermal testing of small power induction motor</t>
  </si>
  <si>
    <t>Celem pracy jest obliczeniowe oraz eksperymentalne wyznaczenie właściwości cieplnych silnika indukcyjnego małej mocy. W ramach pracy należy zbudować model obliczeniowy w programie Motor Cad, wyznaczyć rozkład temperaturowy a następnie zweryfikować eksperymentalnie uzyskane wyniki.</t>
  </si>
  <si>
    <t>Symulacja charakterystyk pracy jednofazowego samowzbudnego generatora indukcyjnego metodą polowo-obwodową</t>
  </si>
  <si>
    <t>Field-circuit simulation of performance characteristics of single-phase self-excited induction generator</t>
  </si>
  <si>
    <t>Celem pracy jest budowa modelu polowo-obwodowego jednofazowego samowzbudnego generatora indukcyjnego przy zastosowaniu programu Cedrat Flux2D. Zakres pracy obejmuje symulacyjne wyznaczenie charakterystyk maszyny oraz analizę wyników obliczeń. Praca ma charakter teoretyczno-obliczeniowy.</t>
  </si>
  <si>
    <t>Celem pracy jest budowa modelu obwodowego autnomicznego jednofazowego generatora indukcyjnego wykorzystującego przetwornicę AC/DC i akumulator do zasilania uzwojenia wzbudzenia. Zakres pracy obejmuje badania symulacyjne pracy zespołu generator-przetwornica-akumulator m. in. w waunkach zmian obciążenia czy prędkości obrotowej. Praca ma charakter teoretyczno-obliczeniowy.</t>
  </si>
  <si>
    <t>Symulacja charakterystyk pracy jednofazowego silnika indukcyjnego z pomocniczym uzwojeniem kondensatorowym metodą polowo-obwodową</t>
  </si>
  <si>
    <t>Field-circuit simulation of performance characteristics of single-phase capacitor-run induction motor</t>
  </si>
  <si>
    <t>Celem pracy jest budowa modelu polowo-obwodowego jednofazowego silnika indukcyjnego przy zastosowaniu programu Cedrat Flux2D. Zakres pracy obejmuje symulacyjne wyznaczenie charakterystyk maszyny oraz analizę wyników obliczeń. Praca ma charakter teoretyczno-obliczeniowy.</t>
  </si>
  <si>
    <t>Wyznaczanie parametrów jednofazowego silnika indukcyjnego przy wykorzystaniu modelu polowo-obwodowego</t>
  </si>
  <si>
    <t>Evaluation of parameters of a single-phase induction motor</t>
  </si>
  <si>
    <t>Celem pracy jest wyznaczenie parametrów schematu zastępczego za pomocą modelu polowo-obwodowego jednofazowego silnika indukcyjnego, przy zastosowaniu programu Cedrat Flux 2D. Praca ma charakter teoretyczno-obliczeniowy.</t>
  </si>
  <si>
    <t>Celem pracy jest opracowanie programu umożliwiającego wykonanie wstępnego projektu silnika indukcyjnego. Program powinien, na podstawie zadanych parametrów znamionowych, m. in. dobrać obwód magnetyczny i elektryczny maszyny, wyznaczyć parametry schematu zastępczego, oraz obliczać charakterystyki mechaniczne. Program powinien zostać napisany w środowisku MATLAB lub innym środowisku/języku programowania wybranym przez dyplomanta.</t>
  </si>
  <si>
    <t>Zautomatyzowane stanowisko do wytrawiania płytek drukowanych</t>
  </si>
  <si>
    <t>Automated station for etching circuit boards</t>
  </si>
  <si>
    <t>Celem pracy jest zaprojektowanie i wykonanie laboratoryjnego stanowiska do wytrawiania płytek drukowanych. Zakres pracy obejmuje:
- zapoznanie się z techniką wytrawiania płytek,
- opracowanie prototypu urządzenia,
- wykonanie urządzenia,
- wykonanie testów,
- redakcję pracy.</t>
  </si>
  <si>
    <t>Dyrcz Krzysztof Dr inż.</t>
  </si>
  <si>
    <t>Mechatroniczny zamek do drzwi</t>
  </si>
  <si>
    <t>Mechatronic door lock</t>
  </si>
  <si>
    <t>Celem pracy jest opracowanie i iwykonanie mechatronicznego zamka do drzwi. Zamek powinien zapewniać ręczne otwieranie drzwi w trybie awaryjnym. Zakres pracy obejmuje:
- zapoznanie się z budową typowego zamka do drzwi,
- opracowanie koncepcji zamka mechatronicznego,
- wykonanie prototypu zamka,
- wykonanie testów,
- redakcję pracy.</t>
  </si>
  <si>
    <t>Mikroprocesorowy sterownik hamowni z układem napędowym DML0030/BN333</t>
  </si>
  <si>
    <t>Microprocessor-based controller for drive system DML0030/BN333</t>
  </si>
  <si>
    <t>Celem pracy jest opracowanie i wykonanie mikroprocesorowego sterownika dla hamowni z układem napędowym DML0030/BN333.Zakres pracy obejmuje:
- zapoznanie się z zagadnieniem,
- opracowanie projektu układu,
- wykonanie urządzenia,
- wykonanie testów laboratoryjnych,
- redakcję pracy.</t>
  </si>
  <si>
    <t>Mikroprocesorowy układ sterowania obciążeniem w miniaturowym napędzie laboratoryjnym</t>
  </si>
  <si>
    <t>Microprocessor-based load control in a miniature laboratory drive</t>
  </si>
  <si>
    <t>Celem pracy jest opracowanie i zbudowanie sterownika obciążenia w miniaturowym napędzie laboratoryjnym. Zakres pracy obejmuje:
- zapoznanie się z zagadnieniem,,
- zaprojektowanie i wykonanie urządzenia,
- wykonanie testów laboratoryjnych,
- redakcję pracy.</t>
  </si>
  <si>
    <t>Mikroprocesorowy generator sygnałowy</t>
  </si>
  <si>
    <t>Microprocessor-based signal generator</t>
  </si>
  <si>
    <t>Celem pracy jest zbudowanie mikroprocesorowego generatora sygnałowego przebiegów o trzech podstawowych kształtach: sinus, prostokąt i trójkąt.
Zakres pracy obejmuje:
- analizę zagadnienia,
- zaprojektowanie i wykonanie prototypu urządzenia,
- wykonanie testów laboratoryjnych,
- redakcję pracy.</t>
  </si>
  <si>
    <t>Wykorzystanie karty pomiarowej MicroDAQ do odtwarzania momentu elektromagnetycznego silnika indukcyjnego.</t>
  </si>
  <si>
    <t>Use of the MicroDAQ measuring card to estimate the electromagnetic moment of an induction motor.</t>
  </si>
  <si>
    <t>Celem pracy jest opracowanie stanowiska pomiarowego z kartą MicroDAQ do odtwarzania momentu elektromagnetycznego silnika indukcyjnego. Zakres pracy obejmuje:
- zapoznanie się z zagadnieniem,
- opracowanie stanowiska pomiarowego,
- wybór oraz opracowanie algorytmu odtwarzania momentu elektromagnetycznego silnika indukcyjnego,
- wykonanie testów,
- redakcję pracy.</t>
  </si>
  <si>
    <t>Układ sterowania i zasilania silników napędowych w pojeździe elektrycznym</t>
  </si>
  <si>
    <t>Control and power system for the drive motors in an electric vehicle</t>
  </si>
  <si>
    <t>Celem pracy jest wykonanie układu sterowania i zasilania silników napędowych w pojeździe elektrycznym. Zakres pracy obejmuje:
- zapoznanie się z zagadnieniem,
- dobór silników,
- zaprojektowanie i iwykonanie układu sterowania i zasilania silniki napędowe,
- testy układu,
- redakcję pracy</t>
  </si>
  <si>
    <t>System zdalnego monitorowania pracę pompy wykorzystujący GSM</t>
  </si>
  <si>
    <t>Remote monitoring system of pump operation using GSM</t>
  </si>
  <si>
    <t>Celem pracy jest opracowanie i wykonanie zdalnego sytemu monitorowania pracę pompy wykorzystującego technikę GSM. Zakres pracy obejmuje:
- zapoznanie się z zagadnieniem,
- opracowanie metodologii monitoringu,
- opracowanie topologii układu,
- wykonanie testów układu,
- redakcję pracy</t>
  </si>
  <si>
    <t>Laboratoryjny symulator układu sterowania silnikiem indukcyjnym współpracujący z PLC</t>
  </si>
  <si>
    <t>Laboratory simulator of an induction motor control system cooperating with a PLC</t>
  </si>
  <si>
    <t>Celem pracy jest oracowanie i wykonanie laboratoryjnego modelu układu sterowania silnikiem indukcyjnym współpracującego z dowolnym PLC. Zakres pracy obejmuje:
- zapoznanie się z zagadnieniem,
- opracowanie koncepcji układu,
- wykonanie urządzenia,
- wykonanie testów laboratoryjnych,
- redakcję pracy.</t>
  </si>
  <si>
    <t>Dudzikowski Ignacy Prof. dr hab. inż.</t>
  </si>
  <si>
    <t>Kisielewski Piotr Dr inż.</t>
  </si>
  <si>
    <t>Karolewski Bogusław Dr hab. inż.</t>
  </si>
  <si>
    <t>Makowski Krzysztof Dr hab. inż.</t>
  </si>
  <si>
    <t>-</t>
  </si>
  <si>
    <t>Szymon Bednarz</t>
  </si>
  <si>
    <t xml:space="preserve">dr inż. Marcin Skóra </t>
  </si>
  <si>
    <t>nie dotyczy</t>
  </si>
  <si>
    <t>Adam Sitnik</t>
  </si>
  <si>
    <t>DACPOL</t>
  </si>
  <si>
    <t>Gajewski Piotr Mgr inż.</t>
  </si>
  <si>
    <t>Listwan Jacek Mgr inż.</t>
  </si>
  <si>
    <t>Adam Depta</t>
  </si>
  <si>
    <t>Lenze Polska Sp.z o.o.
Ul. Rozdzienskiego 188 b
40-203 Katowice</t>
  </si>
  <si>
    <t>Korzonek Mateusz</t>
  </si>
  <si>
    <t>Lenze Polska Sp. z o.o.
aleja Roździeńskiego 188b
40-203 Katowice</t>
  </si>
  <si>
    <t>Usługa pojazd-sieć jako alternatywny sposób zasilania odbiorami w gospodarstwie domowym</t>
  </si>
  <si>
    <t>A vehicle-to-grid service as an alternative way of supplying loads in a household</t>
  </si>
  <si>
    <t>Obecnie koncepcje przewidują możliwość odsprzedaży energii elektrycznej zgromadzonej w akumulatorach pojazdów elektrycznych do sieci. Jest to tzw. usługa pojazd-sieć. Celem pracy jest opracowanie możliwych algorytmów sterowania urządzeniami lub opracowanie koncepcji sieci zasilającej, zawierającej sterowane odbiory, aby możliwe było wykorzystanie takiej energii do zasilania urzadzeń domowych, pracy w mikrosieci lub rezerwowe zasilania urządzeń.</t>
  </si>
  <si>
    <t>Sterowanie odbiorami w gospodarstwie domowym na podstawie informacji z inteligentnego licznika energii</t>
  </si>
  <si>
    <t>Controlling loads in a household based on information from a smart meter</t>
  </si>
  <si>
    <t>Za pośrednictwem inteligentnego licznika energii przedsiębiorstwa energetyczne mogą wysyłać do odbiorcy różne komunikaty lub sygnały sterujące. Dodatkową informacją jest cena energii lub obowiązywanie wyższej stawki cenowej. Należy opracować algorytmy sterowania urządzeniami domowymi lub program określający sposoby sterowania, w zależności od dostępnych informacji z liczników (np. przekroczenie wartości dopuszczalnej napięcia - wyłączenie wrażliwych odbiorów).</t>
  </si>
  <si>
    <t>Wykorzystanie inteligentnych liczników w sterowaniu oświetleniem drogowym</t>
  </si>
  <si>
    <t>The use of smart meters in controlling road lighting</t>
  </si>
  <si>
    <t>Celem pracy jest przygotowanie projektu funkcjonalnego określającego sposoby i zasady sterowania oświetleniem oraz automatyzację niektórych zdarzeń uzyskanych z inteligentnych liczników do zarządzania pracą oświetlenia drogowego.</t>
  </si>
  <si>
    <t>Algorytmy sterowania licznika energii na podstawie danych o płatnościach</t>
  </si>
  <si>
    <t>Control algorithms for smart meter based on payment data</t>
  </si>
  <si>
    <t>Zgodnie z Prawem energetycznym w przypadku zalegania przez odbiorcę z zapłatą za energię dłużej niż dwa miesiące odbiorcy można założyć licznik przedpłatowy. Można jednak wyobrazić sobie wiele innych scenariuszy, które funkcjonują w innych krajach: pozbawienie dostaw energii, ograniczenie dopuszczalnego poboru mocy. Celem pracy jest opracowanie algorytmów scenariuszy, które opisywałyby sposoby sterowania inteligentnego licznika, w zależności od sytuacji z regulowaniem płatności, wizyty kontrolnej itp.</t>
  </si>
  <si>
    <t>Ograniczanie dostaw dla potencjalnych osób dokonujących manipulacji w inteligentnym liczniku</t>
  </si>
  <si>
    <t>Limiting supplies to people who can manipulate at the smart meter</t>
  </si>
  <si>
    <t xml:space="preserve">Nielegalny pobór energii jest plagą w Polsce. Podejmuje się wiele działań związanych z ograniczeniem tego zjawiska. Celem pracy dyplomowej jest opracowanie scenariuszy sterowania pracą inteligentnego licznika, który rozpozna jakiejkolwiek próby manipulowania przy nim lub częste zakłócenia dostaw energii np. zdjęcie osłony, częste wyłączanie zasilania itp. </t>
  </si>
  <si>
    <t>Domowa sieć sterująca odbiorami a bezpieczeństwo cyfrowe</t>
  </si>
  <si>
    <t>Home area network and digital security</t>
  </si>
  <si>
    <t xml:space="preserve">Celem pracy jest opracowanie sposobów zwiększenia odporności sieci sterującej odbiorami na ewentualny cyber-atak wymierzony w nią. </t>
  </si>
  <si>
    <t>Bezpieczeństwo cyfrowe sieci dystrybucyjnej</t>
  </si>
  <si>
    <t>Cyber security of the distribution network</t>
  </si>
  <si>
    <t>Celem pracy jest opracowanie algorytmów sterowania, które uwzględniając poszczególne aktywne elementy sieciowe, będą uwzględniały możliwość przeprowadzenia ataku cyfrowego, i będą zwiększały niezawodność pracy tej sieci.</t>
  </si>
  <si>
    <t>Wykorzystanie programu CST STUDIO SUITE do analizy wyładowań piorunowych</t>
  </si>
  <si>
    <t>Celem pracy jest opisanie podstawowych zjawisk towarzyszących wyładowaniom piorunowym oraz wykorzystanie programu CST STUDIO SUITE do modelowania i analizy tych zjawisk.</t>
  </si>
  <si>
    <t>Opracowanie aplikacji informatycznej   umożliwiającej zdalne sterowanie i synchroniczne monitorowanie stanowisk laboratoryjnych poprzez Internet. Osoby podejmujące się opracowania tematu powinny posiadać poszerzone zainteresowania i umiejętności z zakresu budowania algorytmów oraz programowania. Jednym z efektów dydaktycznych projektu jest poznanie wybranych elementów programowania  wykorzystywanego m.in. w systemach sterowania i monitorowania instalacji przemysłowych. Zakres projektu inżynierskiego obejmuje opracowanie i uruchomienie aplikacji informatycznej. Redakcja pracy.</t>
  </si>
  <si>
    <t>Modernizacja stanowiska do badania pracy układu ogniw PV.</t>
  </si>
  <si>
    <t>Analysis of electric vehicles with regard to utilitarian and electric all properties.</t>
  </si>
  <si>
    <t>Celem pracy jest wykonanie oceny jakości energii elektrycznej w punkcie przyłączenia małej elektrowni wodnej na podstawie danych rzeczywistrych pochodzących z systemu monitorowania jakości energii elektrycznej.</t>
  </si>
  <si>
    <t xml:space="preserve">Celem pracy jest wykonanie oceny jakości energii elektrycznej w wybranej linii wysokiego napięcia na podstawie danych rzeczywistrych pochodzących z systemu monitorowania jakości energii elektrycznej.
</t>
  </si>
  <si>
    <t>Opracowanie programu komputerowego w wybranym języku programowania (C, C++, Delphi/Lazarus) umożliwiającego generowanie charakterystycznych dyskretnych sygnałów elektrycznychi wykorzystywanych podczas symulacji przebiegów prądowo-napięciowych obserwowanych w sieciach elektroenergetycznych. Osoby podejmujące się opracowania tematu powinny posiadać poszerzone zainteresowania i umiejętności programowania komputerów oraz komunikacji teleinformatycznej. Jednym z efektów dydaktycznych projektu jest poznanie wybranych elementów programowania z zakresu  analizy danych i sterowania Zakres projektu inżynierskiego obejmuje opracowanie i uruchomienie aplikacji informatycznej. Redakcja pracy.</t>
  </si>
  <si>
    <t xml:space="preserve">Określenie zmian parametrów opto-elektrycznych cienkowarstwowych organicznych ogniw słonecznych o architekturze odwróconej z warstwą transportującą elektrony wykonaną z tlenku cynku z wprowadzonymi inkluzjami plazmonowymi. Zakres pracy: - przegląd literaturowy dotyczącego zastosowania badanych materiałów do zastosowań w fotowoltaice trzeciej generacji, - wykonanie warstw transportujących elektrony z i bez inkluzji plazmonowych, - modyfikacja uzyskanych cienkich warstw za pomocą urządzeń DBD RF plazma o różnej geometrii komory procesowej, przy użyciu gazów roboczych takich jak powietrze, azot i argon, itp., - wykonanie laboratoryjnych ogniw słonecznych o architekturze odwróconej, - pomiar właściwości optoelektrycznych uzyskanych urządzeń.
</t>
  </si>
  <si>
    <t>Celem pracy jest opracowanie  charakterystyk peak sun houers na podstawie bazy danych z  Badawczego Systemu Fotowoltaicznego Wydziału Elektrycznego Politechniki Wrocławskiej.  Zakres pracy obejmuje: zapoznanie się z budową i pracą Badawszego Systemu Fotowoltaicznego, wykorzystanie dostępnych danych pracy Systemu do określenia efektu starzenia się modułów fotowoltaicznych.  Zakres pracy obejmuje: zapoznanie się z budową i pracą badawczego Systemu Fotowoltaicznego, wykorzystanie dostępnych danych pracy systemu do opracowania charakterystyk peak sun houres.</t>
  </si>
  <si>
    <t>Celem pracy jest zbadania wpływu rastru (gęstości wprowadzenia) włókien przewodzących na właściwości elektrostatyczne tkaniny. Zakres prac obejmuje:  1. wykonanie próbek, 2. wykonanie pomiarów gęstości ładunku i szybkości jego zaniku ładunku oraz pomiary ładunku przenoszonego, 3. podsumowanie wyników i  redakcja pracy .</t>
  </si>
  <si>
    <t>Zbadanie możliwości zastosowania metod inteligencji obliczeniowej, zwłaszcza sieci neuronowych, do prognozowania produkcji energii wiatrowej na podstawie danych o aktualnej i przeszłej produkcji oraz danych pogodowych.</t>
  </si>
  <si>
    <t>Zbadanie możliwości zastosowania metod inteligencji obliczeniowej, zwłaszcza sieci neuronowych, do prognozowania produkcji energii fotowoltaicznej na podstawie danych o aktualnej i przeszłej produkcji oraz danych pogodowych.</t>
  </si>
  <si>
    <t>prof. dr hab. inż. Juliusz Gajewski</t>
  </si>
  <si>
    <t>prof. dr hab. inż. Bolesław Mazurek</t>
  </si>
  <si>
    <t>BRAK</t>
  </si>
  <si>
    <t xml:space="preserve">Ocena zasad projektowania instalacji elektrycznych dla placów budowy obiektów </t>
  </si>
  <si>
    <t>Assessment of principles for  designing of electrical installations for sites of object construction</t>
  </si>
  <si>
    <t>Analiza wymagań stawianym instalacjom elektrycznym dla placów budowy obiektów.  Opracowanie i analiza zasad projektowania instalacji elektrycznej dla placów budowy obiektów.  Ocena przepisów projektowania instalacji dla placów budowy obiektów. Praktyczna weryfikacja projektowa opracowanych zasad. Opracowanie przykładowych wybranych elementów projektu budowlano- montażowego instalacji elektrycznej dla placu budowy obiektów.</t>
  </si>
  <si>
    <t>Pomiar mocy w systemie elektroenergetycznym</t>
  </si>
  <si>
    <t>Power measurement in power system</t>
  </si>
  <si>
    <t xml:space="preserve">Celem pracy jest przetestowanie wybranych algorytmów pomiaru mocy czynnej i biernej. Wybrane algorytmy pomiaru mocy należy zaimplementować oraz przetestować w środowisku Matlab. Należy przeprowadzić analizę porównawczą dokładności i szybkości działania wybranych algorytmów pomiaru mocy czynnej i biernej. </t>
  </si>
  <si>
    <t xml:space="preserve">Badanie zabezpieczenia nadprądowego kierunkowego </t>
  </si>
  <si>
    <t>Investigation of directional overcurrent protection</t>
  </si>
  <si>
    <t>W ramach pracy należy opracować  zabezpieczenie nadprądowe kierunkowe w programie Matlab/Simulink. Przygotowane zabezpieczenie należy przetestować na sygnałach zwarciowych uzyskanych z symulacji w programie Simulink. Sformułowanie wniosków i edycja pracy.</t>
  </si>
  <si>
    <t>Wykorzystanie sztucznych sieci neuronowych do estymacji wielkości kryterialnych układów cyfrowej automatyki elektroenergetycznej</t>
  </si>
  <si>
    <t>ANN-based criteria values estimation</t>
  </si>
  <si>
    <t>Celem pracy jest próba zaprojektowania neuronowych estymatorów wybranych wielkości kryterialnych wykorzystywanych w układach cyfrowej automatyki elektroenergetycznej. W pierwszym etapie, Dyplomant dokona wyboru wielkości kryterialnych (np. amplituda prądu/napięcia, impedancja, częstotliwość), których klasyczne algorytmy pomiarowe zostaną zaimplementowane w środowisku Matlab. Następnie dokona próby realizacji estymacji tych samych wielkości przy użyciu sztucznych sieci neuronowych. Działanie zaproponowanych neuronowych estymatorów zostanie porównane z algorytmami klasycznymi, ze szczególnym uwzględnieniem dokładności pomiaru w warunkach zakłóceniowych.</t>
  </si>
  <si>
    <t>System pomiarowy do diagnostyki silników elektrycznych</t>
  </si>
  <si>
    <t>Measuring system for diagnostics of electric motors</t>
  </si>
  <si>
    <t>Celem pracy jest zaprojektowanie i wykonanie układu pomiarowego, umożliwiającego zarejestrowanie sygnałów prądów fazowych badanego silnika, w celu ich późniejszej analizy. Zakres pracy obejmuje: projekt układu elektronicznego dwukanałowego rejestratora, dobór elementów elektronicznych części analogowej i cyfrowej urządzenia pomiarowego, wykonanie prototypu rejestratora z interfejsem USB, napisanie programu umożliwiającego analizę zarejestrowanych sygnałów pomiarowych na komputerze PC, testy systemu pomiarowego na stanowisku laboratoryjnym.</t>
  </si>
  <si>
    <t>Laboratoryjne stanowisko do badania modelarskich silników bezszczotkowych</t>
  </si>
  <si>
    <t>Laboratory stand for testing modeling brushless motors</t>
  </si>
  <si>
    <t>Celem pracy jest opracowanie i wykonanie laboratoryjnego stanowiska do badania modelarskich silników bezszczotkowych. Zakres pracy obejmuje:
- zapoznanie się z zagadnieniem,
- opracowanie projektu i budowa stanowiska laboratoryjnego,
- wykonanie testów laboratoryjnych,
- redakcję pracy.</t>
  </si>
  <si>
    <t>Gospodarka energią elektryczną w przedsiębiorstwie przemysłowym na przykładzie wybranego zakładu</t>
  </si>
  <si>
    <t>Electricity management in industry on the example of the industrial company</t>
  </si>
  <si>
    <t>Celem pracy jet ocena gospodarki energią elektryczną w wybranym zakładzie przemysłowym </t>
  </si>
  <si>
    <t>Algorytmy lokalizacji obiektu 3D</t>
  </si>
  <si>
    <t>3D localization algotithms</t>
  </si>
  <si>
    <t>dr hab.inż. Ryszard Klempous</t>
  </si>
  <si>
    <t>W4/K8</t>
  </si>
  <si>
    <t>dr inż. Jan Nikodem</t>
  </si>
  <si>
    <t>Koncepcja zrobotyzowanego stanowiska do spawania wybranego elementu pojazdu samochodowego.</t>
  </si>
  <si>
    <t>Celem pracy jest zbadanie możliwości współdziałania kamer typu RGB-D w celu rejestracji ruchu obiektu.
Zakres pracy:
- analiza literatury w zakresie tematu pracy
- selekcja bazy ruchów elementarnych dla potrzeb realizacji tematu
- opracowanie modelu bazy danych w formacie RGB-D</t>
  </si>
  <si>
    <t>The design of robotic welding setup for chosen component of a car</t>
  </si>
  <si>
    <t>Celem pracy jest opracowanie koncepcji stanowiska do zgrzewania wybranego elementu fotela samochodowego. W ramach pracy zostanie opracowane oprzyrządowanie do spawania, dobrane odpowiednie elementy automatyki i sterowania oraz rozmieszczenie elementów stanowiska.</t>
  </si>
  <si>
    <t>dr inż. Artur Lange</t>
  </si>
  <si>
    <t>W10/Z2</t>
  </si>
  <si>
    <t>dr inż. Piotr Bałucki</t>
  </si>
  <si>
    <t>Klempous</t>
  </si>
  <si>
    <t>Lange</t>
  </si>
  <si>
    <t>Badanie warunków pracy zabezpieczeń ziemnozwarciowych w sieciach średnich napięć</t>
  </si>
  <si>
    <t>Analysis of earth fault protection in medium voltage networks</t>
  </si>
  <si>
    <t>1. przegląd zjawisk zwarciowych w sieciach średniego napięcia z uwzględnieniem sposobu pracy punktu neutralnego sieci;
2. przegląd sposobów identyfikacji zwarć doziemnych w sieciach średnich napięć;
3. komputerowa symulacja wybranych modeli sieci średniego napięcia ze szczególnym uwzględnieniem zjawisk ziemnozwarciowych;
4. analiza rezultatów symulacji, przygotowanie tekstu pracy dyplomowej.</t>
  </si>
  <si>
    <t>Analiza układów automatycznego przywracania zasilania w sieciach średniego napięcia</t>
  </si>
  <si>
    <t xml:space="preserve">Analysis of self healing techniques applied in medium voltage networks </t>
  </si>
  <si>
    <t>Zapoznanie się z rozwiązaniami stosowanymi w sieciach średniego napięcia do szybkiego automatycznego przywracania zasilania po wykryciu zwarcia. Analiza różnych metod z uwzględnieniem stosowanych konfiguracji sieci, aparatury rozdzielczej, algorytmów sterowania i sposobów komunikacji. Wskazane jest opracowanie i uruchomienie modeli symulacyjnych do badania wybranych rozwiązań. Przygotowanie tekstu pracy dyplomowej.</t>
  </si>
  <si>
    <t>Projekt małej sieci adaptacyjnego oświetlenia LED</t>
  </si>
  <si>
    <t>Small adaptive LED network</t>
  </si>
  <si>
    <t>Projekt ma na celu zbudowanie małej sieci oświetlenia LED dostosowującej się do zadanego sygnału. W ramach pracy należy opracować kontroler który przy zadanym sygnale wideo dostosuje kolor diod RGB tak aby pokrywał się z obrazem wyświetlanym na odbiorniku. Całość zbudowana ma być na mikrokontrolerze Raspberry PI który steruje siecią diod RGB umieszczonych za telewizorem. Zadania do wykonania to:
* opracowanie ogólnej wstępnej koncepcji
* dobór elementów wykonawczych i techniki wykonania
* realizacja części sprzętowej
* realizacja oprogramowania</t>
  </si>
  <si>
    <t>Celem pracy jest analiza możliwości wykorzystania metod porównawczych do wykrywania uszkodzeń enkodera w układach sterowania wektorowego w oparciu o wybrany obserwator stanu.
Zakres pracy obejmuje:
- zapoznanie się z tematyką napędów elektrycznych z silnikami indukcyjnymi i obserwatorów stanu;
- zapoznanie się z tematyką systemów odpornych na uszkodzenia;
- opracowanie struktury wektorowego sterowania DFOC oraz systemu diagnostycznego w środowisku Sim Power System;  
- analiza wpływu uszkodzeń przetworników prądu na pracę napędu;
- wykonanie badań symulacyjnych układu odpornego na awarie;
- ocena uzyskanych wyników;
- redakcja pracy.</t>
  </si>
  <si>
    <t>Leicht Aleksander Dr inż.</t>
  </si>
  <si>
    <t>Magazynowanie energii elektrycznej w prosumenckich instlacjach PV</t>
  </si>
  <si>
    <t>Energy storage in a prosument's PV insallation</t>
  </si>
  <si>
    <t xml:space="preserve">Zadaniem dyplomanta jest przedstawienie rozwiązań do magazynowania energii w układach prosumenckich z  wykazaniem ich wad i zalet. Częścią praktyczną ma być zestawienie/porównanie roziwązań dostepnych na rynku.
</t>
  </si>
  <si>
    <t>Modernizacja stanowiska badawczego
modelu Linii długiej</t>
  </si>
  <si>
    <t>Przeprowadzenie inwentaryzacji stanu obecnego układu. Zaproponowanie zmian w budowie układu. Budowa i weryfikacja pracy układu badawczego.</t>
  </si>
  <si>
    <t>Modernizacja stanowiska badawczego
modelu układu cewek sprzężonych magnetycznie</t>
  </si>
  <si>
    <t>Optymalizacja kosztów zużycia energii elektrycznej poprzez kompensację mocy biernej</t>
  </si>
  <si>
    <t xml:space="preserve">Celem pracy jest  wykonanie analizy i pomiarów dotyczących zainstalowania urządzenia kompensującego w celu poprawy jakości energii elektrycznej. Praca opierać się będzie o wyniki uzyskane podczas pomiarów na rzeczywistym obiekcie zarówno przed jak i po zainstalowaniu urządzenia kompensującego.  </t>
  </si>
  <si>
    <t>Analiza lokalizacji zwarć w liniach napowietrznych na przykładzie rozwiązania stosowanego w cyfrowym zespole zabezpieczeniowym MICOM P54x</t>
  </si>
  <si>
    <t>Analysis of fault location on overhead lines on the example of the solution applied in digital protection terminal MICOM P54x</t>
  </si>
  <si>
    <t>Charakterystyka lokalizacji zwarć w liniach napowietrznych do celów inspekcyjno-remontowych. Zapoznanie się z instrukcją fabryczną zespołu zabezpieczeniowego MICOM 54x firmy Alstom. W szczególności, analiza funkcji rejestracji i lokalizacji zwarć. Odwzorowanie algorytmu lokalizacji zwarć stosowanego w tym zespole w programie Matlab. Analiza przykładów lokalizacji przeprowadzonych z użyciem sygnałów z symulacji, przy czym pliki wynikowe symulacji będą dostarczone przez opiekuna pracy. Analiza dokładności lokalizacji i opracowanie wniosków.</t>
  </si>
  <si>
    <t>Model systemu monitoringu stacji transformatorowej z wykorzystaniem protokołu komunikacyjnego IEC 60870</t>
  </si>
  <si>
    <t>Model of monitoring system of transformer station using communication protocol IEC 60870</t>
  </si>
  <si>
    <t>Diagnostyka eksploatacyjna i poawaryjna transformatorów dużych mocy</t>
  </si>
  <si>
    <t>Exploitative and post-failure diagnostic of high power transformators</t>
  </si>
  <si>
    <t>Studia literaturowe dotyczące diagnostyki transformatorów, obejmujące aktualne normy i publikacje naukowe. Przedstawienie metod diagnostycznych pozwalających określić aktualny stan transformatorów podczas ich eksploatacji, a także po wystąpieniu stanu awarii. Przykładowa diagnostyka kilku transformatorów o napięciu znamionowym 110 kV. Zredagowanie pracy dyplomowej.</t>
  </si>
  <si>
    <t>Nowoczesne systemy zdalnego sterowania i nadzoru stosowane w budynkach mieszkalnych.</t>
  </si>
  <si>
    <t>Modern remote control and control systems used in residential buildings.</t>
  </si>
  <si>
    <t>Celem pracy jest analiza obecnie stosowanych systemów zdalnego sterowania i nadzoru w obiektach mieszkalnych. Zakres pracy obejmował będzie analizę obecnie stosowanych nowoczesnych rozwiązań. Dodatkowo w pracy wykonany zostanie projekt systemu sterowania i nadzoru opartego o nowoczesne rozwiązania dla budynku mieszkalnego.</t>
  </si>
  <si>
    <t xml:space="preserve">Wykorzystanie instalacji elektrycznej  inteligentnego domu do pomocy przy opiece nad  osobami niepełnosprawnymi i starszymi. </t>
  </si>
  <si>
    <t>Smart homes for disabled and elderly care - future and existing aplications.</t>
  </si>
  <si>
    <t>Układ zasilania i sterowania taśmociągami przenoszącymi żużel z kotłów w elektrociepłowni</t>
  </si>
  <si>
    <t>Power supply and control system for conveyor belts transferring slag from boilers in a combined heat and power plant</t>
  </si>
  <si>
    <t>Robert Brol</t>
  </si>
  <si>
    <t>Broinstal</t>
  </si>
  <si>
    <t>Maciej Mruk</t>
  </si>
  <si>
    <t>Zakład Przemysłowych Systemów Automatyki Spółka z o.o., ul. Krotoszyńska 35, 63-400 Ostrów Wielkopolski</t>
  </si>
  <si>
    <t>Optimization of costs of energy consumption by compensating reactive power</t>
  </si>
  <si>
    <t xml:space="preserve">Celem pracy jest stworzenie modelu systemu monitoringu, wizualizacji stanów zasilania, stanów łączników oraz pomiaru prądów oraz mocy stacji transformatorowej SN/nN </t>
  </si>
  <si>
    <t>Celem pracy jest analiza możliwości funkcjonalnych i technicznych zastosowań inteligentnych systemów instalacji dla celów opieki nad osobami starszymi. W ramach pracy należy dokonać oceny realizacji inteligentnych systemów automatyki stosowanych w opiece nad osobami starszymi.</t>
  </si>
  <si>
    <t>Modernization of the research stand
Long line model.</t>
  </si>
  <si>
    <t>Modernization of the research stand
the model of magnetically conjugated coil system.</t>
  </si>
  <si>
    <t>Celem pracy jest opracowanie układu zasilania i koncepcji sterowania systemem taśmociągów do transportu żużla z kotłów w elektrociepłowni. Do studenta będzie należało opracowanie założeń projektowych systemu, algorytmu sterowania, oraz schematów elektrycznych instalacji zasilającej dla wybranej elektrociepłowni. 
Praca jest realizowana we współpracy z Zakładem Przemysłowych Systemów Automatyki Spółka z o.o., ul. Krotoszyńska 35, 63-400 Ostrów Wielkopolski.</t>
  </si>
  <si>
    <t>Program do wyszukiwania najkorzystniejszych ofert zakupu energii</t>
  </si>
  <si>
    <t>The program to find the most advantageous energy purchase offers</t>
  </si>
  <si>
    <t>Analysis and  control  of  charging stations for electrical vehicles</t>
  </si>
  <si>
    <t>Cel pracy obejmuje przedstawienie  układów i metod sterowania stacji ładowania pojazdów elektrycznych.  Zakres pracy obejmuje opracowanie  topologii układów stacji ładowania,  opracowanie modeli matematycznych  wybranych układów stacji,    opracowanie metod i algorytmów sterowania  oraz  wykonanie badań symulacyjnych dla wybranych metod sterowania.</t>
  </si>
  <si>
    <t>Projekt i wykonanie laboratoryjnego zasilacza napięcia stałego małej mocy</t>
  </si>
  <si>
    <t>Design and realization of laboratory DC low power supply</t>
  </si>
  <si>
    <t>Mikroprocesorowe urządzenie do monitorowania warunków atmosferycznych</t>
  </si>
  <si>
    <t>Microprocessor-based device for monitoring atmospheric conditions</t>
  </si>
  <si>
    <t>Analiza metod ograniczenia hałasu magnetycznego w generatorach synchronicznych</t>
  </si>
  <si>
    <t>Analysis of methods for reducing magnetic noise in synchronous generators</t>
  </si>
  <si>
    <t>Celem pracy będzie zbadanie możliwości ograniczenia hałasu magnetycznego w generatorze synchronicznym dużej mocy.
Zakres pracy będzie obejmował przegląd literaturowy metod ograniczenia hałasu magnetycznego oraz analizę obliczeniową wybranych zmian konstrukcyjnych wpływających na redukcję hałasu magnetyczego.</t>
  </si>
  <si>
    <t>Sterowanie temperaturą i przepływem powietrza z wykorzystaniem rozmytego regulatora</t>
  </si>
  <si>
    <t>Control of temperature and air flow using a fuzzy regulator</t>
  </si>
  <si>
    <t>Laboratoryjny model obrotowego odwróconego wahadła</t>
  </si>
  <si>
    <t>Laboratory model of rotary inverted pendulum</t>
  </si>
  <si>
    <t>Laboratoryjny model systemu ruchomej platformy</t>
  </si>
  <si>
    <t>Laboratory model of the mobile platform system</t>
  </si>
  <si>
    <t>Optimization of the state controllers with the help of genetic algorithms.</t>
  </si>
  <si>
    <t>Analiza pracy jednofazowego generatora indukcyjnego z przetwornicą AC/DC</t>
  </si>
  <si>
    <t>Analysis of operation of a single-phase induction generator with an AC/DC voltage converter</t>
  </si>
  <si>
    <t>Oprogramowanie do wykonywania wstępnych obliczeń silnika indukcyjnego</t>
  </si>
  <si>
    <t>Software for inital design calculations of induction motor</t>
  </si>
  <si>
    <t>Laboratoryjny model suwnicy wraz z układem sterowania</t>
  </si>
  <si>
    <t>Laboratory gantry model with control system</t>
  </si>
  <si>
    <t>Opracowanie modelu wybranej struktury pętli sprzężenia fazowego PLL z uwzględnieniem zakłóceń pomiarowych w środowisku Matlab-Simulink.</t>
  </si>
  <si>
    <t xml:space="preserve">Barometr mikroprocesorowy ze scalonym czujnikiem ciśnienia. </t>
  </si>
  <si>
    <t>Microprocessor- based barometer   with integrated pressure sensor</t>
  </si>
  <si>
    <t>Celem pracy inżynierskiej jest wykonanie zaprojektowanie i wykonanie barometru z zastosowaniem scalonego czujnika ciśnienia. Oprogramowanie powinno umożliwiać wprowadzenie poprawki uwzględniającej umiejscowienie barometru (wysokość nad poziomem morza) oraz rejestrację ciśnienia. Do realizacji projektu dostępne są scalone czujniki komunikujące się z mikroprocesorem magistralą szeregową (SPI lub I2C). Od dyplomanty wymagana jest dobra znajomość środowiska programistycznego dla wybranego mikrokontrolera.</t>
  </si>
  <si>
    <t>Analiza pracy falownika rezonansowego</t>
  </si>
  <si>
    <t>Analysis of the operation of resonant inverter</t>
  </si>
  <si>
    <t>Celem pracy jest analiza działania falownika rezonansowego  z różnymi topologiami obwodów mocy i różnymi rodzajami obciążenia.  Zakres pracy obejmuje : Porównanie podstawowych topologii falowników rezonansowych. Przeprowadzenie obliczeń konstrukcyjnych obwodu mocy wybranego falownika. Przeprowadzenie badań laboratoryjnych falownika. Wyciagnięcie wniosków.</t>
  </si>
  <si>
    <t>Celem pracy jest analiza działania elektrycznego układu napędowego pojazdu z silnikiem indukcyjnym klatkowym. Zakres pracy Obejmuje: Opis modelu matematycznego silnika indukcyjnego. Porównanie sposobów sterowania napędem. Wyznaczenie strat w układzie mocy przekształtnika i silnika. Wybór układu. Wyciągnięcie wniosków.</t>
  </si>
  <si>
    <t xml:space="preserve">Parametryzacja przewodowych czujników pomiarowych z wyjściem prądowym 4-20mA </t>
  </si>
  <si>
    <t xml:space="preserve">Parameterisation of wired sensors with current output 4-20mA  </t>
  </si>
  <si>
    <t xml:space="preserve">Najpopularniejsze czujniki pomiarowe stosowane w systemach kontrolno pomiarowych posiadają standardowe wyjście prądowe 4-20mA. Modulacja prądu zgodnie z protokołem HART umożliwia zdalną konfigurację oraz sprawdzenie stanu czujnika. Zakres pracy obejmuje projekt, wykonanie modemu (konwertera) z gotowych modułów dostępnych na rynku i oprogramowanie. W Zakres pracy wchodzi napisanie programu do komunikacji z przetwornikami temperatury dostępnymi w laboratorium dydaktycznym.  </t>
  </si>
  <si>
    <t>INDYWIDUALNE TEMATY PRAC DYPLOMOWYCH</t>
  </si>
  <si>
    <t>Sieci neuronowe i głębokie uczenie w języku Python</t>
  </si>
  <si>
    <t>Neural networks and deep learning in Python language</t>
  </si>
  <si>
    <t>Cel pracy:  przedstawienie  zasady działania sieci neuronowych i głębokiego uczenia z zastosowaniem języka Python. Zakres pracy obejmuje:
-zapoznanie się z tematyką  sztucznej inteligencji (uczenia maszynowego i sieci neuronowych),
-praktyczny przykład  prezentujący działanie sieci neuronowej z wykorzystaniem  języka Python oraz omówienie zaimplementowanego algorytmu</t>
  </si>
  <si>
    <t>Budowa kroplowego generatora Kelvina</t>
  </si>
  <si>
    <t>Construction of Kelvin water dropper</t>
  </si>
  <si>
    <t>Celem pracy jest budowa generatora kroplowego Kelvina. Zakres pracy obejmuje studia literaturowe, projekt układu generatora, jego budowę oraz ocenę efektywności jego działania</t>
  </si>
  <si>
    <t>Implementacja rozmytego regulatora prędkości napędu elektrycznego w układzie programowalnym z rdzeniem ARM</t>
  </si>
  <si>
    <t>Implementation of fuzzy speed controller used for electric drive in ARM-based device</t>
  </si>
  <si>
    <t>Celem pracy dyplomowej jest zaprojektowanie regulatora rozmytego, który zostanie wykorzystany w sterowaniu układem napędowym z silnikiem prądu stałego. Wstępna faza projektu, po wykonaniu przeglądu literatury, zakłada zaprojektowanie oraz zaimplementowanie struktury sterowania w wybranym języku programowania, a także wykonanie badań symulacyjnych. Na tym etapie, optymalizacja wybranych nastaw regulatora powinna zostać zrealizowana z zastosowaniem algorytmu PSO (Particle Swarm Optimization). Kolejnym zadaniem będzie aplikacja algorytmu sterowania w procesorze ARM. Finalną częścią wykonawczą pracy będą planowane badania eksperymentalne na obiekcie rzeczywistym.</t>
  </si>
  <si>
    <t>Wykorzystanie mikrokontrolera do obsługi wybranych czujników temperatury</t>
  </si>
  <si>
    <t>Use of the microcontroller to handle the selected temperature sensors</t>
  </si>
  <si>
    <t>Celem pracy jest wykonanie układu mikroprocesorowego do  pomiaru temperatury wybranymi czujnikami oraz porównanie wybranych czujników. Zakres obejmuje: Zapoznanie się z zagadnieniem pomiaru temperatury wybranymi czujnikami; Wykonanie układu mikroprocesorowego do obsługi wybranych czujników; wykonanie eksperymentalnych badań porównawczych; redakcję pracy</t>
  </si>
  <si>
    <t>Układ sterowania robotem kroczącym z wykorzystaniem wybranego mikrokontrolera</t>
  </si>
  <si>
    <t>The control system for the walking robot using the chosen microcontroller</t>
  </si>
  <si>
    <t>Celem pracy jest zbudowanie robota kroczącego wykorzystywanego do pracy w trudno dostępnych miejscach Zakres pracy obejmuje: -zapoznanie się z tematyką pracy,-zaprojektowanie urządzenia oraz odpowiedniej struktury sterowania,-wykonanie prototypu urządzenia,-wykonanie testów urządzenia,-redakcję pracy.</t>
  </si>
  <si>
    <t xml:space="preserve">Zastosowanie algorytmów optymalizacyjnych w sterowaniu prędkością bezszczotkowego silnika synchronicznego (PMSM) </t>
  </si>
  <si>
    <t>Application of optimization algorithms in Permanent Magnet Synchronous Motor (PMSM) speed control</t>
  </si>
  <si>
    <t>Zamknięty układ regulacji prędkości silnika prądu stałego z wykorzystaniem mikrokontrolera</t>
  </si>
  <si>
    <t>Closed DC motor speed control system using a microcontroller</t>
  </si>
  <si>
    <t>Celem pracy jest stworzenie układu rzeczywistego do sterowania napędem z silnikiem prądu stałego w pętli zamkniętej. Układ sterowania należy zrealizować z wykorzystaniem wybranego  mikrokontrolera. W zakres pracy wchodzą: zapoznanie się ze sposobami regulacji prędkości silnika prądu stałego oraz dostępnymi na rynku silnikami. Zapoznanie się z rodzajami regulatorów oraz wybór i implementacja algorytmu regulatora. Implementacja pełnego  algorytmu sterowania napędem w pętli zamkniętej. Badania eksperymentalne. Redakcja pracy.</t>
  </si>
  <si>
    <t>- Zamodelowanie struktury regulacji prędkości PMSM, 
- zamodelowanie wybranych regulatorów na potrzeby sterowania prędkością napędu, 
- przetestowanie wybranych metod optymalizacji nastaw układu regulacji, 
- ocena porównawcza otrzymanych wyników. 
- Redakcja pracy.</t>
  </si>
  <si>
    <t>Systemy pomiarowe stosowane w pojazdach elektrycznych o małej masie</t>
  </si>
  <si>
    <t>Measurement systems used in low -mass electrical vehicles</t>
  </si>
  <si>
    <t>Celem pracy jest opracowanie i zbudowanie systemu pomiarowego składającego się z układów pomiarowych wielkości elektrycznych i nieelektrycznych mających zastosowanie w  budowanych gokartach elektrycznych. System pomiarowy powinien składać się z mikrokontrolera, niezbędnych czujników i przetworników pomiarowych oraz przesyłać dane za pomocą transmisji bezprzewodowej. Zakres pracy powinien obejmować przegląd literatury związanej z tematem pracy, wykonanie systemu pomiarowego, przeprowadzenie badań i zredagowanie pracy.</t>
  </si>
  <si>
    <t>Analiza bezpieczeństwa dostępu i transmisji danych cyfrowej aparatury pomiarowej i zabezpieczeniowej serii MiCOM firmy Schneider Electric</t>
  </si>
  <si>
    <t>Analysis of security  access and information transmission measuring  and protection of MiCOM equipments by Schneider Electric</t>
  </si>
  <si>
    <t>Celem pracy jest zapoznanie z problematyka bezpieczeństwa dostępu i wymiany informacji cyfrowych urządzeń aparatury pomiarowej oraz zabezpieczeniowej instalowanych w sieciach nN/SN. Należy poddać analizie obecnie stosowane rozwiązania autoryzacji i identyfikacji osób (lub procesów) dokonujących odczytu, zapisu i parametryzacji urządzeń automatyki cyfrowej serii MiCOM firmy Schneider Electric. Przeprowadzić analizę zasad komunikacji, protokołów oraz mediów transmisji danych zapewniających dostępność, poufność integralność danych.</t>
  </si>
  <si>
    <t>Robot z funkcją inteligentnego wyszukiwania drogi</t>
  </si>
  <si>
    <t>Celem jest zapoznanie  z problematyką bezpieczeństwa dostępu i wymiany informacji cyfrowych urządzeń aparatury pomiarowej oraz zabezpieczeniowej instalowanych w sieciach nN/SN. Należy poddać analizie obecnie stosowane rozwiązania  autoryzacji i identyfikacji osób( lub procesów) dokonujących odczytu, zapisu i parametryzacji urządzeń automatyki cyfrowej serii MiCOM firmy Schneider Elektric.Przeprowadzić analizę zasad komunikacji, protokołów oraz mediów transmisji danych zapewniających dostępność, poufność i integralność danych.</t>
  </si>
  <si>
    <t>Celem pracy dyplomowej jest zaprojektowanie regulatora rozmytego, który zostanie wykorzystany w sterowaniu układem napędowym z silnikiem prądu stałego. Wstępna faza projektu, po wykonaniu przeglądu literatury, zakłada zaprojektowanie oraz zaimplementowani</t>
  </si>
  <si>
    <t>Badania laboratoryjne silnika bezszczotkowego prądu stałego</t>
  </si>
  <si>
    <t>Laboratory tests of a brushless DC motor</t>
  </si>
  <si>
    <t>Celem pracy są badania laboratoryjne silnika  bezszczotkowego prądu stałego. Zakres pracy  obejmuje: pomiary przebiegów czasowych wielkości elektrycznych i mechanicznych w układzie źródła zasilania- przekształtnik- silnik BLDC, wyznaczenie parametrów ruchowych badanego silnika oraz opracowanie wyników badań</t>
  </si>
  <si>
    <t>Analiza  i ocena bezpieczeństwa niskoenergetycznych technologii transmisji danych wspomagających monitorowanie i sterowanie inteligentnych sieci elektroenergetycznych</t>
  </si>
  <si>
    <t>Analysis and evalution of low-power technology information transmission supporting monitoring and control of Smart Grids.</t>
  </si>
  <si>
    <t>Celem pracy jest zapoznanie się z rozwiązaniami  technicznymi oraz technologiami komunikaci cyfrowych urządzeń pomiarowych pracujących w technologii niskoenergetycznej. W pracy należy przeprowadzić analizę zasad komunikacki, protokołów oraz mediów transmisji danych urządzeń służących do pomiaru stanów pracy linii kablowych oraz aparatury kontrolno-strującej zainstalowanej w podstacjach. Dodatkowo, należy przeprowadzić analizę mo żliwości zastosowania danej technologii pod kątem pokrycia zasięgiem, kosztów,przepustowości i oferowanych funkcjonalności bezpieczeństwa  transmisji.</t>
  </si>
  <si>
    <t>Sterowanie silnikiem elektrycznym z wykorzystaniem PLC</t>
  </si>
  <si>
    <t>Control of elecktric motor with use of PLC.</t>
  </si>
  <si>
    <t>Celem pracy jest zastosowanie sterowników PLCdo sterowania silnikiem elektrycznym. Student powinien opracować przykładowy model silnika elektrycznego oraz zaprogramować strownik w taki sposób, aby możliwe było sterowanie jego pracą panelu HMI.</t>
  </si>
  <si>
    <t>Przegląd rozwiązań typu demand-side response w systemach elektroenergetycznych</t>
  </si>
  <si>
    <t>Review of demand-side response applications in power systems</t>
  </si>
  <si>
    <t>Celem pracy jest przegląd rozwiązań typu demand-side response w systemach elekroenergetycznych. Praca powinna zawierać wstęp teoretyczny wyjaśniający omawianą technologię a następnie skupić się na istniejących oraz potencjalnych zastosowaniach. Działanie wybranej metody powinno zostać zademontrowane w środowisku Matlab.</t>
  </si>
  <si>
    <t>Program do odbioru danych z koncentratora synchrofazorów Open PDC w wybranym środowisku</t>
  </si>
  <si>
    <t>Program for obtaining Open PDC data using a selected programming language</t>
  </si>
  <si>
    <t>Celem pracy jest napisanie programu do odbioru danych z koncentratora synchrofazorów OpenPDC udostępnia zarchiwizowane pomiary w formacie XML oraz JSON, co umożliwia ich dalsze przetwarzanie offline w dowolnym środowisku. Zaproponowany program powinien umożliwiać wybór zakresu czasowego, zapis danych w formie macierzowej oraz rysowanie wykresów</t>
  </si>
  <si>
    <t>Porównanie metod estymacji fazorów napięć i prądów w rozległych systemach pomiarowych WAMS</t>
  </si>
  <si>
    <t>Comparison of voltage and current phasor estimation methods in WAMS</t>
  </si>
  <si>
    <t>Cele pracy jest porównanie istniejących metod estymacji fazorów napięć stosowanych w rozległych systemach pomiarowych WAMS. W pracy należy uwzględnić przegląd istniejących metod estymacj fazorów oraz  wykonać implementację wybranych algorytmów w Matlabie. W porównaniu należy uwzględnić nie tylko dokładność metod, ale również wymagane przez nie zasady.</t>
  </si>
  <si>
    <t>Generator sygnałów z wykorzystaniem PLC</t>
  </si>
  <si>
    <t>Signal generator with  use of PLC</t>
  </si>
  <si>
    <t>Celem pracy jest zastosowanie sterowników PLC do generowania różnych sygnałów. Student powinien zaprogramować sterownik w taki sposób, aby możliwe było nastawienie parametrów i sterowanie generatorem sygnałów za pomocą panelu HMI</t>
  </si>
  <si>
    <t xml:space="preserve">Projekt zasilania odbiorcy zakwalifikowanego do trzeciej grupy przyłączeniowej </t>
  </si>
  <si>
    <t xml:space="preserve">Celem pracy jest przedstawienie zasad sporządzania części formalnej i technicznej projektu budowlanego zasilania w energię elektryczną odbiorcy zakwalifikowanego do III grupy przyłączeniowej w oparciu o praktyczny przykład projektowy </t>
  </si>
  <si>
    <t>Dołęga Waldemar Dr hab. Inż.</t>
  </si>
  <si>
    <t>Budowa i zastosowanie elektrycznych i elektronicznych czujników temperatury</t>
  </si>
  <si>
    <t>Construction and of electrical and electronic temperature sensors</t>
  </si>
  <si>
    <t xml:space="preserve">Celem pracy jest analiza literaturowa budowy i zastosowania elektrycznych i elektronicznych czujników temperatury. W pracy przedstawione zostaną: charakterystyki pracy czujników, schematy elektryczne, wymiary, itp. Przedstawione zostaną również możliwości stosowania analizowanych czujników w różnych zastosowaniach przemysłowych </t>
  </si>
  <si>
    <t xml:space="preserve">Wykorzystanie systemu trójkowego do komunikacji w automatyce i sterowaniu między urządzeniami EAZ systemu elektroenergetycznego </t>
  </si>
  <si>
    <t xml:space="preserve">The use of a ternary system for communication in automation and control betweeen EAZ power system devices </t>
  </si>
  <si>
    <t xml:space="preserve">Celem pracy jest wykorzystanie polaryzacji światła do transferu danych w systemie trójkowych na makiecie zawierającej kontroler odpowiedzialny za konwersję do systemu  trójkowego. Część teoretyczna pracy obejmuje  porównanie systemów i wykazanie możliwości ich zastosowania w automatyce i sterowaniu urządzeniami EAZ </t>
  </si>
  <si>
    <t xml:space="preserve">Zastosowanie czujników wizyjnych i światłowodowych w zautomatyzowanym stanowisku elektromaszynowym </t>
  </si>
  <si>
    <t xml:space="preserve">The use of vision and fiber optic  sensors  in automated electromechanical station </t>
  </si>
  <si>
    <t xml:space="preserve">Celem pracy jest przedstawienie możliwości  wykorzystania czujników wizyjnych i światłowodowych do sterowania i kontroli w urządzeniach automatyki przemysłowej. Przedstawienie podstawowych problemów związanych z zastosowaniem w/w urządzeń oraz ukazanie optymalnych warunków w jakich muszą pracować poszczególne rozwiązania </t>
  </si>
  <si>
    <t xml:space="preserve">Analysis of ROCOF and Vector Shift settings used in low power generators </t>
  </si>
  <si>
    <t xml:space="preserve">Celem pracy jest zapoznanie studenta  z budową i zasadą działania  nowoczesnych, cyfrowych zabezpieczeń elektroenergetycznych.  Zakres pracy obejmuje analizę wartości rozruchowych kryteriów ROCOF i Vector Shift dla generatorów małych mocy a także przeprowadzenie krytycznej analizy wybranych zabezpieczeń generatorów. Część praktyczna zakłada przeprowadzenie badań funkcjonalnych wybranego zabezpieczenia  z zaimplementowanymi kryteriami ROCOF oraz Vector Shift </t>
  </si>
  <si>
    <t>PID controllers for electric drive control</t>
  </si>
  <si>
    <t xml:space="preserve">Regulatory PID sterowania silnikiem elektrycznym </t>
  </si>
  <si>
    <t xml:space="preserve">
Celem pracy jest analiza regulatorów PID  w sterowaniu silnikiem elektrycznym.  Studentka powinna opracować przykładowy model silnika elektrycznego oraz regulatora  PID w Matlabie (Simulink) oraz z wykorzystaniem silników PLC. W pracy powinno znaleźć się porównanie różnych metod dobierania nastaw regulatorów PID</t>
  </si>
  <si>
    <t>Analysis of guarantee supply systems in the different  buildings</t>
  </si>
  <si>
    <t>Ocena możliwości wdrożenia wybranych nowoczesnych rozwiązań w dziedzinie elektroenergetyki implementowanych w Polsce i na świecie</t>
  </si>
  <si>
    <t xml:space="preserve">
Evaluation of the implementation  possibilities of selected modern solutions in the filed of electrical power engineering implemented in Poland and around the world</t>
  </si>
  <si>
    <t>Celem pracy jest przeanalizowanie teoretycznych i praktycznych zastosowań nowoczesnych rozwiązań w elektroenergetyce w Polsce  i na świecie ze szczególnym uwzględnieniem smart grids i smart cities</t>
  </si>
  <si>
    <t xml:space="preserve">Sterowanie przenośnika taśmowego z uwzględnieniem czujników poprawiających bezpieczeństwo pracy </t>
  </si>
  <si>
    <t>Control of the belt conveyor talking intro account the sensors improving work safety</t>
  </si>
  <si>
    <t>Celem pracy jest przedstawienie możliwości wykorzystania różnych czujników współpracujących z układem sterowania przenośnika taśmowego do poprawy bezpieczeństwa pracy.  Praca obejmuje zaprezentowanie przedstawionych problemów związanych z zastosowaniem w/w układów oraz wskazanie optymalnych warunków pracy poszczególnych rozwiązań</t>
  </si>
  <si>
    <t>Zastosowanie aplikacji mobilnej do identyfikacji maszyn i urządzeń  w zakładzie produkcyjnym</t>
  </si>
  <si>
    <t>Utilisation of mobile application to machines and devices identification in productive plant</t>
  </si>
  <si>
    <t xml:space="preserve">Celem pracy jest opracowanie koncepcji możliwości wykorzystania aplikacji mobilnej w lokalizacji i identyfikacji maszyn urządzeń w poszczególnych etapach procesu produkcyjnego dla różnych przykładów z uwzględnieniem aspektów techniczni- ekonomicznych </t>
  </si>
  <si>
    <t xml:space="preserve">Zabezpieczenia przetężeniowe silników niskiego napięcia w instalacjach elektrycznych maszyn stosowanych w podziemnych wyrobiskach górniczych </t>
  </si>
  <si>
    <t>Overcurrent protections of low  voltage motors in electrical installations of machines used in undergrund mining excavations</t>
  </si>
  <si>
    <t xml:space="preserve"> Celem pracy jest zaproponowanie możliwości modyfikacji zabezpieczeń przetężeniowych niskiego napięcia stosowanych w maszynach górniczych oraz analiza działania istniejących już układów w celu wyeliminowania negatywnych skutków ich błędnego samoczynnego działania zabezpieczeń </t>
  </si>
  <si>
    <t>Audyt energetyczny a audyt efektywności energetycznej- stadium przypadku</t>
  </si>
  <si>
    <t xml:space="preserve">Energy audit and energy efficiency audit- case study </t>
  </si>
  <si>
    <t xml:space="preserve">Celem pracy jest przedstawienie różnic pomiędzy audytem energetycznym a audytem efektywności energetycznej na przykładnie rzeczywistego zakładu </t>
  </si>
  <si>
    <t>Danielski Piotr Dr inż..</t>
  </si>
  <si>
    <t>DB ENERGY SA SIEDZIBA : Al. Armii Krajowej 45; 50-541 Wrocław</t>
  </si>
  <si>
    <t xml:space="preserve">Kontrola warunków klimatycznych w stacjach elektroenergetycznych </t>
  </si>
  <si>
    <t xml:space="preserve">Control of climatic conditions in power stations </t>
  </si>
  <si>
    <t xml:space="preserve">Celem pracy jest analiza polskich norm i dokumentów dotyczących wymagań co do warunków klimatycznych panujących w stacjach elektroenergetycznych. Student powinien opracować algorytm/ model  sterowania warunkami klimatycznymi w zamkniętych pomieszczeniach stacji </t>
  </si>
  <si>
    <t>A measuring weather station for power applications</t>
  </si>
  <si>
    <t xml:space="preserve">Celem pracy jest konstrukcja modelu stacji pogodowej mierzącej: prędkość wiatru, temperaturę i nasłonecznienie. Student powinien również przeanalizowań możliwość wykorzystania stacji dla dynamicznej obciążalności linii </t>
  </si>
  <si>
    <t>Pomiarowa stacja pogodowa dla zastosowań elektroenergetycznych</t>
  </si>
  <si>
    <t>Układ zasilania silnika BLDC współpracujący z aplikacją wykonaną dla komputera PC</t>
  </si>
  <si>
    <t xml:space="preserve">Power system for BLDC motor cooperating with application made for PC computer  </t>
  </si>
  <si>
    <t xml:space="preserve">Celem pracy dyplomowej jest opracowanie oraz realizacja układu zasilania dla silnika BDCL. Projekt dotyczy maszyny małej mocy. W zakresie zadania należy uwzględnić możliwości pomiaru prędkości (wykonanego przy pomocy odpowiednich czujników), a także rozważyć działanie w układzie  bezczujnikowym ( wykorzystanie back- EMF). Dodatkowym elementem pracy jest wykonanie oprogramowania sterującego dla części energoelektrycznej umożliwiającego kontrolę pracy silnika ( np. zadawanie wybranych parametrów pracy ) oraz rejestrację wybranych zmiennych stanu. Kolejnym założeniem jest uwzględnienie zdalnego sterowania pracą układu zasilania </t>
  </si>
  <si>
    <t>W ramach pracy należy opracować algorytm genetyczny do optymalizacji nastaw regulatora PID. Algorytm genetyczny, regulator PID oraz wybrany obiekt sterowania należy zaimplementować w programie MATLAB/Simulink</t>
  </si>
  <si>
    <t xml:space="preserve">Application of a genetic algorithm to optimize the PID  controller setting </t>
  </si>
  <si>
    <t xml:space="preserve">Zastosowanie algorytmu genetycznego do optymalizacji nastaw regulatora PID </t>
  </si>
  <si>
    <t xml:space="preserve">Projekt układu zasilania w energię elektryczną i zabezpieczeń zespołu taśmociągów  do transportu żużla w elektrociepłowni </t>
  </si>
  <si>
    <t>Design of the power supply and protection  systems for cenveyor belts transferring slag in a combines heat and power plant</t>
  </si>
  <si>
    <t xml:space="preserve"> Celem pracy jest wykonanie projektu układu zasilania w energię elektryczną wraz  z układem zabezpieczeń dla zespołu taśmociągów do transportu żużla z kotłów  w wybranej elektrociepłowni . Do studenta będzie należało opracowanie założeń projektowych systemu zasilania, wykonanie obliczeń i dobór przewodów, aparatów i urządzeń, dobór zabezpieczeń i ich nastaw oraz przygotowanie schematów elektrycznych ww. instalacji </t>
  </si>
  <si>
    <t>Zakład Przemysłowych Systemów Automatyki Spółka z o.o. ul. Krotoszyńska 35, 63-400 Ostrów Wielkopolski</t>
  </si>
  <si>
    <t xml:space="preserve">Bezprzewodowy moduł sterujący  dla pompy wodnej </t>
  </si>
  <si>
    <t xml:space="preserve">Wireless control module for water pump </t>
  </si>
  <si>
    <t xml:space="preserve">W pracy dyplomowej należy zaprojektować bezpieczny układ sterujący dla pompy wodnej. Jednym z istotnych założeń jest zapewnienie bezprzewodowego systemu sterowania pozwalającego na zdalne załączenie i włączenie pompy. W pracy należy wykorzystać czujnik przepływu , który umożliwi pomiar przepływającej cieczy  oraz pozwoli na zaprojektowanie trybu pracy posiadającego możliwość zadania ilości wody do wypompowania. Układ sterujący  oparty o mikrokontroler ATmega powinien współpracować z aplikacją komputerową </t>
  </si>
  <si>
    <t>Analiza bezpieczeństwa maszyn w ujęciu dyrektyw oraz norm na przykładzie prasy do wykrawania materiału</t>
  </si>
  <si>
    <t>Analysis of machine safety in terms of  directives and standards on the example of a press for punching materiał</t>
  </si>
  <si>
    <t>Celem pracy jest analiza i określenie poziomów bezpieczeństwa maszyn w ujęciu dyrektyw unijnych i norm krajowtch oraz na przykładzie modyfikacji p[rasy do wykrawania materiału. Modyfikacja obejmuje obwody elektryczne, pneumatyczne oraz hydrauliczne. Realizacja nowych układów bezpieczeństwa i sterowania. Zakres pracy: projekt modyfikacji prasy, stworzenie dokumentacji elektrycznej, napisanie programu obsługującego układy sterowania oraz bezpieczeństwa,analiza bezpieczeństwa maszyn w oparciu o dyrektywę maszynową, określenie poziomów bezpiczeństwa,redakcja pracy.</t>
  </si>
  <si>
    <t>Tak</t>
  </si>
  <si>
    <t>Pregląd i analiza rozwiązań nowoczesnych rozdzielnic SN</t>
  </si>
  <si>
    <t>Review and analysis of modern solution for MV switchgears</t>
  </si>
  <si>
    <t>Zapoznanie się z rodzajami rozwiązań rozdzielnic SN. Przegląd nowoczesnych rozdzielnic Sn stosowanych w krajach i zagranicą. Analiza wad, zalet i zakresu zastosowania rozpatrywanych rozwiązań rozdzielinic SN. Opracowanie propozycji najlepszych rozwiązań rozdzielnic SN w ofercie krajowej i zagranicznej dla wybranych rodzajów obiektów.</t>
  </si>
  <si>
    <t>Ochrona budynków przed przepięciami atmosferycznymi</t>
  </si>
  <si>
    <t>Protection of buildings against lightning overvoltage</t>
  </si>
  <si>
    <t>Celem pracy jest asnaliza i ocena stosowanej ochrony budynków przed przepięciami atmosferycznymi. Zakres pracy obejmuje: analizę wymagań w zakresie ochrony budynków przed wyładowaniami atmosferycznymi, analizę normy PN-EN-62305. Ochrona odgromowa, analizę ryzyka dla różnych wariantów ochrony przed wyładowaniami atmosterycznymi dla wybranych obiektów budowlanych, ocenę wpływu dodatkowych zabwzpieczeń na ochronę wybranych obiektów budowlanych w tym zakresie, dobór rozwiązań zewnętrznej i wewnętrznej ochront przed wyładowaniami atmosferycznymi dla wybranych obiektów budowlanych</t>
  </si>
  <si>
    <t>Zastosoawanie liczników energii elektrycznej w procesach przemysłowych</t>
  </si>
  <si>
    <t>Application of electric energy meters in industrial processes</t>
  </si>
  <si>
    <t>Celem pracy jest wykorzystanie liczników  energii elektrycznej w procesach produkcyjnych w kierunku prowadzenia racjonalnej gospodarki energetycznej.</t>
  </si>
  <si>
    <t>Badanie charakterystyk zabezpieczeń zwarciowych i przeciążeniowych silników indukcyjnych.</t>
  </si>
  <si>
    <t>Analysis of induction motors overloading and fault protection</t>
  </si>
  <si>
    <t>Celem pracy dyplomowej jest zapoznanie się ze zjawiskami i konsekwencjami wystąpin zwarc,  przeciążeń oraz niesymetrii zasilania w odniesieniu do silników indukcyjnych. Należy poznać sposoby zabezpieczenia obwodów zasilania takich silników w celu ograniczenia wpływu zakłóceń na ich pracę. Należy wykonać modele symulacyjne do badań wymienionych stanów awaryjnych oraz przeprowadzi ć symulacyjną analizę działań podstawowych  algotytmów stosowanych w urządzeniach atomatyki zabezpieczeniowej</t>
  </si>
  <si>
    <t>Model sterowania układem  nawadniającym</t>
  </si>
  <si>
    <t>Control model of the irrigation system</t>
  </si>
  <si>
    <t>Celem pracy jest stworzenie modelu nawadniania użytków rolnych z wykorzystaniem mikrokontrolera. Student powinien stworzyć zamknięty system irigacyjny w postaci modelu zawierającego czujniki wilgoci gleby, zasobnik wody oraz pompę wody. Student zaprojektuje algorytm w zamkniętym układzie sterowania.</t>
  </si>
  <si>
    <t>Wpływ zakłóceń na różne algorytmy pomiaru mocy w systemach elektroenergetycznych</t>
  </si>
  <si>
    <t>The infuence of disturbances on varous power measurement algorithms in power system.</t>
  </si>
  <si>
    <t>Celem pracy jest analiza  wpływu różnych zakłóceń na wybrane algorytmy pomiaru mocy. Wybrane zakłócenia należy uzyskać w środowisku Matlab Simulink. Należy przeprowadzić analizę porównawczą dokładności i szybkości działania wybranych algotytmów w oparciu o testowe sygnały zawierające różne zakłócenia</t>
  </si>
  <si>
    <t>Przegląd i analiza rozwiązań nowoczesnych rozdzielni SN</t>
  </si>
  <si>
    <t>Review and  analysis of modern        solutions for MV switchgears</t>
  </si>
  <si>
    <t>Zapoznanie się z rodzajami rozwiązań rozdzielnic SN. Przegląd nowoczesnych rozdzielnic Sn stosowanych w krajach i zagranicą. Analiza wad, zalet i zakresu zastosowania rozpatrywanych rozwiązań rozdzielinic SN. Opracowanie propozycji najlepszych rozwiązań rozdzielnic SN w ofercie krajowej i zagranicznej dla wybranych rodzajów obiektów</t>
  </si>
  <si>
    <t>Baza danych jednostek wytwórczych</t>
  </si>
  <si>
    <t>Data base of electric generation units</t>
  </si>
  <si>
    <t>Sterowanie rozmyte elektrycznym układem napedowym</t>
  </si>
  <si>
    <t>Fuzzy control of electrical drive system</t>
  </si>
  <si>
    <t>Celem pracy dyplomowej jest zaprojektowanie zaprojektowanie i przebadanie struktury sterowania rozmytego elektrycznego układu napędowego. Zakres pracy: przegląd literatury z zakresu sterowania, wykonanie  modeli biektów badań symulacyjnych i ich analiza, ewentualna weryfikacja eksperymentalna.</t>
  </si>
  <si>
    <t>Labolatoryjny model systemu fotowoltaicznego współpracujący z instalacją budynkową</t>
  </si>
  <si>
    <t>A laboratory model of a photovoltaic system cooperating with a building installation</t>
  </si>
  <si>
    <t>Celem pracy jest zaprojektowanie i zbudowanie iaboratotyjnego modelu systemu fotowoltaicznego, który współpracuje z siecią zasilającą budynek mieszkalny. Zakres pracy obejmuje: zapoznanie się z tematyką zagadnienia, zaprojektowanie układu,wykonanie systemu, wykonanie testów laboratoryjnych, redakcja pracy.</t>
  </si>
  <si>
    <t>Zastosowanie robota RV-2AJ do automatycznego procesu dostarczania biomasy w energetyce</t>
  </si>
  <si>
    <t>Usage of the RV-2AJ robot in an automatic process of a biomass supply for power engineering</t>
  </si>
  <si>
    <t>Celem pracy jest analiza możliwości wykorzystania robota RV-2AJ do automatyzacji procesu dostarczenia biomasy w energetyce. W zakres pracy wchodzi: Przystosowanie robota RV-2AJ do wykonania procesu sortowania balotów, rozbudowanie stanowiska laboratoryjnego o taśmociąg, opracowanie i wykonanie programu sterującego robotem RV-2AJ na bazie oprogramowania Cosimir Industrial lub RT- Toolbox</t>
  </si>
  <si>
    <t>Opracowanie prostej bazy danych jednostek wytwórczych opartej na systemie informacji geograficznejGIS. Ogólna charakterystyka systemów GIS oraz przegląd opisanych w literaturze zastosowań w elektroenergetyce. Opracowanie prostej bazy danych obejmującej podstawowe dane jednostek wytwórczych w oparciu o dostępne środowisko GIS</t>
  </si>
  <si>
    <t>Analiza systemu zasilania gwarantowanego dla wybranego obiektu</t>
  </si>
  <si>
    <t>Analysis of guarantee supply system for selected object</t>
  </si>
  <si>
    <t>Celem pracy jest analiza systemu zasilania gwarantowanego dla wybranego obiektu. Zakres pracy obejmuje: analizę układów zasilania gwarantowanego z wykorzystaniem zasilaczy UPS, zaprojektowanie przyłącza i rozdzielnicy umożliwiającej dowolny wybór obwodów do zasilania przez UPS, porównanie zaprojektowanego rozwiązania rozdzielnicy ze standardową rozdzielnicą nieposiadającą takiej możliwości, sprawdzenie zaprojektowanego rozwiązania dla wybranego obiektu.</t>
  </si>
  <si>
    <t>Analiza działania układu napędowego z silnikiem BLDC w obecności uszkodzeń czujników pomiarowych</t>
  </si>
  <si>
    <t>Analysis of the BLDC-drive operation in presence of sensors faults</t>
  </si>
  <si>
    <t xml:space="preserve">Praca dyplomowa dotyczy układu sterowania silnikiem BLDC testowanego w stanach pracy awaryjnej. Rozważane będzie wystąpienie uszkodzeń czujników Halla. Celem jest obserwacja wpływu takich zakłóceń na przebiegi zmiennych stanu oraz analiza rozwiązań diagnostycznych. W zakresie projektu należy wykonać przegląd literatury, model obliczeniowy i badania symulacyjne. </t>
  </si>
  <si>
    <t>Sterowanie kotłem parowym z wykorzystaniem PLC</t>
  </si>
  <si>
    <t>Control of steam generator with use of PLC</t>
  </si>
  <si>
    <t>Celem pracy jest wykorzystanie sterowników PLC do sterowania kotłem parowym. Student powinien opracować przykładowy model kotła parowego oraz zaprogramować sterownik w taki sposób, aby możliwe było sterowanie jego pracą za pomocą panelu HML</t>
  </si>
  <si>
    <t>Analiza pracy aktywnego, energoelektronicznego filtra do kompensacji odkształceń prądu w sieci zasilającej prądu przemiennego</t>
  </si>
  <si>
    <t>Analysys of the active, power electronics filter for compensation of current distortion in AC mains</t>
  </si>
  <si>
    <t>Celem pracy jest" analiza pracy filtra aktywnego zapewniającego: dużą  dynamikę prądu kompensacyjnego, zadaną wartość tętnień prądu,odpowiednią wartość współczynnika tętnień THDi. Zakres pracy: Analisa pracy filtrów biernych i aktywnych. Wybór podstawowych elementów obwodu mocy filtra aktywnego.  Porównanie najczęściej stosowanych ukłądów sterowania. Przeprowadzenie wybranych badań przemysłowych. Analiza wyników i wnioski</t>
  </si>
  <si>
    <t>Zdalna analiza parametrów sieci za pomocą jednostki CMS-700</t>
  </si>
  <si>
    <t>Remote analysis of network parameters using the CMS-700 unit.</t>
  </si>
  <si>
    <t>Przedstawienie nowoczesnych rozwiązań pokazyjących możliwości zdalnej kontroli i sterowania aparaturą kontrolno-zabezpieczającą. Szybsza i łatwiejsza diagnostyka oraz kontrola nad aparaturą zabezpieczeniową dzięki wykorzystaniu systemu CMS-700 firmy ABB.</t>
  </si>
  <si>
    <t>Security in clectrical installations with selectivity based on Legrand apparatus</t>
  </si>
  <si>
    <t>Celem pracy jest omówienie doboru zabezpieczeń w instalacjach elektrycznych niskiego napięcia z uwzględnieniem zagadnienia selrktywności działania zabezpieczeń na przykładzie aparatury firmy Legrand.</t>
  </si>
  <si>
    <t>ZNEMIAP</t>
  </si>
  <si>
    <t>Automatyzacja gry typu ESCAPE ROOM</t>
  </si>
  <si>
    <t>Automatic control of escape room- type game</t>
  </si>
  <si>
    <t>Celem pracy jest opracowanie zautomatyzowanych łamigłówek mogących znaleźć zastosowanie w tzw. Pokojach zagadek. W zakres pracy wchodzi: 1. Analiza opracowań z zakresu tzw. pokoi zagadek, 2. Opracowanie zautomatyzowanych łamigłowek zawierających różne  rozwiązania z dziedzin technicznych takich jak: programowanie, elektronika, automatyka, mechanika, 3. Redakcja pracy dyplomowej.</t>
  </si>
  <si>
    <t xml:space="preserve">Współpraca rozwiązań elektroenergetycznej automatyki zabezpieczeniowej dedykowanych dla farm wiatrowych  z systemem elektroenergetycznym </t>
  </si>
  <si>
    <t>Cooperation of modern power system protection dedicated to wind farms with the power system</t>
  </si>
  <si>
    <t xml:space="preserve">Celem pracy jest wyszukanie dostępnych na rynku rozwiązań automatyki zabezpieczeniowej  dedykowanej do farm wiatrowych oraz zaproponow3anie praktycznego doboru nastaw  takiego zabezpieczenia uwzględniającego integracje z systemem elektroenergetycznym </t>
  </si>
  <si>
    <t xml:space="preserve"> Zintegrowany z systemem elektroenergetycznym sterownik automatyki domowej jako element sieci smart grid</t>
  </si>
  <si>
    <t xml:space="preserve">Home automation controller integrated with power network as the element of the smart grid </t>
  </si>
  <si>
    <t>Celem pracy jest wykonanie mikroprocesorowego  sterownika współpracującego z panelami słonecznymi do automatyzacji ładowania pojazdów elektrycznych, sterowania oświetleniem, klimatyzacją i innymi odbiorami w budynku mieszkalnym, jako elementu, wpisującego się w strategię klastera smart grid</t>
  </si>
  <si>
    <t xml:space="preserve">Zastosowanie nowoczesnych rozwiązań elektroenergetycznej  automatyki zabezpieczeniowej do poprawy niezawodności pracy silników elektrycznych </t>
  </si>
  <si>
    <t xml:space="preserve">The use of modern protection solutions to improve the reliability of the electro motors operation   </t>
  </si>
  <si>
    <t xml:space="preserve">Celem pracy jest wyszukanie dostępnych na rynku rozwiązań  automatyki zabezpieczeniowej  dedykowanej do zabezpieczeń silników oraz zaproponowanie praktycznego doboru nastaw takiego zabezpieczenia </t>
  </si>
  <si>
    <t>Układy napędowe gokarta z silnikami elektrycznymi prądu przemiennego</t>
  </si>
  <si>
    <t>Go Kart drive systems with AC electric motors</t>
  </si>
  <si>
    <t>Celem pracy jest: analiza pracy elektrycznego układu napędowego gokarta dla różnych struktur układu przeniesienia napędu. Zakres pracy: analiza podstawowych układów napędowych  z silnikami prądu przemiennego. Wybór układu napędowego dla różnych mechanicznych struktur przeniesienia napędu. Modelu matematycznego układu napędowego. Badania symulacyjne. Analiza wyników i wnioski</t>
  </si>
  <si>
    <t>Analiza pracy układu napędowego małego samochodu elektrycznego</t>
  </si>
  <si>
    <t>Analysis of the electric drive system of a small electric car</t>
  </si>
  <si>
    <t>Celem pracy jest: analiza struktur elektrycznych układów napędowych przeznaczonych do małych samochodów elektrycznych(bolidów) posiadających ograniczenia na masę własną, masę baterii i wartość napięcia baterii. Zakres pracy: analiza podstawowych układów napędowych. Wstępny wybór  struktury napędu. Budowa modelu matematycznego układu napędowego. Przeprowadzenie wybranych badań symulacyjnych. Analiza wyników i wnioski.</t>
  </si>
  <si>
    <t xml:space="preserve">Automatyka samoczynnego załączania rezerwy z wykorzystaniem sterownika programowalnego </t>
  </si>
  <si>
    <t xml:space="preserve">Automatic transfer switch with the use of a programmable controller </t>
  </si>
  <si>
    <t xml:space="preserve">Celem pracy jest analiza układu automatyki do samoczynnego załączania rezerwy w przypadku utraty zasilania oraz możliwości  wykorzystania sterownika programowalnego do realizacji tego zabezpieczenia </t>
  </si>
  <si>
    <t>Licznik czasu pracy urządzenia elektroenergetycznego z sygnalizacją konieczności konserwacji</t>
  </si>
  <si>
    <t xml:space="preserve">Power equipment operation time counter with signalling of maintenance </t>
  </si>
  <si>
    <t>Celem pracy jest projekt i wykonanie licznika czasu pracy urządzeń elektroenergetycznych  z wykorzystaniem sterownika mikroprocesorowego  lub sterownika PLC. Licznik powinien umożliwiać podłączenie równoległe kilku urządzeń oraz zapewnić kontrolę maksymalnego dopuszczalnego czasu ich pracy, z sygnalizacją konieczności konserwacji</t>
  </si>
  <si>
    <t>Projekt  automatyzacji stanowiska o kontroli wałków pomiarowych siłowników elektrycznych stosowanych w energetyce</t>
  </si>
  <si>
    <t xml:space="preserve">Project of automation of a stand for control of measuring shafts of electric actuators used in power industry </t>
  </si>
  <si>
    <t>Celem pracy będzie opis koncepcji oraz projekt automatyzacji istniejącego stanowiska do kontroli wałków pomiarowych, stosowanych w siłownikach elektrycznych używanych w automatyzacji bloków energetycznych. Stanowisko, wykonane z wykorzystaniem sterownika PLC, powinno umożliwiać pełne sprawdzenie wielkości charakterystycznych (siła, wyprężenie sprężyn) wałków stanowiących główny element  pomiaru momentu mechanicznego w nowoczesnych siłownikach elektrycznych</t>
  </si>
  <si>
    <t>Zakład Produkcji Urządzeń automatyki Spółka z o.o. 50-950 wrocław, ul.Tęczowa 57</t>
  </si>
  <si>
    <t>Mariusz Szymański</t>
  </si>
  <si>
    <t>Analiza rozwiązań zasilania rezerwowego urządzeń przeznaczonych do działania podczas pożaru na podstawie wybranego obiektu.</t>
  </si>
  <si>
    <t>Analysis of backup power supply solutions for devices intended for operation during a fire based on a selected object.</t>
  </si>
  <si>
    <t>Celem pracy jest analiza rozwiązań zasilania rezerwowego urządzeń przeznaczonych do działania podczas pożaru.Praca będzie zawierała projekt układu SZR wraz z alalizą różnych rozwiązań zasilania rezerwowego i doboru wariantu na podstawie aktualnie obowiązujacych norm</t>
  </si>
  <si>
    <t>TEMATY PRAC DYPLOMOWYCH</t>
  </si>
  <si>
    <t>Systemy sygnalizacji
 i ochrony przeciwpożarowej w obiektach przemysłowych</t>
  </si>
  <si>
    <t>Signaling and fire protection systems in industrial facilities</t>
  </si>
  <si>
    <t xml:space="preserve">Celem pracy jest zapoznanie z systemami sygnalizacji i ochrony przeciwpożarowej stosowanymi obecnie w obiektach przemysłowych. Zakres pracy uwzględnia również nowoczesne techniki detekcji i eliminacji pożaru oraz analizę rozwiązań zapewniających bezprzerwowe zasilanie urządzeń ppoż. podczas pożaru.  </t>
  </si>
  <si>
    <t>Systemy automatyki stosowane w budynkach jednorodzinnych</t>
  </si>
  <si>
    <t>Automation sistems in single-family houses</t>
  </si>
  <si>
    <t>Celem pracy jest opracowanie oraz porównanie projektów inteligentnych instalacji ektrycznych w budynku jednorodzinnym dla dwóch różnych systemów automatyki. W zakresie pracy należy uwzględnić między innymi ocenę funkcjonalności poszczególnych rozwiązań, kosztów, korzyści oraz możliwości integracji z innymi systemami.</t>
  </si>
  <si>
    <t>Kompensacja mocy biernej w zakładzie Legnickiego Przedsiębiorstwa Wodociągów i Kanalizacji S.A.</t>
  </si>
  <si>
    <t>Reactive power compensation in the plant of Legnickie Przedsiębiorstwo Wodociągów i Kanalizacji S.A.</t>
  </si>
  <si>
    <t>Cele  pracy jest analiza inwestycji dotyczącej kompensacji mocy biernej w zakladzie  Legnickiego Przedsiębiorstwa Wodociągów i Kanalizacji S.A., zrealizowana w celu redukcji opłat za energię bierną pojemnościową.</t>
  </si>
  <si>
    <t>Adam Piersiak</t>
  </si>
  <si>
    <t>Legnickie Przedsiębiorstwo Wodociągów i Kanalizacji S.A. ul. Nowodworska 1, 5+220 Legnica</t>
  </si>
  <si>
    <t>Zastosowanie sterowników serii Sysmac NJ do sterowania przemysłowych układów napędowych</t>
  </si>
  <si>
    <t xml:space="preserve">Application of Sysmac NJ series controllers for the industrial drive control systems </t>
  </si>
  <si>
    <t>Celem pracy jest analiza możliwości wykorzystania sterowników programowalnych serii NJ firmy Omron w układach sterowania przemysłowych napędów elektrycznych. Zakres pracy obejmuje: przegląd literatury na temat przemysłowych układów napędowych, zapoznanie się z oprogramowaniem Sysmac Studio, zaprojektowanie i zbudowanie stanowiska laboratoryjnego z serwonapędami, opracowanie przykładowych programów sterujących dla różnych struktur układów napędowych.</t>
  </si>
  <si>
    <t>Analiza porównawcza neuronowych detektorów uszkodzeń uzwojeń stojana silnika indukcyjngo klatkowego</t>
  </si>
  <si>
    <t>Comparative analysis of neural detectors of stator winding faults of induction motor</t>
  </si>
  <si>
    <t>Celem pracy jest opracowanie oraz analiza porównawcza detektorów neuronoych uszkodzeń uzwojeń stojana.
W zakres pracy wchodzi:
1. zapoznanie się z problematyką diagnostyki i lokalizacji uszkodzeń uzwojeń stojana silnika indukcyjnego,
2. analiza porównawcza różnych rodzajów sieci neuronowych stosowanych w diagnostyce silników indukcyjnych,
3. opracowanie metod monitorowania i diagnostyki uszkodzeń przy ykorzystaniu analizy prądu stojana,
4. opracowanie neuronowych detektorów uszkodzeń uzwojeń stojana,
5. opracowanie i wykonanie wirtualnego przyrządu diagnostycznego w środowisku LabVIEW,
6. wykonanie badań eksperymentalnych wraz z analizą uzyskanych wyników.
Praca ma charakter eksperymentalny (eksperyment rzeczywisty).</t>
  </si>
  <si>
    <t xml:space="preserve">Kompensacja mocy biernej w odkrywowej kopalni kruszywa </t>
  </si>
  <si>
    <t>Reactive power compensation in an open-pit aggregate mine</t>
  </si>
  <si>
    <t>Celem pracy jest analiza kompensacji mocy biernej w odkrywkowej kopalni kruszywa EUROVIA-Graniczna w oparciu o istniejące urządzenia i przeprowadzone pomiary oraz zaprojektowanie zmian mających na celu uzyskania właściwych parametrów wymaganych przepisami.</t>
  </si>
  <si>
    <t>Herlender Justyna Mgr inż.</t>
  </si>
  <si>
    <t>Jarosław Buszta</t>
  </si>
  <si>
    <t>EUROVIA Kopalnia Graniczna, ul. Graniczna 15, 58-152 Goczałków</t>
  </si>
  <si>
    <t xml:space="preserve">Analiza i ocena 
sprzętowych i programowych 
rozwiązań detekcji kradzieży energii elektrycznej 
występujących w sieciach niskiego napięcia.
</t>
  </si>
  <si>
    <t>Analysis and evaluation of software and hardware remote detecting techniques of illegal energy consumption occurring in low-voltage network.</t>
  </si>
  <si>
    <t xml:space="preserve">Cel i zakres 
pracy dyplomowej
Nielegalny pobór energii elektrycznej, pomimo malejącej tendencji występowania tego zjawiska, nadal jest uciążliwy dla dystrybutorów energii elektrycznej. Podejmuje się wiele działań związanych z ograniczeniem tego zjawiska. Celem pracy dyplomowej jest przedstawianie rozwiązań programowych i sprzętowych uniemożliwiających (lub w znacznym stopniu utrudniających) dokonanie kradzieży energii elektrycznej występujących w inteligentnych systemach pomiarowych (Smart Metering).
</t>
  </si>
  <si>
    <t>Projekt inteligentnej instalacji ulicznej sygnalizacji świetlnej</t>
  </si>
  <si>
    <t>Project of intelligent street traffic lights installation</t>
  </si>
  <si>
    <t>Celem pracy jest zaprojektowanie i wykonanie modelu dydaktycznego inteligentnej instalacji ulicznej sygnalizacji świetlnej z wykorzystaniem sterownika programowalnego PLC. Należy dokonać analizy formalnych wymagań technicznych oraz potencjalnie występujących alternatywnych scenariuszy. Projekt musi zapewniać pełną realizację zadań przewidzianych w programie sygnalizacji przy zachowaniu warunków bezpieczeństwa ruchu drogowego.</t>
  </si>
  <si>
    <t>Układy sterowania blokami sprzęgów energoelektronicznych odnawialnych źródeł energii elektrycznej</t>
  </si>
  <si>
    <t>Control strategies of grid-connected inverters</t>
  </si>
  <si>
    <t xml:space="preserve">Celem pracy jest zbadanie wybranego układu sterowania sprzęgiem energoelektronicznym odnawialnego źródła energii elektrycznej. 
W ramach pracy Student powinien przygotować w programie Matlab/Simulink model fragmentu systemu elektroenergetycznego wraz z uproszczonym modelem elektrowni słonecznej sprzęgniętej z systemem poprzez przekształtnik energoelektroniczny. W tak przygotowanym modelu, układ sterowania przekształtnikiem powinien zostać przetestowany w różnych warunkach pracy systemu elektroenergetycznego.
</t>
  </si>
  <si>
    <t>Metody śledzenia punktu mocy maksymalnej ogniw fotowoltaicznych</t>
  </si>
  <si>
    <t>Maximum power point tracking of solar photovoltaic panels</t>
  </si>
  <si>
    <t>Celem pracy jest analiza działania wybranych algorytmów śledzenia punktu mocy maksymalne ogniw fotowoltaicznych (MPPT). Część praktyczna pracy zostanie wykonana w programie Matlab/Simulink, w którym Dyplomant powinien przygotować model systemu elektroenergetycznego wraz z elektrownią słoneczną. Następnie powinien zaimplementować wybrane algorytmy MPPT oraz ocenić ich efektywność w różnych warunkach pracy (zmiana nasłonecznienia, zakłócenia zewnętrzne, itp.). Opracowanie wniosków i edycja pracy dyplomowej.</t>
  </si>
  <si>
    <t>Analiza możliwości wykorzystania ultradźwiękowej techniki NDT do zautomatyzowanej diagnostyki przemysłowych instalacji transportujących materiały erozyjne</t>
  </si>
  <si>
    <t>Analysis of the possibility of using ultrasonic NDT technology for automated diagnostics of industrial installations transporting erosive materials</t>
  </si>
  <si>
    <t>Celem pracy jest analiza możliwości wykorzystania programowalnych defektoskopów ultradźwiękowych do bezinwazyjnej diagnostyki stanu technicznego (NDT) wielowarstwowych kompozytowych instalacji transportujących materiały erozyjne. Zakres pracy obejmował będzie testy doboru różnych defektoskopowych głowic ultradźwiękowych w zależności od technologii wykonania kompozytowych wielowarstwowych układów wykorzystywanych podczas transportu materiałów erozyjnych. Przeprowadzone zostaną wstępne próby zdalnego zautomatyzowanego pomiaru (komunikacja bezprzewodowa, archiwizacja pomiarów w pamięci komputera, wstępna obróbka wyników, sygnalizacja alarmowa wykrycia defektu). Analiza otrzymanych wyników pomiarów pod kątem przydatności w diagnostyce NDT.</t>
  </si>
  <si>
    <t xml:space="preserve">Dr inż. Tadeusz Mączka </t>
  </si>
  <si>
    <t xml:space="preserve">IASE
Wystawowa 1, 51-618 Wrocław
</t>
  </si>
  <si>
    <t>Opracowanie platformy sprzętowo-programowej kamery multispektralnej</t>
  </si>
  <si>
    <t>Development of a hardware and software platform for the multispectral camera</t>
  </si>
  <si>
    <t>Opracowanie, zbudowanie, zaprogramowanie kamery multispektralnej opartej na mini komputerze Raspberry pi 3b+ w celu wykorzystania jej w inteligentnym rolnictwie do oceny składu chemicznego roślin.</t>
  </si>
  <si>
    <t>dr hab.. Inż.. Jacek Reiner (W10)</t>
  </si>
  <si>
    <t>W10</t>
  </si>
  <si>
    <t>Oddziaływanie elektrowni wiatrowych na środowisko</t>
  </si>
  <si>
    <t>The impact of wind farms on the environment</t>
  </si>
  <si>
    <t xml:space="preserve">Celem pracy jest analiza wpływu farm wiatrowych na otaczające środowisko, głównie na rośliny i zwierzęta. Celem jest również przeprowadzenie pomiarów hałasu i temperatury w otoczeniu funkcjonującej elektrowni wiatrowej. </t>
  </si>
  <si>
    <t>Analysis of  guarantee supply system for selected object</t>
  </si>
  <si>
    <t>Celem pracy jest analiza systemu zasilania gwarantowanego dla wybranego obiektu. Zakres pracy obejmuje: analizę układów zasilania gwarantowanego z wykorzystaniem zasilaczy UPS, zaprojektowanie przyłącza i rozdzielnicy umożliwiającej dowolny wybór  obwodów do zasilania przez UPS, porównanie zaprojektowanego rozwiązania rozdzielnicy ze standardową rozdzielnicą nieposiadającą takiej możliwości, sprawdzenie zaprojektowanego rozwiązania dla wybranego obiektu  rzeczywistego</t>
  </si>
  <si>
    <t>Testowanie zabezpieczenia odległościowego linii przesyłowych w programie ATP-EMTP</t>
  </si>
  <si>
    <t>Investigation of transmission lines distance protection in ATP-EMTP</t>
  </si>
  <si>
    <t>Celem pracy jest przetestowanie zabezpieczenia odległościowego dla różnych warunków pracy linii przesyłowej. W ramach pracy należy: opracować cyfrowy model fragmentu systemu elektroenergetycznego oraz zaimplementować algorytm zabezpieczenia odległościowego w programie EMTP, przetestować zabezpieczenie dla róznych warunków pracy linii oraz opracować wnioski.</t>
  </si>
  <si>
    <t>Dydaktyczna makieta pracy mini elektrowni PV-Wiatr</t>
  </si>
  <si>
    <t>The educational model of work  the mini hybrid power plant PV-Wind</t>
  </si>
  <si>
    <t xml:space="preserve">Celem pracy jest zaprojektowanie i wykonanie dydaktycznej makiety pracy wyspowej mini elektrowni hybrydowej PV-Wiatr Zakres pracy obejmuje: zapoznanie się z systemami mini elektrowni hybrydowych PV-wiatr, opracowanie koncepcji makiety dydaktycznej i jej wykonanie. </t>
  </si>
  <si>
    <t>Sterowani silnika indukcyjnego zasilanego z falownika napięcia przy wykorzystaniu metod losowej modulacji szerokości impulsowej</t>
  </si>
  <si>
    <t>Voltage source inverter-fed induction motor control using random pulse width modulation methods</t>
  </si>
  <si>
    <t>Celem pracy magisterskiej jest analiza wybranej metody sterowania silnikiem indukcyjnym, zasilanego z trójfazowego falownika napięcia przy zastosowaniu losowej generacji impulsów o zmiennej szerokości.
W zakres pracy wchodzi :
- zapoznanie się z literaturą dotyczącą badanego zagadnienia,
- opracowanie modeli w wybranym programie do badań symulacyjnych,
- próba weryfikacji eksperymentalnej na stanowisku laboratoryjnym z układem szybkiego prototypowania,
- przeprowadzenie badań symulacyjnych i eksperymentalnych, analiza otrzymanych wyników, 
- redakcja pracy magisterskiej.</t>
  </si>
  <si>
    <t>Systemy wizyjne stoso-wane w intralogistyce</t>
  </si>
  <si>
    <t>Vision systems used in intralogistics</t>
  </si>
  <si>
    <t xml:space="preserve">Celem pracy jest porów-nanie istniejących syste-mów wizyjnych pod ką-tem precyzyjnej identyfi-kacji przedmiotów w zastosowaniach intralogi-stycznych i na tej podsta-wie sformułowanie wy-tycznych umożliwiają-cych optymalny dobór systemu do procesu.
Zakres pracy obejmuje:
- analizę literaturową i zapoznanie się z zagad-nieniem,
- wybór systemów wizyj-nych do analizy,
- wybór wskaźników identyfikacji przedmio-tów,
- wykonanie badań doty-czących jakości identyfi-kacji przedmiotów przez wybrane systemy wizyjne,  
- sformułowanie wnio-sków,
- redakcję pracy
</t>
  </si>
  <si>
    <t>inż. Jan Fuerst</t>
  </si>
  <si>
    <t xml:space="preserve">Horizon – Automation
Sp.z o.o. Sp. k.
54-427 Wrocław, ul. Duńska 7
</t>
  </si>
  <si>
    <t>Możliwości zastosowania robotów przemysłowych i robotów współpracujących w systemach intralogistyki</t>
  </si>
  <si>
    <t>Possibilities of using industrial robots and cooperating robots in intralogistics systems</t>
  </si>
  <si>
    <t xml:space="preserve">Celem pracy jest określenie możliwości zastosowania robotów przemysłowych i robotów współpracujących w systemach stosowanych w intralogistyce. Na podstawie analizy wykonanych prób należy podjąć próbę sformułowania wytycznych mających na celu ułatwienie doboru określonego typu robota w wybranym procesie.
Zakres pracy obejmuje:
- zapoznanie się z zagadnieniem,
- wybór modeli robotów do analizy,
- określenie rodzaju testów zastosowań do wykonania,
- wykonanie testów zastosowań dla wybranych robotów,
- ocena otrzymanych wyników,
- sformułowanie wniosków,
- redakcję pracy.
</t>
  </si>
  <si>
    <t>inż. Jan Fuerst.</t>
  </si>
  <si>
    <t>Oddziaływanie stacji elektroenergetycznych najwyższych napięć na środowisko</t>
  </si>
  <si>
    <t>The impact of  high voltage power stations on the environment</t>
  </si>
  <si>
    <t>Celem pracy jest ocena oddziaływania na środowisko czynników towarzyszących procesowi budowy i eksploatacji stacji elektroenergetycznych najwyższych napięć. Szczególnej analizie należy poddać oddziaływania akustyczne i elektromagnetyczne, których źródłem są urządzenia stacyjne.</t>
  </si>
  <si>
    <t>Model uproszczonego silnika indukcyjnego w Matlabie</t>
  </si>
  <si>
    <t>Simplified induction motor model in Matlab</t>
  </si>
  <si>
    <t>Celem pracy jest implementacja modelu silnika indukcyjnego w Matlabie. Należy dokonać przeglądu literatury dotyczącej modelowania silników, wybrać model do implementacji i wykonać go programowo w Matlabie. Odpowiedzi modelu na różnego typu zakłócenia napięcia zasilającego należy porównać z gotowym modelem w Simulinku oraz dobrać nastawy zabezpieczenia podnapięciowego w systemie elektroenergetycznym.</t>
  </si>
  <si>
    <t xml:space="preserve">Analiza ekonomiczna efektywności eksploatacji zaprojektowanej instalacji fotowoltaicznej w  wybranym obiekcie przemysłowym </t>
  </si>
  <si>
    <t>Economic analysis of the efficiency of designed  solar photovoltaic plant exploitation in a selected industrial facility</t>
  </si>
  <si>
    <t xml:space="preserve">Celem pracy jest wykonanie projektu instalacji fotowoltaicznej dla małej firmy przemysłowej ( sklep motoryzacyjny z warsztatem ) i analiza ekonomiczna opłacalności funkcjonowania takiej instalacji PV, uwzględniając dostępne na rynku rozwiązania techniczne oraz obowiązujące normy. 
Zakres pracy obejmuje:
- wykonanie projektu instalacji fotowoltaicznej dla małej firmy przemysłowej,
- wykonanie analizy ekonomicznej efektywności eksploatacji zaprojektowanej instalacji fotowoltaicznej.
</t>
  </si>
  <si>
    <t>Budowa sterowanego stabilizatora obrazu</t>
  </si>
  <si>
    <t>Construction of controlled image balancer</t>
  </si>
  <si>
    <t xml:space="preserve">Celem pracy dyplomowej jest budowa własnego sterowanego stabilizatora obrazu dla kamer i aparatów. W zakres pracy wchodzi konstrukcja układu mechanicznego w oparciu o przegub Cardana; systemu elektronicznego z użyciem sterowanego silnika krokowego; ocena i porównanie wyników z gotowymi rozwiązaniami typu gimbal i programowym stabilizowaniem obrazu; redakcja treści pracy. </t>
  </si>
  <si>
    <t>Robot with intelligent Path Search Function</t>
  </si>
  <si>
    <t>Budowa robota z funkcją inteligentnego wyszukiwania ścieżki z wykorzystaniem  czujników. Algorytm i oprogramowanie z wykorzystaniem mikrokontrolera Arduino</t>
  </si>
  <si>
    <t>Model precyzyjnego sterowania warunkami klimatycznymi uprawy roślin wymagających</t>
  </si>
  <si>
    <t>The model for precise control of climatic conditions of demanding plants</t>
  </si>
  <si>
    <t xml:space="preserve">Celem pracy jest stworzenie modelu regulacji kluczowych parametrów klimatycznych uprawy roślin wymagających  z wykorzystaniem mikrokontrolera. Studentka powinna stworzyć zamknięty system regulacji wybranych parametrów w postaci modelu zawierającego czujnik wilgotności gleby, zasobnik wody oraz pompę wody, czujnik temperatury wraz z elementem grzewczym. </t>
  </si>
  <si>
    <t>Przegląd i analiza nowoczesnych urządzeń wysokiego napięcia stosowanych w stacjach energetyki zawodowej</t>
  </si>
  <si>
    <t>Review and analysis of solution for high voltage devices for power substations</t>
  </si>
  <si>
    <t>Celem pracy jest przegląd i analiza rozwiązań nowoczesnych urządzeń wysokiego napięcia stosowanych w stacjach energetyki zawodowej. Zakres pracy obejmuje: zapoznanie się z rodzajami urządzeń wysokiego napięcia w stacjach elektroenergetycznych; przegląd nowoczesnych urządzeń wysokiego napięcia stosowanych w kraju i zagranicą; analizę wad wad, zalet i zakresu zastosowania rozpatrywanych rozwiązań urządzeń wysokiego napięcia oraz opracowanie propozycji najlepszych rozwiązań urządzeń wysokiego napięcia w ofercie krajowej i zagranicznej dla stacji energetyki zawodowej.</t>
  </si>
  <si>
    <t xml:space="preserve">Badania porównawcze zasobników energii stosowanych 
w harvestingowo zasilanych układach IoT.
</t>
  </si>
  <si>
    <t>Comparative study of energy storage devices for energy harvested supply of IoT appliances.</t>
  </si>
  <si>
    <t xml:space="preserve">Celem pracy jest przeprowadzenie badań porównawczych różnego rodzaju zasobników energii (akumulatorów, superkondensatorów) stosowanych jako źródła buforowego zasilania zdalnych układów czujnikowych IoT, pobierających energię z otoczenia poprzez jej harvesting, a zatem w warunkach znacznie odbiegających od typowo stosowanych podczas ładowania np. akumulatorów. Zakres pracy obejmuje analizę literaturową, opracowanie metodyki badań, dobór rodzajów zasobników energii do testów, opracowanie, budowę i uruchomienie mikroprocesorowo sterowanego stanowiska pomiarowego, umożliwiającego prowadzenie testów ładowania oraz rozładowania w zadanej temperaturze, wykonanie laboratoryjnych badań porównawczych, analizę wyników oraz redakcję pracy.
The aim of the work is to carry out comparative study of different types of energy storage devices (accumulators, supercapacitors) used as a buffer supply source in remote IoT sensor systems, harvesting energy from the nearby environment, thus, significantly deviating from typical conditions used for accumulators charging. The scope of work includes literature research, development of the research methodology, selection of types of energy storage devices for testing, development and construction of a microprocessor-controlled test setup for charging and discharge tests in stabilized temperature, running comparative tests, analysis of the experimental results and editorial work.
</t>
  </si>
  <si>
    <t>Analiza obrotu energią elektryczną na giełdowym  rynku spot.</t>
  </si>
  <si>
    <t>Model elektrowni szczytowo pompowej</t>
  </si>
  <si>
    <t>Model of pumped storage power plant</t>
  </si>
  <si>
    <t xml:space="preserve">Celem pracy jest wykonanie modelu elektrowni szczytowo-pompowej sterowanego układem arduino. Zakres prac obejmuje zaprojektowanie i budowę modelu ESP oraz wykonie badań pracy układu dla różnych scenariuszy sterowania. </t>
  </si>
  <si>
    <t>dr Paweł Krowicki</t>
  </si>
  <si>
    <t xml:space="preserve">Analiza pracy stabilizatora systemowego </t>
  </si>
  <si>
    <t>Performance analysis of poer system stabilizer</t>
  </si>
  <si>
    <t xml:space="preserve">Celem pracy jest zapoznanie się z metodami sterowania pracą stabilizatora systemowego. W zakres pracy wchodzi:
przegląd układów sterowania wykorzystywanych do regulacji pracą stabilizatora systemowego,
przygotowanie w programie Matlab/Simulink modelu fragmentu systemu elektroenergetycznego wraz z turbogeneratorem oraz niezbędnymi układami sterowania, analiza efektywności działania wybranych układów serowania stabilizatorem systemowym w różnych warunkach pracy systemu elektroenergetycznego. 
</t>
  </si>
  <si>
    <t>Elektrotechnika_inż._ETP</t>
  </si>
  <si>
    <t>Wymagania stawiane systemom zasilania w Centrach Przetwarzania Danych</t>
  </si>
  <si>
    <t>Requirements for power systems in Data Processing Centers</t>
  </si>
  <si>
    <t>Celem pracy jest analiza wymagań stawianych systemom zasilania w Centrach Przetwarzania Danych, przegląd rozwiązań automatyki zasilania gwarantowanego oraz wykonanie projektu instalacji elektrycznej przykładowego Centrum Przetwarzania Danych.</t>
  </si>
  <si>
    <t>Analysis of power transmission line faults and measuring / decision making algorithms for a digital distance protection. Reflecting the measuring algorithms with constant and variable window length in Matlab program. Investigation of distance protection performance with use of fault data from ATP-EMTP simulation of faults on power transmission line. Stating the conclusions for the performed investigations.</t>
  </si>
  <si>
    <t>Bloki gazowo-parowe w wytwarzaniu energii elektrycznej</t>
  </si>
  <si>
    <t>Gas-steam combined-cycle power plants for electricity generation</t>
  </si>
  <si>
    <t>Przeprowadzenie analizy efektywności bloków gazowo-parowych na podstawie wybranych wskaźników techniczno-ekonomicznych w warunkach krajowych</t>
  </si>
  <si>
    <t>Przegląd i analiza rozwiązań nowoczesnych rozdzielnic 110 kV  stosowanych w stacjach wnętrzowych energetyki zawodowej</t>
  </si>
  <si>
    <t>Review and analysis of  solutions  for 110 kV switchgear  for indoor power substations</t>
  </si>
  <si>
    <t xml:space="preserve">Celem pracy jest przegląd i analiza rozwiązań nowoczesnych rozdzielnic 110 kV  stosowanych w stacjach wnętrzowych energetyki zawodowej. Zakres pracy obejmuje: zapoznanie się z rodzajami rozwiązań rozdzielnic 110 kV; przegląd nowoczesnych rozdzielnic 110 kV stosowanych w kraju i zagranicą;   analizę wad,  zalet i zakresu zastosowania rozpatrywanych rozwiązań  rozdzielnic  110 kV oraz opracowanie propozycji najlepszych rozwiązań rozdzielnic 110 kV w ofercie krajowej i zagranicznej dla wnętrzowych stacji energetyki zawodowej.   </t>
  </si>
  <si>
    <t>Analiza czynników wpływających na rozwój mobilności elektrycznej</t>
  </si>
  <si>
    <t>Analysis of factors affecting the development of electric mobility</t>
  </si>
  <si>
    <t>Celem pracy jest dokonanie identyfikacji czynników determinujących rozwój samochodów elektrycznych w tym czynników technicznych,ekonomicznych oraz społecznych.</t>
  </si>
  <si>
    <t>Zasilacz napięcia stałego z regulacją napięcia i prądu</t>
  </si>
  <si>
    <t>DC power supply with adjustable voltage and current</t>
  </si>
  <si>
    <t>Celem pracy jest wykonanie zasilacza stabilizowanego z regulacją napięcia od 0 do 20V oraz regulacją prądu wyjściowego do 2A. Dodatkowo zasilacz ma być wyposażony w wyjścia +/- 5V i +/- 15V z prądem obciążenia na poziomie 1A. W ramach realizacji pracy należy wykonać model zasilacza, przeprowadzić jego badania oraz zredagować pracę</t>
  </si>
  <si>
    <t>Analiza pracy silników synchronicznych z magnesami trwałymi w napędach pomp głównego odwadniania kopalni</t>
  </si>
  <si>
    <t>Analysis of the permanent magnet synchronous motors operating in the mine's main pump drives</t>
  </si>
  <si>
    <t>Celem pracy jest analiza stanu pracy silników i pomp głównego odwadniania kopalni. Analiza efektywności ekonomicznej zastosowania silników z magnesami trwałymi do tych napędów. Wpływ tych silników na sieć elektryczną rejonu kopalni podczas: rozruchu, pracy ustalonej.</t>
  </si>
  <si>
    <t>Zastosowanie układów WAMS 
w systemie elektroenergetycznym</t>
  </si>
  <si>
    <t>Application examples of wide area monitoring for power system operators</t>
  </si>
  <si>
    <t>Implementation of the synchronized measurements of the parameters, which characterize current power system state in various sections, acquisition, processing and storage of this data, representation of the information to dispatchers of a power system. Examples of applications of Wide Area Monitoring Systems (WAMS) are presented that would provide valuable information to Transmission System Operators (TSO) within a larger interconnection, such as UCTE/ Power Grid Corporation of India Ltd. Thesis focuses on the benefits to individual members, benefits to the broader interconnection are illustrated with examples in a separate paper by the same authors. Two particular uses are considered in detail in this paper. Firstly, the potential role of WAMS for a TSO to visualise the condition of the wider network is considered, using the example. Secondly, the use of WAMS for assessing the illuence of external networks on the dynamics observed within a TSO's own region should discussed. As an example, The Unified Real Time Dynamic State Measurement system (URTDSM).</t>
  </si>
  <si>
    <t>Zastosowanie sterowników PLC w systemach sterowania i monitoringu pracy małych elektrowni wodnych</t>
  </si>
  <si>
    <t>Application of Programmable Logic Controllers PLC to control and monitoring systems for small hydroelectric plants</t>
  </si>
  <si>
    <t xml:space="preserve">Celem pracy jest przeprowadzenie analizy możliwości zastosowania programowalnych sterowników logicznych PLC w automatycznych układach sterowania pracą małych elektrowni wodnych (MEW). Praca powinna koncentrować się na układzie sterowania i monitoro-wania natężenia przepływu wody przez turbinę, który stanowi podstawowy parametr regulacyjny w MEW, tj. układach regulacji poziomu wody górnej oraz kąta otwarcia kierownicy turbiny. 
Do studenta będzie należało opracowanie założeń projekto-wych systemu jak ww. oraz zbudowanie jego modelu z wykorzystaniem sterownika PLC oraz pola HMI do wizualizacji realizowanych procesów.
</t>
  </si>
  <si>
    <t>Asymetria napięć w sieciach nN z jednofazowymi źródłami fotowoltaicznymi</t>
  </si>
  <si>
    <t>Voltage asymmetry in low voltage network with one-phase PV installations</t>
  </si>
  <si>
    <t xml:space="preserve">Praca dotyczy problematyki wpływu jednofazowych źródeł fotowoltaicznych w sieci niskich napięć na asymetrię napięć trójfazowych. Celem pracy jest ocena problemu na podstawie obecnego stanu wiedzy literaturowej, a także wykonanie analiz pomiarów asymetrii napięć w punkcie przyłączenia jednofazowych instalacji PV wywołanego różnym ukierunkowaniem geograficznym paneli fotowoltaicznych. 
The work is dedicated to problem of impact of one-phase PV installations in LV network on voltage asymmetry. The aim of the work is an assessment of state of the art of the problem and analysis of voltage asymmetry measurement in PCC of one-phase PV installations caused by different geographical orientation of the PV panels.
</t>
  </si>
  <si>
    <t>Zabezpieczenia w instalacjach elektrycznych z uwzględnieniem selektywności w oparciu o aparaturę firmy Legrand</t>
  </si>
  <si>
    <t>Ocena stanu stabilności napięciowej mikrosieci ze źródłami generacji rozproszonej</t>
  </si>
  <si>
    <t>Voltage Stability Assessment for Distrbuted Generation in Microgrid System</t>
  </si>
  <si>
    <t xml:space="preserve">Voltage stability analysis of a power system is a necessity, particularly in the planning phase of the development or expansion of a power network. A microgrid is normally composed of relatively small distributed generators supplying an islanded distribution network. Although a microgrid may not be a complex interconnected power system but it has some characteristics that makes it undergo stability problems when it is exposed to disturbances. 
In this thesis, a comparison of different model-based methods is done to estimate the voltage stability margin of the microgrid.
In order to perform the voltage stability analysis, modal analysis as well as PV and QV curves were evaluated based on load flow for different scenarios. 
</t>
  </si>
  <si>
    <t>Metody regulacji napięcia w sieciach dystrybucyjnych typu Smart Grid z generacją rozproszoną</t>
  </si>
  <si>
    <t>Methods of voltage regulation in Smart Grid power distribution system with distributed generation</t>
  </si>
  <si>
    <t xml:space="preserve">The aim of this thesis is to make a practical model of distribution network with Smart Grid technologies and use it to compare up-to-date methods of voltage control in power distribution system with distributed generation.
The work should consist of:
1) literature review of existing methods of voltage regulation,
2) designing in Matlab software a model for comparing methods of voltage control,
3) analysis of the model’s results,
4) conclusions.
</t>
  </si>
  <si>
    <t>Wskaźnik położenia części roboczej ładowacza czołowego</t>
  </si>
  <si>
    <t xml:space="preserve">Position indicator of a working part of the front-end loader </t>
  </si>
  <si>
    <t xml:space="preserve">Celem pracy jest opracowanie wskaźnika położenia względem ziemi części roboczej ładowacza czołowego (np. Widły, łyżka), w celu ułatwienia pracy operatora.
Zakres pracy obejmuje analizę problemu określania położenia, dobór odpowiednich czujników pomiarowych, opracowanie układu mikroprocesorowego  realizującego daną funkcjonalność oraz interfejsu użytkownika, testy opracowanego rozwiązania, radeakcję treści pracy.   </t>
  </si>
  <si>
    <t>ZAJĘTY</t>
  </si>
  <si>
    <t>CZY ZAJĘTY?</t>
  </si>
  <si>
    <t>18.02.2019</t>
  </si>
  <si>
    <t>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</si>
</sst>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9">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28"/>
      <color theme="1"/>
      <name val="Calibri"/>
      <family val="2"/>
      <charset val="238"/>
      <scheme val="minor"/>
    </font>
    <font>
      <b/>
      <sz val="24"/>
      <color theme="1"/>
      <name val="Calibri"/>
      <family val="2"/>
      <charset val="238"/>
      <scheme val="minor"/>
    </font>
    <font>
      <sz val="10"/>
      <color rgb="FF000000"/>
      <name val="Times New Roman"/>
      <family val="1"/>
      <charset val="238"/>
    </font>
    <font>
      <sz val="10"/>
      <color rgb="FF000000"/>
      <name val="Calibri"/>
      <family val="2"/>
      <charset val="238"/>
      <scheme val="minor"/>
    </font>
    <font>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cellStyleXfs>
  <cellXfs count="86">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alignment wrapText="1"/>
    </xf>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0" fontId="2" fillId="0" borderId="0" xfId="0" applyFont="1" applyAlignment="1">
      <alignment wrapText="1"/>
    </xf>
    <xf numFmtId="0" fontId="24" fillId="2" borderId="1" xfId="0" applyFont="1" applyFill="1" applyBorder="1" applyAlignment="1" applyProtection="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0" fillId="0" borderId="1" xfId="0" applyBorder="1"/>
    <xf numFmtId="0" fontId="2" fillId="0" borderId="0" xfId="0" applyFont="1" applyBorder="1" applyAlignment="1" applyProtection="1">
      <alignment wrapText="1"/>
      <protection locked="0"/>
    </xf>
    <xf numFmtId="0" fontId="2" fillId="0" borderId="1" xfId="0" applyFont="1" applyFill="1" applyBorder="1" applyAlignment="1" applyProtection="1">
      <alignment wrapText="1"/>
      <protection locked="0"/>
    </xf>
    <xf numFmtId="0" fontId="2" fillId="0" borderId="19" xfId="0" applyFont="1" applyBorder="1" applyAlignment="1"/>
    <xf numFmtId="0" fontId="2" fillId="0" borderId="19" xfId="0" applyFont="1" applyBorder="1" applyAlignment="1" applyProtection="1">
      <protection locked="0"/>
    </xf>
    <xf numFmtId="0" fontId="2" fillId="0" borderId="19" xfId="0" applyFont="1" applyBorder="1" applyAlignment="1" applyProtection="1">
      <alignment wrapText="1"/>
      <protection locked="0"/>
    </xf>
    <xf numFmtId="0" fontId="2" fillId="0" borderId="19" xfId="0" applyFont="1" applyBorder="1" applyAlignment="1">
      <alignment wrapText="1"/>
    </xf>
    <xf numFmtId="164" fontId="2" fillId="0" borderId="19" xfId="0" applyNumberFormat="1" applyFont="1" applyBorder="1" applyAlignment="1"/>
    <xf numFmtId="0" fontId="2" fillId="0" borderId="0" xfId="0" applyFont="1" applyBorder="1" applyAlignment="1"/>
    <xf numFmtId="0" fontId="2" fillId="0" borderId="0" xfId="0" applyFont="1" applyBorder="1" applyAlignment="1" applyProtection="1">
      <protection locked="0"/>
    </xf>
    <xf numFmtId="0" fontId="2" fillId="0" borderId="0" xfId="0" applyFont="1" applyBorder="1" applyAlignment="1">
      <alignment wrapText="1"/>
    </xf>
    <xf numFmtId="164" fontId="2" fillId="0" borderId="0" xfId="0" applyNumberFormat="1" applyFont="1" applyBorder="1" applyAlignment="1"/>
    <xf numFmtId="0" fontId="2" fillId="0" borderId="20" xfId="0" applyFont="1" applyBorder="1" applyAlignment="1"/>
    <xf numFmtId="0" fontId="2" fillId="0" borderId="20" xfId="0" applyFont="1" applyBorder="1" applyAlignment="1" applyProtection="1">
      <protection locked="0"/>
    </xf>
    <xf numFmtId="0" fontId="2" fillId="0" borderId="20" xfId="0" applyFont="1" applyBorder="1" applyAlignment="1" applyProtection="1">
      <alignment wrapText="1"/>
      <protection locked="0"/>
    </xf>
    <xf numFmtId="0" fontId="2" fillId="0" borderId="20" xfId="0" applyFont="1" applyBorder="1" applyAlignment="1">
      <alignment wrapText="1"/>
    </xf>
    <xf numFmtId="164" fontId="2" fillId="0" borderId="20" xfId="0" applyNumberFormat="1" applyFont="1" applyBorder="1" applyAlignment="1"/>
    <xf numFmtId="0" fontId="26" fillId="0" borderId="1" xfId="0" applyFont="1" applyBorder="1" applyAlignment="1">
      <alignment wrapText="1"/>
    </xf>
    <xf numFmtId="0" fontId="26" fillId="0" borderId="21" xfId="0" applyFont="1" applyBorder="1" applyAlignment="1">
      <alignment wrapText="1"/>
    </xf>
    <xf numFmtId="0" fontId="26" fillId="0" borderId="0" xfId="0" applyFont="1" applyAlignment="1">
      <alignment wrapText="1"/>
    </xf>
    <xf numFmtId="0" fontId="27" fillId="0" borderId="1" xfId="0" applyFont="1" applyBorder="1" applyAlignment="1">
      <alignment wrapText="1"/>
    </xf>
    <xf numFmtId="49" fontId="2" fillId="0" borderId="1" xfId="0" applyNumberFormat="1" applyFont="1" applyBorder="1" applyAlignment="1" applyProtection="1">
      <alignment wrapText="1"/>
      <protection locked="0"/>
    </xf>
    <xf numFmtId="0" fontId="0" fillId="0" borderId="0" xfId="0" applyAlignment="1"/>
    <xf numFmtId="0" fontId="2" fillId="0" borderId="1" xfId="0" applyFont="1" applyBorder="1" applyAlignment="1" applyProtection="1">
      <alignment horizontal="left" wrapText="1"/>
      <protection locked="0"/>
    </xf>
    <xf numFmtId="0" fontId="0" fillId="0" borderId="0" xfId="0" applyAlignment="1">
      <alignment vertical="center" wrapText="1"/>
    </xf>
    <xf numFmtId="0" fontId="2" fillId="5" borderId="1" xfId="0" applyFont="1" applyFill="1" applyBorder="1" applyAlignment="1" applyProtection="1">
      <alignment wrapText="1"/>
      <protection locked="0"/>
    </xf>
    <xf numFmtId="0" fontId="2" fillId="5" borderId="1" xfId="0" applyFont="1" applyFill="1" applyBorder="1" applyAlignment="1" applyProtection="1">
      <alignment vertical="center" wrapText="1"/>
      <protection locked="0"/>
    </xf>
    <xf numFmtId="0" fontId="3" fillId="0" borderId="0" xfId="0" applyFont="1" applyAlignment="1">
      <alignment horizontal="center"/>
    </xf>
    <xf numFmtId="0" fontId="0" fillId="0" borderId="0" xfId="0" applyAlignment="1" applyProtection="1">
      <alignment horizontal="center"/>
      <protection locked="0"/>
    </xf>
    <xf numFmtId="0" fontId="25" fillId="0" borderId="0" xfId="0" applyFont="1" applyAlignment="1">
      <alignment horizontal="center"/>
    </xf>
    <xf numFmtId="0" fontId="28" fillId="0" borderId="1" xfId="0" applyFont="1" applyBorder="1" applyAlignment="1" applyProtection="1">
      <alignment horizontal="center" vertical="center"/>
      <protection locked="0"/>
    </xf>
  </cellXfs>
  <cellStyles count="47">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2"/>
    <cellStyle name="Normalny 3" xfId="43"/>
    <cellStyle name="Normalny 4" xfId="44"/>
    <cellStyle name="Normalny 5" xfId="46"/>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14"/>
  <sheetViews>
    <sheetView tabSelected="1" zoomScaleNormal="100" zoomScaleSheetLayoutView="100" workbookViewId="0">
      <pane ySplit="5" topLeftCell="A6" activePane="bottomLeft" state="frozen"/>
      <selection pane="bottomLeft" activeCell="A6" sqref="A6"/>
    </sheetView>
  </sheetViews>
  <sheetFormatPr defaultRowHeight="12.75"/>
  <cols>
    <col min="1" max="1" width="6.85546875" style="11" bestFit="1" customWidth="1"/>
    <col min="2" max="2" width="21.85546875" style="11" hidden="1" customWidth="1"/>
    <col min="3" max="3" width="9.140625" style="11" hidden="1" customWidth="1"/>
    <col min="4" max="4" width="11.85546875" style="11" hidden="1" customWidth="1"/>
    <col min="5" max="5" width="31.140625" style="11" customWidth="1"/>
    <col min="6" max="6" width="12" style="11" customWidth="1"/>
    <col min="7" max="7" width="20.42578125" style="11" customWidth="1"/>
    <col min="8" max="8" width="21.85546875" style="11" customWidth="1"/>
    <col min="9" max="9" width="41" style="11" customWidth="1"/>
    <col min="10" max="10" width="33.5703125" style="11" customWidth="1"/>
    <col min="11" max="11" width="21.7109375" style="11" hidden="1" customWidth="1"/>
    <col min="12" max="12" width="12" style="11" hidden="1" customWidth="1"/>
    <col min="13" max="13" width="16.85546875" style="11" hidden="1" customWidth="1"/>
    <col min="14" max="14" width="36.42578125" style="11" hidden="1" customWidth="1"/>
    <col min="15" max="15" width="8.85546875" style="11" customWidth="1"/>
    <col min="16" max="16" width="7.42578125" style="11" customWidth="1"/>
    <col min="17" max="17" width="32.42578125" style="11" customWidth="1"/>
    <col min="18" max="18" width="16" style="11" hidden="1" customWidth="1"/>
    <col min="19" max="19" width="15" style="11" hidden="1" customWidth="1"/>
    <col min="20" max="20" width="18.140625" style="11" hidden="1" customWidth="1"/>
    <col min="21" max="21" width="35.85546875" style="11" hidden="1" customWidth="1"/>
    <col min="22" max="22" width="11.42578125" style="51" customWidth="1"/>
    <col min="23" max="23" width="8.85546875" style="11" customWidth="1"/>
    <col min="24" max="24" width="15.28515625" style="11" customWidth="1"/>
    <col min="25" max="25" width="9.5703125" style="11" customWidth="1"/>
    <col min="26" max="26" width="14.140625" style="11" hidden="1" customWidth="1"/>
    <col min="27" max="27" width="14.28515625" style="11" hidden="1" customWidth="1"/>
    <col min="28" max="28" width="7" style="11" hidden="1" customWidth="1"/>
    <col min="29" max="29" width="9.42578125" style="11" hidden="1" customWidth="1"/>
    <col min="30" max="30" width="11.5703125" style="11" hidden="1" customWidth="1"/>
    <col min="31" max="31" width="10.42578125" style="11" hidden="1" customWidth="1"/>
    <col min="32" max="32" width="9.7109375" style="11" hidden="1" customWidth="1"/>
    <col min="33" max="33" width="11" style="11" hidden="1" customWidth="1"/>
    <col min="34" max="34" width="13.140625" style="11" hidden="1" customWidth="1"/>
    <col min="35" max="35" width="5.7109375" style="11" hidden="1" customWidth="1"/>
    <col min="36" max="36" width="12.140625" style="11" hidden="1" customWidth="1"/>
    <col min="37" max="37" width="9.140625" style="11" hidden="1" customWidth="1"/>
    <col min="38" max="16384" width="9.140625" style="11"/>
  </cols>
  <sheetData>
    <row r="1" spans="1:61">
      <c r="A1" s="11" t="s">
        <v>2941</v>
      </c>
    </row>
    <row r="2" spans="1:61" ht="19.5">
      <c r="A2" s="82" t="s">
        <v>2800</v>
      </c>
      <c r="B2" s="82"/>
      <c r="C2" s="82"/>
      <c r="D2" s="82"/>
      <c r="E2" s="82"/>
      <c r="F2" s="82"/>
      <c r="G2" s="82"/>
      <c r="H2" s="82"/>
      <c r="I2" s="82"/>
      <c r="J2" s="82"/>
      <c r="K2" s="82"/>
      <c r="L2" s="82"/>
      <c r="M2" s="82"/>
      <c r="N2" s="82"/>
      <c r="O2" s="82"/>
      <c r="P2" s="82"/>
      <c r="Q2" s="82"/>
      <c r="R2" s="82"/>
      <c r="S2" s="82"/>
      <c r="T2" s="82"/>
      <c r="U2" s="82"/>
      <c r="V2" s="82"/>
      <c r="W2" s="82"/>
      <c r="X2" s="82"/>
      <c r="Y2" s="82"/>
    </row>
    <row r="3" spans="1:61" ht="15">
      <c r="A3" s="83" t="s">
        <v>380</v>
      </c>
      <c r="B3" s="83"/>
      <c r="C3" s="83"/>
      <c r="D3" s="83"/>
      <c r="E3" s="83"/>
      <c r="F3" s="83"/>
      <c r="G3" s="83"/>
      <c r="H3" s="83"/>
      <c r="I3" s="83"/>
      <c r="J3" s="83"/>
      <c r="K3" s="83"/>
      <c r="L3" s="83"/>
      <c r="M3" s="83"/>
      <c r="N3" s="83"/>
      <c r="O3" s="83"/>
      <c r="P3" s="83"/>
      <c r="Q3" s="83"/>
      <c r="R3" s="83"/>
      <c r="S3" s="83"/>
      <c r="T3" s="83"/>
      <c r="U3" s="83"/>
      <c r="V3" s="83"/>
      <c r="W3" s="83"/>
      <c r="X3" s="83"/>
      <c r="Y3" s="83"/>
    </row>
    <row r="5" spans="1:61" s="17" customFormat="1" ht="46.5" customHeight="1">
      <c r="A5" s="14" t="s">
        <v>2942</v>
      </c>
      <c r="B5" s="13" t="s">
        <v>191</v>
      </c>
      <c r="C5" s="13" t="s">
        <v>203</v>
      </c>
      <c r="D5" s="13" t="s">
        <v>278</v>
      </c>
      <c r="E5" s="14" t="s">
        <v>281</v>
      </c>
      <c r="F5" s="14" t="s">
        <v>2940</v>
      </c>
      <c r="G5" s="14" t="s">
        <v>230</v>
      </c>
      <c r="H5" s="14" t="s">
        <v>231</v>
      </c>
      <c r="I5" s="14" t="s">
        <v>236</v>
      </c>
      <c r="J5" s="14" t="s">
        <v>190</v>
      </c>
      <c r="K5" s="15" t="s">
        <v>2</v>
      </c>
      <c r="L5" s="15" t="s">
        <v>3</v>
      </c>
      <c r="M5" s="15" t="s">
        <v>4</v>
      </c>
      <c r="N5" s="15" t="s">
        <v>240</v>
      </c>
      <c r="O5" s="15" t="s">
        <v>8</v>
      </c>
      <c r="P5" s="15" t="s">
        <v>232</v>
      </c>
      <c r="Q5" s="14" t="s">
        <v>204</v>
      </c>
      <c r="R5" s="15" t="s">
        <v>5</v>
      </c>
      <c r="S5" s="15" t="s">
        <v>6</v>
      </c>
      <c r="T5" s="15" t="s">
        <v>7</v>
      </c>
      <c r="U5" s="15" t="s">
        <v>285</v>
      </c>
      <c r="V5" s="14" t="s">
        <v>233</v>
      </c>
      <c r="W5" s="14" t="s">
        <v>239</v>
      </c>
      <c r="X5" s="8" t="s">
        <v>237</v>
      </c>
      <c r="Y5" s="8" t="s">
        <v>238</v>
      </c>
      <c r="Z5" s="13" t="s">
        <v>9</v>
      </c>
      <c r="AA5" s="13" t="s">
        <v>10</v>
      </c>
      <c r="AB5" s="13" t="s">
        <v>11</v>
      </c>
      <c r="AC5" s="13" t="s">
        <v>12</v>
      </c>
      <c r="AD5" s="13" t="s">
        <v>13</v>
      </c>
      <c r="AE5" s="13" t="s">
        <v>14</v>
      </c>
      <c r="AF5" s="13" t="s">
        <v>15</v>
      </c>
      <c r="AG5" s="13" t="s">
        <v>16</v>
      </c>
      <c r="AH5" s="13" t="s">
        <v>17</v>
      </c>
      <c r="AI5" s="13" t="s">
        <v>18</v>
      </c>
      <c r="AJ5" s="13" t="s">
        <v>19</v>
      </c>
      <c r="AK5" s="13" t="s">
        <v>20</v>
      </c>
      <c r="AL5" s="16"/>
      <c r="AM5" s="16"/>
      <c r="AN5" s="16"/>
      <c r="AO5" s="16"/>
      <c r="AP5" s="16"/>
      <c r="AQ5" s="16"/>
      <c r="AR5" s="16"/>
      <c r="AS5" s="16"/>
      <c r="AT5" s="16"/>
      <c r="AU5" s="16"/>
      <c r="AV5" s="16"/>
      <c r="AW5" s="16"/>
      <c r="AX5" s="16"/>
      <c r="AY5" s="16"/>
      <c r="AZ5" s="16"/>
      <c r="BA5" s="16"/>
      <c r="BB5" s="16"/>
      <c r="BC5" s="16"/>
      <c r="BD5" s="16"/>
      <c r="BE5" s="16"/>
      <c r="BF5" s="16"/>
      <c r="BG5" s="16"/>
      <c r="BH5" s="16"/>
      <c r="BI5" s="16"/>
    </row>
    <row r="6" spans="1:61" ht="91.5" customHeight="1">
      <c r="A6" s="9">
        <v>1</v>
      </c>
      <c r="B6" s="20" t="str">
        <f>VLOOKUP(E6,studia!$F$1:$I$12,2,FALSE)</f>
        <v>Automatyka i Robotyka</v>
      </c>
      <c r="C6" s="20" t="str">
        <f>VLOOKUP(E6,studia!$F$1:$I$12,3,FALSE)</f>
        <v>inż.</v>
      </c>
      <c r="D6" s="20" t="str">
        <f>VLOOKUP(E6,studia!$F$1:$I$12,4,FALSE)</f>
        <v>AMU</v>
      </c>
      <c r="E6" s="34" t="s">
        <v>386</v>
      </c>
      <c r="F6" s="85" t="s">
        <v>2939</v>
      </c>
      <c r="G6" s="35" t="s">
        <v>516</v>
      </c>
      <c r="H6" s="35" t="s">
        <v>517</v>
      </c>
      <c r="I6" s="35" t="s">
        <v>518</v>
      </c>
      <c r="J6" s="35" t="s">
        <v>469</v>
      </c>
      <c r="K6" s="19" t="str">
        <f>VLOOKUP(J6,Prowadzacy!$F$2:$J$112,2,FALSE)</f>
        <v>Jacek</v>
      </c>
      <c r="L6" s="19" t="str">
        <f>VLOOKUP(J6,Prowadzacy!$F$2:$K$112,3,FALSE)</f>
        <v>Jerzy</v>
      </c>
      <c r="M6" s="19" t="str">
        <f>VLOOKUP(J6,Prowadzacy!$F$2:$K$112,4,FALSE)</f>
        <v>Rezmer</v>
      </c>
      <c r="N6" s="20" t="str">
        <f>VLOOKUP(J6,Prowadzacy!$F$2:$M$112,8,FALSE)</f>
        <v xml:space="preserve">Jacek | Rezmer | Dr hab. inż. |  ( 05120 ) </v>
      </c>
      <c r="O6" s="20" t="str">
        <f>VLOOKUP(J6,Prowadzacy!$F$2:$K$112,5,FALSE)</f>
        <v>W05/K1</v>
      </c>
      <c r="P6" s="20" t="str">
        <f>VLOOKUP(J6,Prowadzacy!$F$2:$K$112,6,FALSE)</f>
        <v>ZET</v>
      </c>
      <c r="Q6" s="34" t="s">
        <v>392</v>
      </c>
      <c r="R6" s="20" t="str">
        <f>VLOOKUP(Q6,Prowadzacy!$F$2:$K$112,2,FALSE)</f>
        <v>Jarosław</v>
      </c>
      <c r="S6" s="20" t="str">
        <f>VLOOKUP(Q6,Prowadzacy!$F$2:$K$112,3,FALSE)</f>
        <v>Marian</v>
      </c>
      <c r="T6" s="20" t="str">
        <f>VLOOKUP(Q6,Prowadzacy!$F$2:$K$112,4,FALSE)</f>
        <v>Szymańda</v>
      </c>
      <c r="U6" s="20" t="str">
        <f>VLOOKUP(Q6,Prowadzacy!$F$2:$M$112,8,FALSE)</f>
        <v xml:space="preserve">Jarosław | Szymańda | Dr inż. |  ( 05126 ) </v>
      </c>
      <c r="V6" s="35"/>
      <c r="W6" s="34" t="s">
        <v>235</v>
      </c>
      <c r="X6" s="34"/>
      <c r="Y6" s="34"/>
      <c r="Z6" s="10"/>
      <c r="AA6" s="10"/>
      <c r="AB6" s="9"/>
      <c r="AC6" s="9"/>
      <c r="AD6" s="9"/>
      <c r="AE6" s="9"/>
      <c r="AF6" s="9"/>
      <c r="AG6" s="9"/>
      <c r="AH6" s="9"/>
      <c r="AI6" s="9"/>
      <c r="AJ6" s="9"/>
      <c r="AK6" s="9"/>
    </row>
    <row r="7" spans="1:61" ht="140.25" customHeight="1">
      <c r="A7" s="9">
        <v>2</v>
      </c>
      <c r="B7" s="20" t="str">
        <f>VLOOKUP(E7,studia!$F$1:$I$12,2,FALSE)</f>
        <v>Automatyka i Robotyka</v>
      </c>
      <c r="C7" s="20" t="str">
        <f>VLOOKUP(E7,studia!$F$1:$I$12,3,FALSE)</f>
        <v>inż.</v>
      </c>
      <c r="D7" s="20" t="str">
        <f>VLOOKUP(E7,studia!$F$1:$I$12,4,FALSE)</f>
        <v>AMU</v>
      </c>
      <c r="E7" s="34" t="s">
        <v>386</v>
      </c>
      <c r="F7" s="85" t="s">
        <v>2939</v>
      </c>
      <c r="G7" s="35" t="s">
        <v>760</v>
      </c>
      <c r="H7" s="35" t="s">
        <v>761</v>
      </c>
      <c r="I7" s="35" t="s">
        <v>762</v>
      </c>
      <c r="J7" s="35" t="s">
        <v>763</v>
      </c>
      <c r="K7" s="19" t="str">
        <f>VLOOKUP(J7,Prowadzacy!$F$2:$J$112,2,FALSE)</f>
        <v>Joanna</v>
      </c>
      <c r="L7" s="19" t="str">
        <f>VLOOKUP(J7,Prowadzacy!$F$2:$K$112,3,FALSE)</f>
        <v>Karolina</v>
      </c>
      <c r="M7" s="19" t="str">
        <f>VLOOKUP(J7,Prowadzacy!$F$2:$K$112,4,FALSE)</f>
        <v>Budzisz</v>
      </c>
      <c r="N7" s="20" t="str">
        <f>VLOOKUP(J7,Prowadzacy!$F$2:$M$112,8,FALSE)</f>
        <v xml:space="preserve">Joanna | Budzisz | Dr inż. |  ( 05404 ) </v>
      </c>
      <c r="O7" s="20" t="str">
        <f>VLOOKUP(J7,Prowadzacy!$F$2:$K$112,5,FALSE)</f>
        <v>W05/K2</v>
      </c>
      <c r="P7" s="20" t="str">
        <f>VLOOKUP(J7,Prowadzacy!$F$2:$K$112,6,FALSE)</f>
        <v>ZEP</v>
      </c>
      <c r="Q7" s="34" t="s">
        <v>1020</v>
      </c>
      <c r="R7" s="20" t="str">
        <f>VLOOKUP(Q7,Prowadzacy!$F$2:$K$112,2,FALSE)</f>
        <v>Wiktoria</v>
      </c>
      <c r="S7" s="20" t="str">
        <f>VLOOKUP(Q7,Prowadzacy!$F$2:$K$112,3,FALSE)</f>
        <v>Maria</v>
      </c>
      <c r="T7" s="20" t="str">
        <f>VLOOKUP(Q7,Prowadzacy!$F$2:$K$112,4,FALSE)</f>
        <v>Grycan</v>
      </c>
      <c r="U7" s="20" t="str">
        <f>VLOOKUP(Q7,Prowadzacy!$F$2:$M$112,8,FALSE)</f>
        <v xml:space="preserve">Wiktoria | Grycan | Dr inż. |  ( 05408 ) </v>
      </c>
      <c r="V7" s="35" t="s">
        <v>1837</v>
      </c>
      <c r="W7" s="34" t="s">
        <v>234</v>
      </c>
      <c r="X7" s="34" t="s">
        <v>1838</v>
      </c>
      <c r="Y7" s="34" t="s">
        <v>234</v>
      </c>
      <c r="Z7" s="10"/>
      <c r="AA7" s="10"/>
      <c r="AB7" s="9"/>
      <c r="AC7" s="9"/>
      <c r="AD7" s="9"/>
      <c r="AE7" s="9"/>
      <c r="AF7" s="9"/>
      <c r="AG7" s="9"/>
      <c r="AH7" s="9"/>
      <c r="AI7" s="9"/>
      <c r="AJ7" s="9"/>
      <c r="AK7" s="9"/>
    </row>
    <row r="8" spans="1:61" ht="140.25" customHeight="1">
      <c r="A8" s="20">
        <v>3</v>
      </c>
      <c r="B8" s="20" t="str">
        <f>VLOOKUP(E8,studia!$F$1:$I$12,2,FALSE)</f>
        <v>Automatyka i Robotyka</v>
      </c>
      <c r="C8" s="20" t="str">
        <f>VLOOKUP(E8,studia!$F$1:$I$12,3,FALSE)</f>
        <v>inż.</v>
      </c>
      <c r="D8" s="20" t="str">
        <f>VLOOKUP(E8,studia!$F$1:$I$12,4,FALSE)</f>
        <v>AMU</v>
      </c>
      <c r="E8" s="34" t="s">
        <v>386</v>
      </c>
      <c r="F8" s="85" t="s">
        <v>2939</v>
      </c>
      <c r="G8" s="35" t="s">
        <v>767</v>
      </c>
      <c r="H8" s="35" t="s">
        <v>768</v>
      </c>
      <c r="I8" s="35" t="s">
        <v>769</v>
      </c>
      <c r="J8" s="35" t="s">
        <v>770</v>
      </c>
      <c r="K8" s="19" t="str">
        <f>VLOOKUP(J8,Prowadzacy!$F$2:$J$112,2,FALSE)</f>
        <v>Janusz</v>
      </c>
      <c r="L8" s="19" t="str">
        <f>VLOOKUP(J8,Prowadzacy!$F$2:$K$112,3,FALSE)</f>
        <v>Stanisław</v>
      </c>
      <c r="M8" s="19" t="str">
        <f>VLOOKUP(J8,Prowadzacy!$F$2:$K$112,4,FALSE)</f>
        <v>Konieczny</v>
      </c>
      <c r="N8" s="20" t="str">
        <f>VLOOKUP(J8,Prowadzacy!$F$2:$M$112,8,FALSE)</f>
        <v xml:space="preserve">Janusz | Konieczny | Dr inż. |  ( 05269 ) </v>
      </c>
      <c r="O8" s="20" t="str">
        <f>VLOOKUP(J8,Prowadzacy!$F$2:$K$112,5,FALSE)</f>
        <v>W05/K2</v>
      </c>
      <c r="P8" s="20" t="str">
        <f>VLOOKUP(J8,Prowadzacy!$F$2:$K$112,6,FALSE)</f>
        <v>ZEP</v>
      </c>
      <c r="Q8" s="34" t="s">
        <v>1058</v>
      </c>
      <c r="R8" s="20" t="str">
        <f>VLOOKUP(Q8,Prowadzacy!$F$2:$K$112,2,FALSE)</f>
        <v>Marek</v>
      </c>
      <c r="S8" s="20" t="str">
        <f>VLOOKUP(Q8,Prowadzacy!$F$2:$K$112,3,FALSE)</f>
        <v>Andrzej</v>
      </c>
      <c r="T8" s="20" t="str">
        <f>VLOOKUP(Q8,Prowadzacy!$F$2:$K$112,4,FALSE)</f>
        <v>Jaworski</v>
      </c>
      <c r="U8" s="20" t="str">
        <f>VLOOKUP(Q8,Prowadzacy!$F$2:$M$112,8,FALSE)</f>
        <v xml:space="preserve">Marek | Jaworski | Dr inż. |  ( 05237 ) </v>
      </c>
      <c r="V8" s="35"/>
      <c r="W8" s="34" t="s">
        <v>235</v>
      </c>
      <c r="X8" s="34"/>
      <c r="Y8" s="34"/>
      <c r="Z8" s="10"/>
      <c r="AA8" s="10"/>
      <c r="AB8" s="9"/>
      <c r="AC8" s="9"/>
      <c r="AD8" s="9"/>
      <c r="AE8" s="9"/>
      <c r="AF8" s="9"/>
      <c r="AG8" s="9"/>
      <c r="AH8" s="9"/>
      <c r="AI8" s="9"/>
      <c r="AJ8" s="9"/>
      <c r="AK8" s="9"/>
    </row>
    <row r="9" spans="1:61" ht="204" customHeight="1">
      <c r="A9" s="20">
        <v>4</v>
      </c>
      <c r="B9" s="20" t="str">
        <f>VLOOKUP(E9,studia!$F$1:$I$12,2,FALSE)</f>
        <v>Automatyka i Robotyka</v>
      </c>
      <c r="C9" s="20" t="str">
        <f>VLOOKUP(E9,studia!$F$1:$I$12,3,FALSE)</f>
        <v>inż.</v>
      </c>
      <c r="D9" s="20" t="str">
        <f>VLOOKUP(E9,studia!$F$1:$I$12,4,FALSE)</f>
        <v>AMU</v>
      </c>
      <c r="E9" s="34" t="s">
        <v>386</v>
      </c>
      <c r="F9" s="34"/>
      <c r="G9" s="35" t="s">
        <v>1894</v>
      </c>
      <c r="H9" s="35" t="s">
        <v>1895</v>
      </c>
      <c r="I9" s="35" t="s">
        <v>1896</v>
      </c>
      <c r="J9" s="35" t="s">
        <v>1890</v>
      </c>
      <c r="K9" s="19" t="str">
        <f>VLOOKUP(J9,Prowadzacy!$F$2:$J$112,2,FALSE)</f>
        <v>Piotr</v>
      </c>
      <c r="L9" s="19" t="str">
        <f>VLOOKUP(J9,Prowadzacy!$F$2:$K$112,3,FALSE)</f>
        <v>Stanisław</v>
      </c>
      <c r="M9" s="19" t="str">
        <f>VLOOKUP(J9,Prowadzacy!$F$2:$K$112,4,FALSE)</f>
        <v>Derugo</v>
      </c>
      <c r="N9" s="20" t="str">
        <f>VLOOKUP(J9,Prowadzacy!$F$2:$M$112,8,FALSE)</f>
        <v xml:space="preserve">Piotr | Derugo | Dr inż. |  ( 05390 ) </v>
      </c>
      <c r="O9" s="20" t="str">
        <f>VLOOKUP(J9,Prowadzacy!$F$2:$K$112,5,FALSE)</f>
        <v>W05/K3</v>
      </c>
      <c r="P9" s="20" t="str">
        <f>VLOOKUP(J9,Prowadzacy!$F$2:$K$112,6,FALSE)</f>
        <v>ZNEMAP</v>
      </c>
      <c r="Q9" s="34" t="s">
        <v>1890</v>
      </c>
      <c r="R9" s="20" t="str">
        <f>VLOOKUP(Q9,Prowadzacy!$F$2:$K$112,2,FALSE)</f>
        <v>Piotr</v>
      </c>
      <c r="S9" s="20" t="str">
        <f>VLOOKUP(Q9,Prowadzacy!$F$2:$K$112,3,FALSE)</f>
        <v>Stanisław</v>
      </c>
      <c r="T9" s="20" t="str">
        <f>VLOOKUP(Q9,Prowadzacy!$F$2:$K$112,4,FALSE)</f>
        <v>Derugo</v>
      </c>
      <c r="U9" s="20" t="str">
        <f>VLOOKUP(Q9,Prowadzacy!$F$2:$M$112,8,FALSE)</f>
        <v xml:space="preserve">Piotr | Derugo | Dr inż. |  ( 05390 ) </v>
      </c>
      <c r="V9" s="35"/>
      <c r="W9" s="34" t="s">
        <v>235</v>
      </c>
      <c r="X9" s="34"/>
      <c r="Y9" s="34"/>
      <c r="Z9" s="10"/>
      <c r="AA9" s="10"/>
      <c r="AB9" s="9"/>
      <c r="AC9" s="9"/>
      <c r="AD9" s="9"/>
      <c r="AE9" s="9"/>
      <c r="AF9" s="9"/>
      <c r="AG9" s="9"/>
      <c r="AH9" s="9"/>
      <c r="AI9" s="9"/>
      <c r="AJ9" s="9"/>
      <c r="AK9" s="9"/>
    </row>
    <row r="10" spans="1:61" ht="76.5" customHeight="1">
      <c r="A10" s="20">
        <v>5</v>
      </c>
      <c r="B10" s="20" t="str">
        <f>VLOOKUP(E10,studia!$F$1:$I$12,2,FALSE)</f>
        <v>Automatyka i Robotyka</v>
      </c>
      <c r="C10" s="20" t="str">
        <f>VLOOKUP(E10,studia!$F$1:$I$12,3,FALSE)</f>
        <v>inż.</v>
      </c>
      <c r="D10" s="20" t="str">
        <f>VLOOKUP(E10,studia!$F$1:$I$12,4,FALSE)</f>
        <v>AMU</v>
      </c>
      <c r="E10" s="34" t="s">
        <v>386</v>
      </c>
      <c r="F10" s="34"/>
      <c r="G10" s="35" t="s">
        <v>1897</v>
      </c>
      <c r="H10" s="35" t="s">
        <v>1898</v>
      </c>
      <c r="I10" s="35" t="s">
        <v>1899</v>
      </c>
      <c r="J10" s="35" t="s">
        <v>1890</v>
      </c>
      <c r="K10" s="19" t="str">
        <f>VLOOKUP(J10,Prowadzacy!$F$2:$J$112,2,FALSE)</f>
        <v>Piotr</v>
      </c>
      <c r="L10" s="19" t="str">
        <f>VLOOKUP(J10,Prowadzacy!$F$2:$K$112,3,FALSE)</f>
        <v>Stanisław</v>
      </c>
      <c r="M10" s="19" t="str">
        <f>VLOOKUP(J10,Prowadzacy!$F$2:$K$112,4,FALSE)</f>
        <v>Derugo</v>
      </c>
      <c r="N10" s="20" t="str">
        <f>VLOOKUP(J10,Prowadzacy!$F$2:$M$112,8,FALSE)</f>
        <v xml:space="preserve">Piotr | Derugo | Dr inż. |  ( 05390 ) </v>
      </c>
      <c r="O10" s="20" t="str">
        <f>VLOOKUP(J10,Prowadzacy!$F$2:$K$112,5,FALSE)</f>
        <v>W05/K3</v>
      </c>
      <c r="P10" s="20" t="str">
        <f>VLOOKUP(J10,Prowadzacy!$F$2:$K$112,6,FALSE)</f>
        <v>ZNEMAP</v>
      </c>
      <c r="Q10" s="34" t="s">
        <v>2066</v>
      </c>
      <c r="R10" s="20" t="str">
        <f>VLOOKUP(Q10,Prowadzacy!$F$2:$K$112,2,FALSE)</f>
        <v>Marcin</v>
      </c>
      <c r="S10" s="20">
        <f>VLOOKUP(Q10,Prowadzacy!$F$2:$K$112,3,FALSE)</f>
        <v>0</v>
      </c>
      <c r="T10" s="20" t="str">
        <f>VLOOKUP(Q10,Prowadzacy!$F$2:$K$112,4,FALSE)</f>
        <v>Kamiński</v>
      </c>
      <c r="U10" s="20" t="str">
        <f>VLOOKUP(Q10,Prowadzacy!$F$2:$M$112,8,FALSE)</f>
        <v xml:space="preserve">Marcin | Kamiński | Dr hab. inż. |  ( 05373 ) </v>
      </c>
      <c r="V10" s="35"/>
      <c r="W10" s="34" t="s">
        <v>235</v>
      </c>
      <c r="X10" s="34"/>
      <c r="Y10" s="34"/>
      <c r="Z10" s="10"/>
      <c r="AA10" s="10"/>
      <c r="AB10" s="9"/>
      <c r="AC10" s="9"/>
      <c r="AD10" s="9"/>
      <c r="AE10" s="9"/>
      <c r="AF10" s="9"/>
      <c r="AG10" s="9"/>
      <c r="AH10" s="9"/>
      <c r="AI10" s="9"/>
      <c r="AJ10" s="9"/>
      <c r="AK10" s="9"/>
    </row>
    <row r="11" spans="1:61" ht="165.75" customHeight="1">
      <c r="A11" s="20">
        <v>6</v>
      </c>
      <c r="B11" s="20" t="str">
        <f>VLOOKUP(E11,studia!$F$1:$I$12,2,FALSE)</f>
        <v>Automatyka i Robotyka</v>
      </c>
      <c r="C11" s="20" t="str">
        <f>VLOOKUP(E11,studia!$F$1:$I$12,3,FALSE)</f>
        <v>inż.</v>
      </c>
      <c r="D11" s="20" t="str">
        <f>VLOOKUP(E11,studia!$F$1:$I$12,4,FALSE)</f>
        <v>AMU</v>
      </c>
      <c r="E11" s="34" t="s">
        <v>386</v>
      </c>
      <c r="F11" s="85" t="s">
        <v>2939</v>
      </c>
      <c r="G11" s="35" t="s">
        <v>1900</v>
      </c>
      <c r="H11" s="35" t="s">
        <v>1901</v>
      </c>
      <c r="I11" s="35" t="s">
        <v>1902</v>
      </c>
      <c r="J11" s="35" t="s">
        <v>1890</v>
      </c>
      <c r="K11" s="19" t="str">
        <f>VLOOKUP(J11,Prowadzacy!$F$2:$J$112,2,FALSE)</f>
        <v>Piotr</v>
      </c>
      <c r="L11" s="19" t="str">
        <f>VLOOKUP(J11,Prowadzacy!$F$2:$K$112,3,FALSE)</f>
        <v>Stanisław</v>
      </c>
      <c r="M11" s="19" t="str">
        <f>VLOOKUP(J11,Prowadzacy!$F$2:$K$112,4,FALSE)</f>
        <v>Derugo</v>
      </c>
      <c r="N11" s="20" t="str">
        <f>VLOOKUP(J11,Prowadzacy!$F$2:$M$112,8,FALSE)</f>
        <v xml:space="preserve">Piotr | Derugo | Dr inż. |  ( 05390 ) </v>
      </c>
      <c r="O11" s="20" t="str">
        <f>VLOOKUP(J11,Prowadzacy!$F$2:$K$112,5,FALSE)</f>
        <v>W05/K3</v>
      </c>
      <c r="P11" s="20" t="str">
        <f>VLOOKUP(J11,Prowadzacy!$F$2:$K$112,6,FALSE)</f>
        <v>ZNEMAP</v>
      </c>
      <c r="Q11" s="34" t="s">
        <v>2334</v>
      </c>
      <c r="R11" s="20" t="str">
        <f>VLOOKUP(Q11,Prowadzacy!$F$2:$K$112,2,FALSE)</f>
        <v>Karol</v>
      </c>
      <c r="S11" s="20">
        <f>VLOOKUP(Q11,Prowadzacy!$F$2:$K$112,3,FALSE)</f>
        <v>0</v>
      </c>
      <c r="T11" s="20" t="str">
        <f>VLOOKUP(Q11,Prowadzacy!$F$2:$K$112,4,FALSE)</f>
        <v>Wróbel</v>
      </c>
      <c r="U11" s="20" t="str">
        <f>VLOOKUP(Q11,Prowadzacy!$F$2:$M$112,8,FALSE)</f>
        <v xml:space="preserve">Karol | Wróbel | Dr inż. |  ( 053112 ) </v>
      </c>
      <c r="V11" s="35"/>
      <c r="W11" s="34" t="s">
        <v>235</v>
      </c>
      <c r="X11" s="34"/>
      <c r="Y11" s="34"/>
      <c r="Z11" s="10"/>
      <c r="AA11" s="10"/>
      <c r="AB11" s="9"/>
      <c r="AC11" s="9"/>
      <c r="AD11" s="9"/>
      <c r="AE11" s="9"/>
      <c r="AF11" s="9"/>
      <c r="AG11" s="9"/>
      <c r="AH11" s="9"/>
      <c r="AI11" s="9"/>
      <c r="AJ11" s="9"/>
      <c r="AK11" s="9"/>
    </row>
    <row r="12" spans="1:61" ht="102" customHeight="1">
      <c r="A12" s="20">
        <v>7</v>
      </c>
      <c r="B12" s="20" t="str">
        <f>VLOOKUP(E12,studia!$F$1:$I$12,2,FALSE)</f>
        <v>Automatyka i Robotyka</v>
      </c>
      <c r="C12" s="20" t="str">
        <f>VLOOKUP(E12,studia!$F$1:$I$12,3,FALSE)</f>
        <v>inż.</v>
      </c>
      <c r="D12" s="20" t="str">
        <f>VLOOKUP(E12,studia!$F$1:$I$12,4,FALSE)</f>
        <v>AMU</v>
      </c>
      <c r="E12" s="34" t="s">
        <v>386</v>
      </c>
      <c r="F12" s="34"/>
      <c r="G12" s="35" t="s">
        <v>1912</v>
      </c>
      <c r="H12" s="35" t="s">
        <v>1913</v>
      </c>
      <c r="I12" s="35" t="s">
        <v>1914</v>
      </c>
      <c r="J12" s="35" t="s">
        <v>1890</v>
      </c>
      <c r="K12" s="19" t="str">
        <f>VLOOKUP(J12,Prowadzacy!$F$2:$J$112,2,FALSE)</f>
        <v>Piotr</v>
      </c>
      <c r="L12" s="19" t="str">
        <f>VLOOKUP(J12,Prowadzacy!$F$2:$K$112,3,FALSE)</f>
        <v>Stanisław</v>
      </c>
      <c r="M12" s="19" t="str">
        <f>VLOOKUP(J12,Prowadzacy!$F$2:$K$112,4,FALSE)</f>
        <v>Derugo</v>
      </c>
      <c r="N12" s="20" t="str">
        <f>VLOOKUP(J12,Prowadzacy!$F$2:$M$112,8,FALSE)</f>
        <v xml:space="preserve">Piotr | Derugo | Dr inż. |  ( 05390 ) </v>
      </c>
      <c r="O12" s="20" t="str">
        <f>VLOOKUP(J12,Prowadzacy!$F$2:$K$112,5,FALSE)</f>
        <v>W05/K3</v>
      </c>
      <c r="P12" s="20" t="str">
        <f>VLOOKUP(J12,Prowadzacy!$F$2:$K$112,6,FALSE)</f>
        <v>ZNEMAP</v>
      </c>
      <c r="Q12" s="34" t="s">
        <v>1918</v>
      </c>
      <c r="R12" s="20" t="str">
        <f>VLOOKUP(Q12,Prowadzacy!$F$2:$K$112,2,FALSE)</f>
        <v>Krzysztof</v>
      </c>
      <c r="S12" s="20" t="str">
        <f>VLOOKUP(Q12,Prowadzacy!$F$2:$K$112,3,FALSE)</f>
        <v>Marcin</v>
      </c>
      <c r="T12" s="20" t="str">
        <f>VLOOKUP(Q12,Prowadzacy!$F$2:$K$112,4,FALSE)</f>
        <v>Dróżdż</v>
      </c>
      <c r="U12" s="20" t="str">
        <f>VLOOKUP(Q12,Prowadzacy!$F$2:$M$112,8,FALSE)</f>
        <v xml:space="preserve">Krzysztof | Dróżdż | Dr inż. |  ( 05395 ) </v>
      </c>
      <c r="V12" s="35"/>
      <c r="W12" s="34" t="s">
        <v>235</v>
      </c>
      <c r="X12" s="34"/>
      <c r="Y12" s="34"/>
      <c r="Z12" s="10"/>
      <c r="AA12" s="10"/>
      <c r="AB12" s="9"/>
      <c r="AC12" s="9"/>
      <c r="AD12" s="9"/>
      <c r="AE12" s="9"/>
      <c r="AF12" s="9"/>
      <c r="AG12" s="9"/>
      <c r="AH12" s="9"/>
      <c r="AI12" s="9"/>
      <c r="AJ12" s="9"/>
      <c r="AK12" s="9"/>
    </row>
    <row r="13" spans="1:61" ht="102" customHeight="1">
      <c r="A13" s="20">
        <v>8</v>
      </c>
      <c r="B13" s="20" t="str">
        <f>VLOOKUP(E13,studia!$F$1:$I$12,2,FALSE)</f>
        <v>Automatyka i Robotyka</v>
      </c>
      <c r="C13" s="20" t="str">
        <f>VLOOKUP(E13,studia!$F$1:$I$12,3,FALSE)</f>
        <v>inż.</v>
      </c>
      <c r="D13" s="20" t="str">
        <f>VLOOKUP(E13,studia!$F$1:$I$12,4,FALSE)</f>
        <v>AMU</v>
      </c>
      <c r="E13" s="34" t="s">
        <v>386</v>
      </c>
      <c r="F13" s="34"/>
      <c r="G13" s="35" t="s">
        <v>1928</v>
      </c>
      <c r="H13" s="35" t="s">
        <v>1929</v>
      </c>
      <c r="I13" s="35" t="s">
        <v>1930</v>
      </c>
      <c r="J13" s="35" t="s">
        <v>1918</v>
      </c>
      <c r="K13" s="19" t="str">
        <f>VLOOKUP(J13,Prowadzacy!$F$2:$J$112,2,FALSE)</f>
        <v>Krzysztof</v>
      </c>
      <c r="L13" s="19" t="str">
        <f>VLOOKUP(J13,Prowadzacy!$F$2:$K$112,3,FALSE)</f>
        <v>Marcin</v>
      </c>
      <c r="M13" s="19" t="str">
        <f>VLOOKUP(J13,Prowadzacy!$F$2:$K$112,4,FALSE)</f>
        <v>Dróżdż</v>
      </c>
      <c r="N13" s="20" t="str">
        <f>VLOOKUP(J13,Prowadzacy!$F$2:$M$112,8,FALSE)</f>
        <v xml:space="preserve">Krzysztof | Dróżdż | Dr inż. |  ( 05395 ) </v>
      </c>
      <c r="O13" s="20" t="str">
        <f>VLOOKUP(J13,Prowadzacy!$F$2:$K$112,5,FALSE)</f>
        <v>W05/K3</v>
      </c>
      <c r="P13" s="20" t="str">
        <f>VLOOKUP(J13,Prowadzacy!$F$2:$K$112,6,FALSE)</f>
        <v>ZNEMAP</v>
      </c>
      <c r="Q13" s="34" t="s">
        <v>2246</v>
      </c>
      <c r="R13" s="20" t="str">
        <f>VLOOKUP(Q13,Prowadzacy!$F$2:$K$112,2,FALSE)</f>
        <v>Piotr</v>
      </c>
      <c r="S13" s="20" t="str">
        <f>VLOOKUP(Q13,Prowadzacy!$F$2:$K$112,3,FALSE)</f>
        <v>Przemysław</v>
      </c>
      <c r="T13" s="20" t="str">
        <f>VLOOKUP(Q13,Prowadzacy!$F$2:$K$112,4,FALSE)</f>
        <v>Sobański</v>
      </c>
      <c r="U13" s="20" t="str">
        <f>VLOOKUP(Q13,Prowadzacy!$F$2:$M$112,8,FALSE)</f>
        <v xml:space="preserve">Piotr | Sobański | Dr inż. |  ( 05387 ) </v>
      </c>
      <c r="V13" s="35"/>
      <c r="W13" s="34" t="s">
        <v>235</v>
      </c>
      <c r="X13" s="34"/>
      <c r="Y13" s="34"/>
      <c r="Z13" s="10"/>
      <c r="AA13" s="10"/>
      <c r="AB13" s="9"/>
      <c r="AC13" s="9"/>
      <c r="AD13" s="9"/>
      <c r="AE13" s="9"/>
      <c r="AF13" s="9"/>
      <c r="AG13" s="9"/>
      <c r="AH13" s="9"/>
      <c r="AI13" s="9"/>
      <c r="AJ13" s="9"/>
      <c r="AK13" s="9"/>
    </row>
    <row r="14" spans="1:61" ht="293.25" customHeight="1">
      <c r="A14" s="20">
        <v>9</v>
      </c>
      <c r="B14" s="20" t="str">
        <f>VLOOKUP(E14,studia!$F$1:$I$12,2,FALSE)</f>
        <v>Automatyka i Robotyka</v>
      </c>
      <c r="C14" s="20" t="str">
        <f>VLOOKUP(E14,studia!$F$1:$I$12,3,FALSE)</f>
        <v>inż.</v>
      </c>
      <c r="D14" s="20" t="str">
        <f>VLOOKUP(E14,studia!$F$1:$I$12,4,FALSE)</f>
        <v>AMU</v>
      </c>
      <c r="E14" s="34" t="s">
        <v>386</v>
      </c>
      <c r="F14" s="85" t="s">
        <v>2939</v>
      </c>
      <c r="G14" s="54" t="s">
        <v>2576</v>
      </c>
      <c r="H14" s="54" t="s">
        <v>2577</v>
      </c>
      <c r="I14" s="35" t="s">
        <v>1931</v>
      </c>
      <c r="J14" s="35" t="s">
        <v>1932</v>
      </c>
      <c r="K14" s="19" t="str">
        <f>VLOOKUP(J14,Prowadzacy!$F$2:$J$112,2,FALSE)</f>
        <v>Daniel</v>
      </c>
      <c r="L14" s="19">
        <f>VLOOKUP(J14,Prowadzacy!$F$2:$K$112,3,FALSE)</f>
        <v>0</v>
      </c>
      <c r="M14" s="19" t="str">
        <f>VLOOKUP(J14,Prowadzacy!$F$2:$K$112,4,FALSE)</f>
        <v>Dusza</v>
      </c>
      <c r="N14" s="20" t="str">
        <f>VLOOKUP(J14,Prowadzacy!$F$2:$M$112,8,FALSE)</f>
        <v xml:space="preserve">Daniel | Dusza | Dr inż. |  ( 05358 ) </v>
      </c>
      <c r="O14" s="20" t="str">
        <f>VLOOKUP(J14,Prowadzacy!$F$2:$K$112,5,FALSE)</f>
        <v>W05/K3</v>
      </c>
      <c r="P14" s="20" t="str">
        <f>VLOOKUP(J14,Prowadzacy!$F$2:$K$112,6,FALSE)</f>
        <v>ZMPE</v>
      </c>
      <c r="Q14" s="34" t="s">
        <v>2115</v>
      </c>
      <c r="R14" s="20" t="str">
        <f>VLOOKUP(Q14,Prowadzacy!$F$2:$K$112,2,FALSE)</f>
        <v>Grzegorz</v>
      </c>
      <c r="S14" s="20" t="str">
        <f>VLOOKUP(Q14,Prowadzacy!$F$2:$K$112,3,FALSE)</f>
        <v>Michał</v>
      </c>
      <c r="T14" s="20" t="str">
        <f>VLOOKUP(Q14,Prowadzacy!$F$2:$K$112,4,FALSE)</f>
        <v>Kosobudzki</v>
      </c>
      <c r="U14" s="20" t="str">
        <f>VLOOKUP(Q14,Prowadzacy!$F$2:$M$112,8,FALSE)</f>
        <v xml:space="preserve">Grzegorz | Kosobudzki | Dr inż. |  ( 05320 ) </v>
      </c>
      <c r="V14" s="35"/>
      <c r="W14" s="34" t="s">
        <v>235</v>
      </c>
      <c r="X14" s="34"/>
      <c r="Y14" s="34"/>
      <c r="Z14" s="10"/>
      <c r="AA14" s="10"/>
      <c r="AB14" s="9"/>
      <c r="AC14" s="9"/>
      <c r="AD14" s="9"/>
      <c r="AE14" s="9"/>
      <c r="AF14" s="9"/>
      <c r="AG14" s="9"/>
      <c r="AH14" s="9"/>
      <c r="AI14" s="9"/>
      <c r="AJ14" s="9"/>
      <c r="AK14" s="9"/>
    </row>
    <row r="15" spans="1:61" ht="242.25" customHeight="1">
      <c r="A15" s="20">
        <v>10</v>
      </c>
      <c r="B15" s="20" t="str">
        <f>VLOOKUP(E15,studia!$F$1:$I$12,2,FALSE)</f>
        <v>Automatyka i Robotyka</v>
      </c>
      <c r="C15" s="20" t="str">
        <f>VLOOKUP(E15,studia!$F$1:$I$12,3,FALSE)</f>
        <v>inż.</v>
      </c>
      <c r="D15" s="20" t="str">
        <f>VLOOKUP(E15,studia!$F$1:$I$12,4,FALSE)</f>
        <v>AMU</v>
      </c>
      <c r="E15" s="34" t="s">
        <v>386</v>
      </c>
      <c r="F15" s="34"/>
      <c r="G15" s="35" t="s">
        <v>1960</v>
      </c>
      <c r="H15" s="35" t="s">
        <v>1961</v>
      </c>
      <c r="I15" s="35" t="s">
        <v>1962</v>
      </c>
      <c r="J15" s="35" t="s">
        <v>1948</v>
      </c>
      <c r="K15" s="19" t="str">
        <f>VLOOKUP(J15,Prowadzacy!$F$2:$J$112,2,FALSE)</f>
        <v>Mateusz</v>
      </c>
      <c r="L15" s="19">
        <f>VLOOKUP(J15,Prowadzacy!$F$2:$K$112,3,FALSE)</f>
        <v>0</v>
      </c>
      <c r="M15" s="19" t="str">
        <f>VLOOKUP(J15,Prowadzacy!$F$2:$K$112,4,FALSE)</f>
        <v>Dybkowski</v>
      </c>
      <c r="N15" s="20" t="str">
        <f>VLOOKUP(J15,Prowadzacy!$F$2:$M$112,8,FALSE)</f>
        <v xml:space="preserve">Mateusz | Dybkowski | Dr hab. inż. |  ( 05366 ) </v>
      </c>
      <c r="O15" s="20" t="str">
        <f>VLOOKUP(J15,Prowadzacy!$F$2:$K$112,5,FALSE)</f>
        <v>W05/K3</v>
      </c>
      <c r="P15" s="20" t="str">
        <f>VLOOKUP(J15,Prowadzacy!$F$2:$K$112,6,FALSE)</f>
        <v>ZNEMAP</v>
      </c>
      <c r="Q15" s="34" t="s">
        <v>2268</v>
      </c>
      <c r="R15" s="20" t="str">
        <f>VLOOKUP(Q15,Prowadzacy!$F$2:$K$112,2,FALSE)</f>
        <v>Krzysztof</v>
      </c>
      <c r="S15" s="20">
        <f>VLOOKUP(Q15,Prowadzacy!$F$2:$K$112,3,FALSE)</f>
        <v>0</v>
      </c>
      <c r="T15" s="20" t="str">
        <f>VLOOKUP(Q15,Prowadzacy!$F$2:$K$112,4,FALSE)</f>
        <v>Szabat</v>
      </c>
      <c r="U15" s="20" t="str">
        <f>VLOOKUP(Q15,Prowadzacy!$F$2:$M$112,8,FALSE)</f>
        <v xml:space="preserve">Krzysztof | Szabat | Prof. dr hab. inż. |  ( 05344 ) </v>
      </c>
      <c r="V15" s="35"/>
      <c r="W15" s="34" t="s">
        <v>235</v>
      </c>
      <c r="X15" s="34"/>
      <c r="Y15" s="34"/>
      <c r="Z15" s="10"/>
      <c r="AA15" s="10"/>
      <c r="AB15" s="9"/>
      <c r="AC15" s="9"/>
      <c r="AD15" s="9"/>
      <c r="AE15" s="9"/>
      <c r="AF15" s="9"/>
      <c r="AG15" s="9"/>
      <c r="AH15" s="9"/>
      <c r="AI15" s="9"/>
      <c r="AJ15" s="9"/>
      <c r="AK15" s="9"/>
    </row>
    <row r="16" spans="1:61" ht="216.75" customHeight="1">
      <c r="A16" s="20">
        <v>11</v>
      </c>
      <c r="B16" s="20" t="str">
        <f>VLOOKUP(E16,studia!$F$1:$I$12,2,FALSE)</f>
        <v>Automatyka i Robotyka</v>
      </c>
      <c r="C16" s="20" t="str">
        <f>VLOOKUP(E16,studia!$F$1:$I$12,3,FALSE)</f>
        <v>inż.</v>
      </c>
      <c r="D16" s="20" t="str">
        <f>VLOOKUP(E16,studia!$F$1:$I$12,4,FALSE)</f>
        <v>AMU</v>
      </c>
      <c r="E16" s="34" t="s">
        <v>386</v>
      </c>
      <c r="F16" s="34"/>
      <c r="G16" s="35" t="s">
        <v>1975</v>
      </c>
      <c r="H16" s="35" t="s">
        <v>1976</v>
      </c>
      <c r="I16" s="35" t="s">
        <v>1977</v>
      </c>
      <c r="J16" s="35" t="s">
        <v>1948</v>
      </c>
      <c r="K16" s="19" t="str">
        <f>VLOOKUP(J16,Prowadzacy!$F$2:$J$112,2,FALSE)</f>
        <v>Mateusz</v>
      </c>
      <c r="L16" s="19">
        <f>VLOOKUP(J16,Prowadzacy!$F$2:$K$112,3,FALSE)</f>
        <v>0</v>
      </c>
      <c r="M16" s="19" t="str">
        <f>VLOOKUP(J16,Prowadzacy!$F$2:$K$112,4,FALSE)</f>
        <v>Dybkowski</v>
      </c>
      <c r="N16" s="20" t="str">
        <f>VLOOKUP(J16,Prowadzacy!$F$2:$M$112,8,FALSE)</f>
        <v xml:space="preserve">Mateusz | Dybkowski | Dr hab. inż. |  ( 05366 ) </v>
      </c>
      <c r="O16" s="20" t="str">
        <f>VLOOKUP(J16,Prowadzacy!$F$2:$K$112,5,FALSE)</f>
        <v>W05/K3</v>
      </c>
      <c r="P16" s="20" t="str">
        <f>VLOOKUP(J16,Prowadzacy!$F$2:$K$112,6,FALSE)</f>
        <v>ZNEMAP</v>
      </c>
      <c r="Q16" s="34" t="s">
        <v>2268</v>
      </c>
      <c r="R16" s="20" t="str">
        <f>VLOOKUP(Q16,Prowadzacy!$F$2:$K$112,2,FALSE)</f>
        <v>Krzysztof</v>
      </c>
      <c r="S16" s="20">
        <f>VLOOKUP(Q16,Prowadzacy!$F$2:$K$112,3,FALSE)</f>
        <v>0</v>
      </c>
      <c r="T16" s="20" t="str">
        <f>VLOOKUP(Q16,Prowadzacy!$F$2:$K$112,4,FALSE)</f>
        <v>Szabat</v>
      </c>
      <c r="U16" s="20" t="str">
        <f>VLOOKUP(Q16,Prowadzacy!$F$2:$M$112,8,FALSE)</f>
        <v xml:space="preserve">Krzysztof | Szabat | Prof. dr hab. inż. |  ( 05344 ) </v>
      </c>
      <c r="V16" s="35"/>
      <c r="W16" s="34" t="s">
        <v>235</v>
      </c>
      <c r="X16" s="34"/>
      <c r="Y16" s="34"/>
      <c r="Z16" s="10"/>
      <c r="AA16" s="10"/>
      <c r="AB16" s="9"/>
      <c r="AC16" s="9"/>
      <c r="AD16" s="9"/>
      <c r="AE16" s="9"/>
      <c r="AF16" s="9"/>
      <c r="AG16" s="9"/>
      <c r="AH16" s="9"/>
      <c r="AI16" s="9"/>
      <c r="AJ16" s="9"/>
      <c r="AK16" s="9"/>
    </row>
    <row r="17" spans="1:37" ht="216.75" customHeight="1">
      <c r="A17" s="20">
        <v>12</v>
      </c>
      <c r="B17" s="20" t="str">
        <f>VLOOKUP(E17,studia!$F$1:$I$12,2,FALSE)</f>
        <v>Automatyka i Robotyka</v>
      </c>
      <c r="C17" s="20" t="str">
        <f>VLOOKUP(E17,studia!$F$1:$I$12,3,FALSE)</f>
        <v>inż.</v>
      </c>
      <c r="D17" s="20" t="str">
        <f>VLOOKUP(E17,studia!$F$1:$I$12,4,FALSE)</f>
        <v>AMU</v>
      </c>
      <c r="E17" s="34" t="s">
        <v>386</v>
      </c>
      <c r="F17" s="34"/>
      <c r="G17" s="35" t="s">
        <v>1978</v>
      </c>
      <c r="H17" s="35" t="s">
        <v>1979</v>
      </c>
      <c r="I17" s="35" t="s">
        <v>1980</v>
      </c>
      <c r="J17" s="35" t="s">
        <v>1948</v>
      </c>
      <c r="K17" s="19" t="str">
        <f>VLOOKUP(J17,Prowadzacy!$F$2:$J$112,2,FALSE)</f>
        <v>Mateusz</v>
      </c>
      <c r="L17" s="19">
        <f>VLOOKUP(J17,Prowadzacy!$F$2:$K$112,3,FALSE)</f>
        <v>0</v>
      </c>
      <c r="M17" s="19" t="str">
        <f>VLOOKUP(J17,Prowadzacy!$F$2:$K$112,4,FALSE)</f>
        <v>Dybkowski</v>
      </c>
      <c r="N17" s="20" t="str">
        <f>VLOOKUP(J17,Prowadzacy!$F$2:$M$112,8,FALSE)</f>
        <v xml:space="preserve">Mateusz | Dybkowski | Dr hab. inż. |  ( 05366 ) </v>
      </c>
      <c r="O17" s="20" t="str">
        <f>VLOOKUP(J17,Prowadzacy!$F$2:$K$112,5,FALSE)</f>
        <v>W05/K3</v>
      </c>
      <c r="P17" s="20" t="str">
        <f>VLOOKUP(J17,Prowadzacy!$F$2:$K$112,6,FALSE)</f>
        <v>ZNEMAP</v>
      </c>
      <c r="Q17" s="34" t="s">
        <v>2268</v>
      </c>
      <c r="R17" s="20" t="str">
        <f>VLOOKUP(Q17,Prowadzacy!$F$2:$K$112,2,FALSE)</f>
        <v>Krzysztof</v>
      </c>
      <c r="S17" s="20">
        <f>VLOOKUP(Q17,Prowadzacy!$F$2:$K$112,3,FALSE)</f>
        <v>0</v>
      </c>
      <c r="T17" s="20" t="str">
        <f>VLOOKUP(Q17,Prowadzacy!$F$2:$K$112,4,FALSE)</f>
        <v>Szabat</v>
      </c>
      <c r="U17" s="20" t="str">
        <f>VLOOKUP(Q17,Prowadzacy!$F$2:$M$112,8,FALSE)</f>
        <v xml:space="preserve">Krzysztof | Szabat | Prof. dr hab. inż. |  ( 05344 ) </v>
      </c>
      <c r="V17" s="35"/>
      <c r="W17" s="34" t="s">
        <v>235</v>
      </c>
      <c r="X17" s="34"/>
      <c r="Y17" s="34"/>
      <c r="Z17" s="10"/>
      <c r="AA17" s="10"/>
      <c r="AB17" s="9"/>
      <c r="AC17" s="9"/>
      <c r="AD17" s="9"/>
      <c r="AE17" s="9"/>
      <c r="AF17" s="9"/>
      <c r="AG17" s="9"/>
      <c r="AH17" s="9"/>
      <c r="AI17" s="9"/>
      <c r="AJ17" s="9"/>
      <c r="AK17" s="9"/>
    </row>
    <row r="18" spans="1:37" ht="153" customHeight="1">
      <c r="A18" s="20">
        <v>13</v>
      </c>
      <c r="B18" s="20" t="str">
        <f>VLOOKUP(E18,studia!$F$1:$I$12,2,FALSE)</f>
        <v>Automatyka i Robotyka</v>
      </c>
      <c r="C18" s="20" t="str">
        <f>VLOOKUP(E18,studia!$F$1:$I$12,3,FALSE)</f>
        <v>inż.</v>
      </c>
      <c r="D18" s="20" t="str">
        <f>VLOOKUP(E18,studia!$F$1:$I$12,4,FALSE)</f>
        <v>AMU</v>
      </c>
      <c r="E18" s="34" t="s">
        <v>386</v>
      </c>
      <c r="F18" s="34"/>
      <c r="G18" s="54" t="s">
        <v>1981</v>
      </c>
      <c r="H18" s="54" t="s">
        <v>1982</v>
      </c>
      <c r="I18" s="54" t="s">
        <v>1983</v>
      </c>
      <c r="J18" s="35" t="s">
        <v>1948</v>
      </c>
      <c r="K18" s="19" t="str">
        <f>VLOOKUP(J18,Prowadzacy!$F$2:$J$112,2,FALSE)</f>
        <v>Mateusz</v>
      </c>
      <c r="L18" s="19">
        <f>VLOOKUP(J18,Prowadzacy!$F$2:$K$112,3,FALSE)</f>
        <v>0</v>
      </c>
      <c r="M18" s="19" t="str">
        <f>VLOOKUP(J18,Prowadzacy!$F$2:$K$112,4,FALSE)</f>
        <v>Dybkowski</v>
      </c>
      <c r="N18" s="20" t="str">
        <f>VLOOKUP(J18,Prowadzacy!$F$2:$M$112,8,FALSE)</f>
        <v xml:space="preserve">Mateusz | Dybkowski | Dr hab. inż. |  ( 05366 ) </v>
      </c>
      <c r="O18" s="20" t="str">
        <f>VLOOKUP(J18,Prowadzacy!$F$2:$K$112,5,FALSE)</f>
        <v>W05/K3</v>
      </c>
      <c r="P18" s="20" t="str">
        <f>VLOOKUP(J18,Prowadzacy!$F$2:$K$112,6,FALSE)</f>
        <v>ZNEMAP</v>
      </c>
      <c r="Q18" s="34" t="s">
        <v>2268</v>
      </c>
      <c r="R18" s="20" t="str">
        <f>VLOOKUP(Q18,Prowadzacy!$F$2:$K$112,2,FALSE)</f>
        <v>Krzysztof</v>
      </c>
      <c r="S18" s="20">
        <f>VLOOKUP(Q18,Prowadzacy!$F$2:$K$112,3,FALSE)</f>
        <v>0</v>
      </c>
      <c r="T18" s="20" t="str">
        <f>VLOOKUP(Q18,Prowadzacy!$F$2:$K$112,4,FALSE)</f>
        <v>Szabat</v>
      </c>
      <c r="U18" s="20" t="str">
        <f>VLOOKUP(Q18,Prowadzacy!$F$2:$M$112,8,FALSE)</f>
        <v xml:space="preserve">Krzysztof | Szabat | Prof. dr hab. inż. |  ( 05344 ) </v>
      </c>
      <c r="V18" s="35"/>
      <c r="W18" s="34" t="s">
        <v>235</v>
      </c>
      <c r="X18" s="34"/>
      <c r="Y18" s="34"/>
      <c r="Z18" s="10"/>
      <c r="AA18" s="10"/>
      <c r="AB18" s="9"/>
      <c r="AC18" s="9"/>
      <c r="AD18" s="9"/>
      <c r="AE18" s="9"/>
      <c r="AF18" s="9"/>
      <c r="AG18" s="9"/>
      <c r="AH18" s="9"/>
      <c r="AI18" s="9"/>
      <c r="AJ18" s="9"/>
      <c r="AK18" s="9"/>
    </row>
    <row r="19" spans="1:37" ht="204" customHeight="1">
      <c r="A19" s="20">
        <v>14</v>
      </c>
      <c r="B19" s="20" t="str">
        <f>VLOOKUP(E19,studia!$F$1:$I$12,2,FALSE)</f>
        <v>Automatyka i Robotyka</v>
      </c>
      <c r="C19" s="20" t="str">
        <f>VLOOKUP(E19,studia!$F$1:$I$12,3,FALSE)</f>
        <v>inż.</v>
      </c>
      <c r="D19" s="20" t="str">
        <f>VLOOKUP(E19,studia!$F$1:$I$12,4,FALSE)</f>
        <v>AMU</v>
      </c>
      <c r="E19" s="34" t="s">
        <v>386</v>
      </c>
      <c r="F19" s="85" t="s">
        <v>2939</v>
      </c>
      <c r="G19" s="35" t="s">
        <v>1984</v>
      </c>
      <c r="H19" s="35" t="s">
        <v>1985</v>
      </c>
      <c r="I19" s="35" t="s">
        <v>1986</v>
      </c>
      <c r="J19" s="35" t="s">
        <v>1948</v>
      </c>
      <c r="K19" s="19" t="str">
        <f>VLOOKUP(J19,Prowadzacy!$F$2:$J$112,2,FALSE)</f>
        <v>Mateusz</v>
      </c>
      <c r="L19" s="19">
        <f>VLOOKUP(J19,Prowadzacy!$F$2:$K$112,3,FALSE)</f>
        <v>0</v>
      </c>
      <c r="M19" s="19" t="str">
        <f>VLOOKUP(J19,Prowadzacy!$F$2:$K$112,4,FALSE)</f>
        <v>Dybkowski</v>
      </c>
      <c r="N19" s="20" t="str">
        <f>VLOOKUP(J19,Prowadzacy!$F$2:$M$112,8,FALSE)</f>
        <v xml:space="preserve">Mateusz | Dybkowski | Dr hab. inż. |  ( 05366 ) </v>
      </c>
      <c r="O19" s="20" t="str">
        <f>VLOOKUP(J19,Prowadzacy!$F$2:$K$112,5,FALSE)</f>
        <v>W05/K3</v>
      </c>
      <c r="P19" s="20" t="str">
        <f>VLOOKUP(J19,Prowadzacy!$F$2:$K$112,6,FALSE)</f>
        <v>ZNEMAP</v>
      </c>
      <c r="Q19" s="34" t="s">
        <v>2268</v>
      </c>
      <c r="R19" s="20" t="str">
        <f>VLOOKUP(Q19,Prowadzacy!$F$2:$K$112,2,FALSE)</f>
        <v>Krzysztof</v>
      </c>
      <c r="S19" s="20">
        <f>VLOOKUP(Q19,Prowadzacy!$F$2:$K$112,3,FALSE)</f>
        <v>0</v>
      </c>
      <c r="T19" s="20" t="str">
        <f>VLOOKUP(Q19,Prowadzacy!$F$2:$K$112,4,FALSE)</f>
        <v>Szabat</v>
      </c>
      <c r="U19" s="20" t="str">
        <f>VLOOKUP(Q19,Prowadzacy!$F$2:$M$112,8,FALSE)</f>
        <v xml:space="preserve">Krzysztof | Szabat | Prof. dr hab. inż. |  ( 05344 ) </v>
      </c>
      <c r="V19" s="35"/>
      <c r="W19" s="34" t="s">
        <v>235</v>
      </c>
      <c r="X19" s="34"/>
      <c r="Y19" s="34"/>
      <c r="Z19" s="10"/>
      <c r="AA19" s="9"/>
      <c r="AB19" s="9"/>
      <c r="AC19" s="9"/>
      <c r="AD19" s="9"/>
      <c r="AE19" s="9"/>
      <c r="AF19" s="9"/>
      <c r="AG19" s="9"/>
      <c r="AH19" s="9"/>
      <c r="AI19" s="9"/>
      <c r="AJ19" s="9"/>
      <c r="AK19" s="9"/>
    </row>
    <row r="20" spans="1:37" ht="102" customHeight="1">
      <c r="A20" s="20">
        <v>15</v>
      </c>
      <c r="B20" s="20" t="str">
        <f>VLOOKUP(E20,studia!$F$1:$I$12,2,FALSE)</f>
        <v>Automatyka i Robotyka</v>
      </c>
      <c r="C20" s="20" t="str">
        <f>VLOOKUP(E20,studia!$F$1:$I$12,3,FALSE)</f>
        <v>inż.</v>
      </c>
      <c r="D20" s="20" t="str">
        <f>VLOOKUP(E20,studia!$F$1:$I$12,4,FALSE)</f>
        <v>AMU</v>
      </c>
      <c r="E20" s="34" t="s">
        <v>386</v>
      </c>
      <c r="F20" s="85" t="s">
        <v>2939</v>
      </c>
      <c r="G20" s="35" t="s">
        <v>2416</v>
      </c>
      <c r="H20" s="35" t="s">
        <v>2417</v>
      </c>
      <c r="I20" s="35" t="s">
        <v>2418</v>
      </c>
      <c r="J20" s="35" t="s">
        <v>2415</v>
      </c>
      <c r="K20" s="19" t="str">
        <f>VLOOKUP(J20,Prowadzacy!$F$2:$J$112,2,FALSE)</f>
        <v>Krzysztof</v>
      </c>
      <c r="L20" s="19" t="str">
        <f>VLOOKUP(J20,Prowadzacy!$F$2:$K$112,3,FALSE)</f>
        <v>Paweł</v>
      </c>
      <c r="M20" s="19" t="str">
        <f>VLOOKUP(J20,Prowadzacy!$F$2:$K$112,4,FALSE)</f>
        <v>Dyrcz</v>
      </c>
      <c r="N20" s="20" t="str">
        <f>VLOOKUP(J20,Prowadzacy!$F$2:$M$112,8,FALSE)</f>
        <v xml:space="preserve">Krzysztof | Dyrcz | Dr inż. |  ( 05307 ) </v>
      </c>
      <c r="O20" s="20" t="str">
        <f>VLOOKUP(J20,Prowadzacy!$F$2:$K$112,5,FALSE)</f>
        <v>W05/K3</v>
      </c>
      <c r="P20" s="20" t="str">
        <f>VLOOKUP(J20,Prowadzacy!$F$2:$K$112,6,FALSE)</f>
        <v>ZNEMAP</v>
      </c>
      <c r="Q20" s="34" t="s">
        <v>2066</v>
      </c>
      <c r="R20" s="20" t="str">
        <f>VLOOKUP(Q20,Prowadzacy!$F$2:$K$112,2,FALSE)</f>
        <v>Marcin</v>
      </c>
      <c r="S20" s="20">
        <f>VLOOKUP(Q20,Prowadzacy!$F$2:$K$112,3,FALSE)</f>
        <v>0</v>
      </c>
      <c r="T20" s="20" t="str">
        <f>VLOOKUP(Q20,Prowadzacy!$F$2:$K$112,4,FALSE)</f>
        <v>Kamiński</v>
      </c>
      <c r="U20" s="20" t="str">
        <f>VLOOKUP(Q20,Prowadzacy!$F$2:$M$112,8,FALSE)</f>
        <v xml:space="preserve">Marcin | Kamiński | Dr hab. inż. |  ( 05373 ) </v>
      </c>
      <c r="V20" s="35"/>
      <c r="W20" s="34" t="s">
        <v>235</v>
      </c>
      <c r="X20" s="34"/>
      <c r="Y20" s="34"/>
      <c r="Z20" s="10"/>
      <c r="AA20" s="9"/>
      <c r="AB20" s="9"/>
      <c r="AC20" s="9"/>
      <c r="AD20" s="9"/>
      <c r="AE20" s="9"/>
      <c r="AF20" s="9"/>
      <c r="AG20" s="9"/>
      <c r="AH20" s="9"/>
      <c r="AI20" s="9"/>
      <c r="AJ20" s="9"/>
      <c r="AK20" s="9"/>
    </row>
    <row r="21" spans="1:37" ht="114.75" customHeight="1">
      <c r="A21" s="20">
        <v>16</v>
      </c>
      <c r="B21" s="20" t="str">
        <f>VLOOKUP(E21,studia!$F$1:$I$12,2,FALSE)</f>
        <v>Automatyka i Robotyka</v>
      </c>
      <c r="C21" s="20" t="str">
        <f>VLOOKUP(E21,studia!$F$1:$I$12,3,FALSE)</f>
        <v>inż.</v>
      </c>
      <c r="D21" s="20" t="str">
        <f>VLOOKUP(E21,studia!$F$1:$I$12,4,FALSE)</f>
        <v>AMU</v>
      </c>
      <c r="E21" s="34" t="s">
        <v>386</v>
      </c>
      <c r="F21" s="85" t="s">
        <v>2939</v>
      </c>
      <c r="G21" s="35" t="s">
        <v>2419</v>
      </c>
      <c r="H21" s="35" t="s">
        <v>2420</v>
      </c>
      <c r="I21" s="35" t="s">
        <v>2421</v>
      </c>
      <c r="J21" s="35" t="s">
        <v>2415</v>
      </c>
      <c r="K21" s="19" t="str">
        <f>VLOOKUP(J21,Prowadzacy!$F$2:$J$112,2,FALSE)</f>
        <v>Krzysztof</v>
      </c>
      <c r="L21" s="19" t="str">
        <f>VLOOKUP(J21,Prowadzacy!$F$2:$K$112,3,FALSE)</f>
        <v>Paweł</v>
      </c>
      <c r="M21" s="19" t="str">
        <f>VLOOKUP(J21,Prowadzacy!$F$2:$K$112,4,FALSE)</f>
        <v>Dyrcz</v>
      </c>
      <c r="N21" s="20" t="str">
        <f>VLOOKUP(J21,Prowadzacy!$F$2:$M$112,8,FALSE)</f>
        <v xml:space="preserve">Krzysztof | Dyrcz | Dr inż. |  ( 05307 ) </v>
      </c>
      <c r="O21" s="20" t="str">
        <f>VLOOKUP(J21,Prowadzacy!$F$2:$K$112,5,FALSE)</f>
        <v>W05/K3</v>
      </c>
      <c r="P21" s="20" t="str">
        <f>VLOOKUP(J21,Prowadzacy!$F$2:$K$112,6,FALSE)</f>
        <v>ZNEMAP</v>
      </c>
      <c r="Q21" s="34" t="s">
        <v>2212</v>
      </c>
      <c r="R21" s="20" t="str">
        <f>VLOOKUP(Q21,Prowadzacy!$F$2:$K$112,2,FALSE)</f>
        <v>Marcin</v>
      </c>
      <c r="S21" s="20" t="str">
        <f>VLOOKUP(Q21,Prowadzacy!$F$2:$K$112,3,FALSE)</f>
        <v>Adam</v>
      </c>
      <c r="T21" s="20" t="str">
        <f>VLOOKUP(Q21,Prowadzacy!$F$2:$K$112,4,FALSE)</f>
        <v>Skóra</v>
      </c>
      <c r="U21" s="20" t="str">
        <f>VLOOKUP(Q21,Prowadzacy!$F$2:$M$112,8,FALSE)</f>
        <v xml:space="preserve">Marcin | Skóra | Dr inż. |  ( 05396 ) </v>
      </c>
      <c r="V21" s="35"/>
      <c r="W21" s="34" t="s">
        <v>235</v>
      </c>
      <c r="X21" s="34"/>
      <c r="Y21" s="34"/>
      <c r="Z21" s="10"/>
      <c r="AA21" s="9"/>
      <c r="AB21" s="9"/>
      <c r="AC21" s="9"/>
      <c r="AD21" s="9"/>
      <c r="AE21" s="9"/>
      <c r="AF21" s="9"/>
      <c r="AG21" s="9"/>
      <c r="AH21" s="9"/>
      <c r="AI21" s="9"/>
      <c r="AJ21" s="9"/>
      <c r="AK21" s="9"/>
    </row>
    <row r="22" spans="1:37" ht="140.25" customHeight="1">
      <c r="A22" s="20">
        <v>17</v>
      </c>
      <c r="B22" s="20" t="str">
        <f>VLOOKUP(E22,studia!$F$1:$I$12,2,FALSE)</f>
        <v>Automatyka i Robotyka</v>
      </c>
      <c r="C22" s="20" t="str">
        <f>VLOOKUP(E22,studia!$F$1:$I$12,3,FALSE)</f>
        <v>inż.</v>
      </c>
      <c r="D22" s="20" t="str">
        <f>VLOOKUP(E22,studia!$F$1:$I$12,4,FALSE)</f>
        <v>AMU</v>
      </c>
      <c r="E22" s="34" t="s">
        <v>386</v>
      </c>
      <c r="F22" s="34"/>
      <c r="G22" s="35" t="s">
        <v>2422</v>
      </c>
      <c r="H22" s="35" t="s">
        <v>2423</v>
      </c>
      <c r="I22" s="35" t="s">
        <v>2424</v>
      </c>
      <c r="J22" s="35" t="s">
        <v>2415</v>
      </c>
      <c r="K22" s="19" t="str">
        <f>VLOOKUP(J22,Prowadzacy!$F$2:$J$112,2,FALSE)</f>
        <v>Krzysztof</v>
      </c>
      <c r="L22" s="19" t="str">
        <f>VLOOKUP(J22,Prowadzacy!$F$2:$K$112,3,FALSE)</f>
        <v>Paweł</v>
      </c>
      <c r="M22" s="19" t="str">
        <f>VLOOKUP(J22,Prowadzacy!$F$2:$K$112,4,FALSE)</f>
        <v>Dyrcz</v>
      </c>
      <c r="N22" s="20" t="str">
        <f>VLOOKUP(J22,Prowadzacy!$F$2:$M$112,8,FALSE)</f>
        <v xml:space="preserve">Krzysztof | Dyrcz | Dr inż. |  ( 05307 ) </v>
      </c>
      <c r="O22" s="20" t="str">
        <f>VLOOKUP(J22,Prowadzacy!$F$2:$K$112,5,FALSE)</f>
        <v>W05/K3</v>
      </c>
      <c r="P22" s="20" t="str">
        <f>VLOOKUP(J22,Prowadzacy!$F$2:$K$112,6,FALSE)</f>
        <v>ZNEMAP</v>
      </c>
      <c r="Q22" s="34" t="s">
        <v>2147</v>
      </c>
      <c r="R22" s="20" t="str">
        <f>VLOOKUP(Q22,Prowadzacy!$F$2:$K$112,2,FALSE)</f>
        <v>Marcin</v>
      </c>
      <c r="S22" s="20" t="str">
        <f>VLOOKUP(Q22,Prowadzacy!$F$2:$K$112,3,FALSE)</f>
        <v>Stanisław</v>
      </c>
      <c r="T22" s="20" t="str">
        <f>VLOOKUP(Q22,Prowadzacy!$F$2:$K$112,4,FALSE)</f>
        <v>Pawlak</v>
      </c>
      <c r="U22" s="20" t="str">
        <f>VLOOKUP(Q22,Prowadzacy!$F$2:$M$112,8,FALSE)</f>
        <v xml:space="preserve">Marcin | Pawlak | Dr inż. |  ( 05337 ) </v>
      </c>
      <c r="V22" s="35"/>
      <c r="W22" s="34" t="s">
        <v>235</v>
      </c>
      <c r="X22" s="34"/>
      <c r="Y22" s="34"/>
      <c r="Z22" s="10"/>
      <c r="AA22" s="9"/>
      <c r="AB22" s="9"/>
      <c r="AC22" s="9"/>
      <c r="AD22" s="9"/>
      <c r="AE22" s="9"/>
      <c r="AF22" s="9"/>
      <c r="AG22" s="9"/>
      <c r="AH22" s="9"/>
      <c r="AI22" s="9"/>
      <c r="AJ22" s="9"/>
      <c r="AK22" s="9"/>
    </row>
    <row r="23" spans="1:37" ht="114.75" customHeight="1">
      <c r="A23" s="20">
        <v>18</v>
      </c>
      <c r="B23" s="20" t="str">
        <f>VLOOKUP(E23,studia!$F$1:$I$12,2,FALSE)</f>
        <v>Automatyka i Robotyka</v>
      </c>
      <c r="C23" s="20" t="str">
        <f>VLOOKUP(E23,studia!$F$1:$I$12,3,FALSE)</f>
        <v>inż.</v>
      </c>
      <c r="D23" s="20" t="str">
        <f>VLOOKUP(E23,studia!$F$1:$I$12,4,FALSE)</f>
        <v>AMU</v>
      </c>
      <c r="E23" s="34" t="s">
        <v>386</v>
      </c>
      <c r="F23" s="34"/>
      <c r="G23" s="35" t="s">
        <v>2425</v>
      </c>
      <c r="H23" s="35" t="s">
        <v>2426</v>
      </c>
      <c r="I23" s="35" t="s">
        <v>2427</v>
      </c>
      <c r="J23" s="35" t="s">
        <v>2415</v>
      </c>
      <c r="K23" s="19" t="str">
        <f>VLOOKUP(J23,Prowadzacy!$F$2:$J$112,2,FALSE)</f>
        <v>Krzysztof</v>
      </c>
      <c r="L23" s="19" t="str">
        <f>VLOOKUP(J23,Prowadzacy!$F$2:$K$112,3,FALSE)</f>
        <v>Paweł</v>
      </c>
      <c r="M23" s="19" t="str">
        <f>VLOOKUP(J23,Prowadzacy!$F$2:$K$112,4,FALSE)</f>
        <v>Dyrcz</v>
      </c>
      <c r="N23" s="20" t="str">
        <f>VLOOKUP(J23,Prowadzacy!$F$2:$M$112,8,FALSE)</f>
        <v xml:space="preserve">Krzysztof | Dyrcz | Dr inż. |  ( 05307 ) </v>
      </c>
      <c r="O23" s="20" t="str">
        <f>VLOOKUP(J23,Prowadzacy!$F$2:$K$112,5,FALSE)</f>
        <v>W05/K3</v>
      </c>
      <c r="P23" s="20" t="str">
        <f>VLOOKUP(J23,Prowadzacy!$F$2:$K$112,6,FALSE)</f>
        <v>ZNEMAP</v>
      </c>
      <c r="Q23" s="34" t="s">
        <v>2066</v>
      </c>
      <c r="R23" s="20" t="str">
        <f>VLOOKUP(Q23,Prowadzacy!$F$2:$K$112,2,FALSE)</f>
        <v>Marcin</v>
      </c>
      <c r="S23" s="20">
        <f>VLOOKUP(Q23,Prowadzacy!$F$2:$K$112,3,FALSE)</f>
        <v>0</v>
      </c>
      <c r="T23" s="20" t="str">
        <f>VLOOKUP(Q23,Prowadzacy!$F$2:$K$112,4,FALSE)</f>
        <v>Kamiński</v>
      </c>
      <c r="U23" s="20" t="str">
        <f>VLOOKUP(Q23,Prowadzacy!$F$2:$M$112,8,FALSE)</f>
        <v xml:space="preserve">Marcin | Kamiński | Dr hab. inż. |  ( 05373 ) </v>
      </c>
      <c r="V23" s="35"/>
      <c r="W23" s="34" t="s">
        <v>235</v>
      </c>
      <c r="X23" s="34"/>
      <c r="Y23" s="34"/>
      <c r="Z23" s="10"/>
      <c r="AA23" s="9"/>
      <c r="AB23" s="9"/>
      <c r="AC23" s="9"/>
      <c r="AD23" s="9"/>
      <c r="AE23" s="9"/>
      <c r="AF23" s="9"/>
      <c r="AG23" s="9"/>
      <c r="AH23" s="9"/>
      <c r="AI23" s="9"/>
      <c r="AJ23" s="9"/>
      <c r="AK23" s="9"/>
    </row>
    <row r="24" spans="1:37" ht="165.75" customHeight="1">
      <c r="A24" s="20">
        <v>19</v>
      </c>
      <c r="B24" s="20" t="str">
        <f>VLOOKUP(E24,studia!$F$1:$I$12,2,FALSE)</f>
        <v>Automatyka i Robotyka</v>
      </c>
      <c r="C24" s="20" t="str">
        <f>VLOOKUP(E24,studia!$F$1:$I$12,3,FALSE)</f>
        <v>inż.</v>
      </c>
      <c r="D24" s="20" t="str">
        <f>VLOOKUP(E24,studia!$F$1:$I$12,4,FALSE)</f>
        <v>AMU</v>
      </c>
      <c r="E24" s="34" t="s">
        <v>386</v>
      </c>
      <c r="F24" s="34"/>
      <c r="G24" s="35" t="s">
        <v>2437</v>
      </c>
      <c r="H24" s="35" t="s">
        <v>2438</v>
      </c>
      <c r="I24" s="35" t="s">
        <v>2439</v>
      </c>
      <c r="J24" s="35" t="s">
        <v>2415</v>
      </c>
      <c r="K24" s="19" t="str">
        <f>VLOOKUP(J24,Prowadzacy!$F$2:$J$112,2,FALSE)</f>
        <v>Krzysztof</v>
      </c>
      <c r="L24" s="19" t="str">
        <f>VLOOKUP(J24,Prowadzacy!$F$2:$K$112,3,FALSE)</f>
        <v>Paweł</v>
      </c>
      <c r="M24" s="19" t="str">
        <f>VLOOKUP(J24,Prowadzacy!$F$2:$K$112,4,FALSE)</f>
        <v>Dyrcz</v>
      </c>
      <c r="N24" s="20" t="str">
        <f>VLOOKUP(J24,Prowadzacy!$F$2:$M$112,8,FALSE)</f>
        <v xml:space="preserve">Krzysztof | Dyrcz | Dr inż. |  ( 05307 ) </v>
      </c>
      <c r="O24" s="20" t="str">
        <f>VLOOKUP(J24,Prowadzacy!$F$2:$K$112,5,FALSE)</f>
        <v>W05/K3</v>
      </c>
      <c r="P24" s="20" t="str">
        <f>VLOOKUP(J24,Prowadzacy!$F$2:$K$112,6,FALSE)</f>
        <v>ZNEMAP</v>
      </c>
      <c r="Q24" s="34" t="s">
        <v>2147</v>
      </c>
      <c r="R24" s="20" t="str">
        <f>VLOOKUP(Q24,Prowadzacy!$F$2:$K$112,2,FALSE)</f>
        <v>Marcin</v>
      </c>
      <c r="S24" s="20" t="str">
        <f>VLOOKUP(Q24,Prowadzacy!$F$2:$K$112,3,FALSE)</f>
        <v>Stanisław</v>
      </c>
      <c r="T24" s="20" t="str">
        <f>VLOOKUP(Q24,Prowadzacy!$F$2:$K$112,4,FALSE)</f>
        <v>Pawlak</v>
      </c>
      <c r="U24" s="20" t="str">
        <f>VLOOKUP(Q24,Prowadzacy!$F$2:$M$112,8,FALSE)</f>
        <v xml:space="preserve">Marcin | Pawlak | Dr inż. |  ( 05337 ) </v>
      </c>
      <c r="V24" s="35"/>
      <c r="W24" s="34" t="s">
        <v>235</v>
      </c>
      <c r="X24" s="34"/>
      <c r="Y24" s="34"/>
      <c r="Z24" s="10"/>
      <c r="AA24" s="9"/>
      <c r="AB24" s="9"/>
      <c r="AC24" s="9"/>
      <c r="AD24" s="9"/>
      <c r="AE24" s="9"/>
      <c r="AF24" s="9"/>
      <c r="AG24" s="9"/>
      <c r="AH24" s="9"/>
      <c r="AI24" s="9"/>
      <c r="AJ24" s="9"/>
      <c r="AK24" s="9"/>
    </row>
    <row r="25" spans="1:37" ht="191.25" customHeight="1">
      <c r="A25" s="20">
        <v>20</v>
      </c>
      <c r="B25" s="20" t="str">
        <f>VLOOKUP(E25,studia!$F$1:$I$12,2,FALSE)</f>
        <v>Automatyka i Robotyka</v>
      </c>
      <c r="C25" s="20" t="str">
        <f>VLOOKUP(E25,studia!$F$1:$I$12,3,FALSE)</f>
        <v>inż.</v>
      </c>
      <c r="D25" s="20" t="str">
        <f>VLOOKUP(E25,studia!$F$1:$I$12,4,FALSE)</f>
        <v>AMU</v>
      </c>
      <c r="E25" s="34" t="s">
        <v>386</v>
      </c>
      <c r="F25" s="85" t="s">
        <v>2939</v>
      </c>
      <c r="G25" s="35" t="s">
        <v>2508</v>
      </c>
      <c r="H25" s="35" t="s">
        <v>2509</v>
      </c>
      <c r="I25" s="35" t="s">
        <v>2510</v>
      </c>
      <c r="J25" s="35" t="s">
        <v>2415</v>
      </c>
      <c r="K25" s="19" t="str">
        <f>VLOOKUP(J25,Prowadzacy!$F$2:$J$112,2,FALSE)</f>
        <v>Krzysztof</v>
      </c>
      <c r="L25" s="19" t="str">
        <f>VLOOKUP(J25,Prowadzacy!$F$2:$K$112,3,FALSE)</f>
        <v>Paweł</v>
      </c>
      <c r="M25" s="19" t="str">
        <f>VLOOKUP(J25,Prowadzacy!$F$2:$K$112,4,FALSE)</f>
        <v>Dyrcz</v>
      </c>
      <c r="N25" s="20" t="str">
        <f>VLOOKUP(J25,Prowadzacy!$F$2:$M$112,8,FALSE)</f>
        <v xml:space="preserve">Krzysztof | Dyrcz | Dr inż. |  ( 05307 ) </v>
      </c>
      <c r="O25" s="20" t="str">
        <f>VLOOKUP(J25,Prowadzacy!$F$2:$K$112,5,FALSE)</f>
        <v>W05/K3</v>
      </c>
      <c r="P25" s="20" t="str">
        <f>VLOOKUP(J25,Prowadzacy!$F$2:$K$112,6,FALSE)</f>
        <v>ZNEMAP</v>
      </c>
      <c r="Q25" s="34" t="s">
        <v>2066</v>
      </c>
      <c r="R25" s="20" t="str">
        <f>VLOOKUP(Q25,Prowadzacy!$F$2:$K$112,2,FALSE)</f>
        <v>Marcin</v>
      </c>
      <c r="S25" s="20">
        <f>VLOOKUP(Q25,Prowadzacy!$F$2:$K$112,3,FALSE)</f>
        <v>0</v>
      </c>
      <c r="T25" s="20" t="str">
        <f>VLOOKUP(Q25,Prowadzacy!$F$2:$K$112,4,FALSE)</f>
        <v>Kamiński</v>
      </c>
      <c r="U25" s="20" t="str">
        <f>VLOOKUP(Q25,Prowadzacy!$F$2:$M$112,8,FALSE)</f>
        <v xml:space="preserve">Marcin | Kamiński | Dr hab. inż. |  ( 05373 ) </v>
      </c>
      <c r="V25" s="35"/>
      <c r="W25" s="34" t="s">
        <v>235</v>
      </c>
      <c r="X25" s="34"/>
      <c r="Y25" s="34"/>
      <c r="Z25" s="10"/>
      <c r="AA25" s="9"/>
      <c r="AB25" s="9"/>
      <c r="AC25" s="9"/>
      <c r="AD25" s="9"/>
      <c r="AE25" s="9"/>
      <c r="AF25" s="9"/>
      <c r="AG25" s="9"/>
      <c r="AH25" s="9"/>
      <c r="AI25" s="9"/>
      <c r="AJ25" s="9"/>
      <c r="AK25" s="9"/>
    </row>
    <row r="26" spans="1:37" ht="140.25" customHeight="1">
      <c r="A26" s="20">
        <v>21</v>
      </c>
      <c r="B26" s="20" t="str">
        <f>VLOOKUP(E26,studia!$F$1:$I$12,2,FALSE)</f>
        <v>Automatyka i Robotyka</v>
      </c>
      <c r="C26" s="20" t="str">
        <f>VLOOKUP(E26,studia!$F$1:$I$12,3,FALSE)</f>
        <v>inż.</v>
      </c>
      <c r="D26" s="20" t="str">
        <f>VLOOKUP(E26,studia!$F$1:$I$12,4,FALSE)</f>
        <v>AMU</v>
      </c>
      <c r="E26" s="34" t="s">
        <v>386</v>
      </c>
      <c r="F26" s="34"/>
      <c r="G26" s="35" t="s">
        <v>2412</v>
      </c>
      <c r="H26" s="35" t="s">
        <v>2413</v>
      </c>
      <c r="I26" s="35" t="s">
        <v>2414</v>
      </c>
      <c r="J26" s="35" t="s">
        <v>2415</v>
      </c>
      <c r="K26" s="19" t="str">
        <f>VLOOKUP(J26,Prowadzacy!$F$2:$J$112,2,FALSE)</f>
        <v>Krzysztof</v>
      </c>
      <c r="L26" s="19" t="str">
        <f>VLOOKUP(J26,Prowadzacy!$F$2:$K$112,3,FALSE)</f>
        <v>Paweł</v>
      </c>
      <c r="M26" s="19" t="str">
        <f>VLOOKUP(J26,Prowadzacy!$F$2:$K$112,4,FALSE)</f>
        <v>Dyrcz</v>
      </c>
      <c r="N26" s="20" t="str">
        <f>VLOOKUP(J26,Prowadzacy!$F$2:$M$112,8,FALSE)</f>
        <v xml:space="preserve">Krzysztof | Dyrcz | Dr inż. |  ( 05307 ) </v>
      </c>
      <c r="O26" s="20" t="str">
        <f>VLOOKUP(J26,Prowadzacy!$F$2:$K$112,5,FALSE)</f>
        <v>W05/K3</v>
      </c>
      <c r="P26" s="20" t="str">
        <f>VLOOKUP(J26,Prowadzacy!$F$2:$K$112,6,FALSE)</f>
        <v>ZNEMAP</v>
      </c>
      <c r="Q26" s="34" t="s">
        <v>2147</v>
      </c>
      <c r="R26" s="20" t="str">
        <f>VLOOKUP(Q26,Prowadzacy!$F$2:$K$112,2,FALSE)</f>
        <v>Marcin</v>
      </c>
      <c r="S26" s="20" t="str">
        <f>VLOOKUP(Q26,Prowadzacy!$F$2:$K$112,3,FALSE)</f>
        <v>Stanisław</v>
      </c>
      <c r="T26" s="20" t="str">
        <f>VLOOKUP(Q26,Prowadzacy!$F$2:$K$112,4,FALSE)</f>
        <v>Pawlak</v>
      </c>
      <c r="U26" s="20" t="str">
        <f>VLOOKUP(Q26,Prowadzacy!$F$2:$M$112,8,FALSE)</f>
        <v xml:space="preserve">Marcin | Pawlak | Dr inż. |  ( 05337 ) </v>
      </c>
      <c r="V26" s="35"/>
      <c r="W26" s="34" t="s">
        <v>235</v>
      </c>
      <c r="X26" s="34"/>
      <c r="Y26" s="34"/>
      <c r="Z26" s="10"/>
      <c r="AA26" s="9"/>
      <c r="AB26" s="9"/>
      <c r="AC26" s="9"/>
      <c r="AD26" s="9"/>
      <c r="AE26" s="9"/>
      <c r="AF26" s="9"/>
      <c r="AG26" s="9"/>
      <c r="AH26" s="9"/>
      <c r="AI26" s="9"/>
      <c r="AJ26" s="9"/>
      <c r="AK26" s="9"/>
    </row>
    <row r="27" spans="1:37" ht="63.75" customHeight="1">
      <c r="A27" s="20">
        <v>22</v>
      </c>
      <c r="B27" s="20" t="str">
        <f>VLOOKUP(E27,studia!$F$1:$I$12,2,FALSE)</f>
        <v>Automatyka i Robotyka</v>
      </c>
      <c r="C27" s="20" t="str">
        <f>VLOOKUP(E27,studia!$F$1:$I$12,3,FALSE)</f>
        <v>inż.</v>
      </c>
      <c r="D27" s="20" t="str">
        <f>VLOOKUP(E27,studia!$F$1:$I$12,4,FALSE)</f>
        <v>AMU</v>
      </c>
      <c r="E27" s="34" t="s">
        <v>386</v>
      </c>
      <c r="F27" s="85" t="s">
        <v>2939</v>
      </c>
      <c r="G27" s="35" t="s">
        <v>1994</v>
      </c>
      <c r="H27" s="35" t="s">
        <v>1995</v>
      </c>
      <c r="I27" s="35" t="s">
        <v>1996</v>
      </c>
      <c r="J27" s="35" t="s">
        <v>1993</v>
      </c>
      <c r="K27" s="19" t="str">
        <f>VLOOKUP(J27,Prowadzacy!$F$2:$J$112,2,FALSE)</f>
        <v>Paweł</v>
      </c>
      <c r="L27" s="19" t="str">
        <f>VLOOKUP(J27,Prowadzacy!$F$2:$K$112,3,FALSE)</f>
        <v>Grzegorz</v>
      </c>
      <c r="M27" s="19" t="str">
        <f>VLOOKUP(J27,Prowadzacy!$F$2:$K$112,4,FALSE)</f>
        <v>Ewert</v>
      </c>
      <c r="N27" s="20" t="str">
        <f>VLOOKUP(J27,Prowadzacy!$F$2:$M$112,8,FALSE)</f>
        <v xml:space="preserve">Paweł | Ewert | Dr inż. |  ( 05378 ) </v>
      </c>
      <c r="O27" s="20" t="str">
        <f>VLOOKUP(J27,Prowadzacy!$F$2:$K$112,5,FALSE)</f>
        <v>W05/K3</v>
      </c>
      <c r="P27" s="20" t="str">
        <f>VLOOKUP(J27,Prowadzacy!$F$2:$K$112,6,FALSE)</f>
        <v>ZNEMAP</v>
      </c>
      <c r="Q27" s="34" t="s">
        <v>2309</v>
      </c>
      <c r="R27" s="20" t="str">
        <f>VLOOKUP(Q27,Prowadzacy!$F$2:$K$112,2,FALSE)</f>
        <v>Marcin</v>
      </c>
      <c r="S27" s="20">
        <f>VLOOKUP(Q27,Prowadzacy!$F$2:$K$112,3,FALSE)</f>
        <v>0</v>
      </c>
      <c r="T27" s="20" t="str">
        <f>VLOOKUP(Q27,Prowadzacy!$F$2:$K$112,4,FALSE)</f>
        <v>Wolkiewicz</v>
      </c>
      <c r="U27" s="20" t="str">
        <f>VLOOKUP(Q27,Prowadzacy!$F$2:$M$112,8,FALSE)</f>
        <v xml:space="preserve">Marcin | Wolkiewicz | Dr inż. |  ( 05377 ) </v>
      </c>
      <c r="V27" s="35"/>
      <c r="W27" s="34" t="s">
        <v>235</v>
      </c>
      <c r="X27" s="34"/>
      <c r="Y27" s="34"/>
      <c r="Z27" s="10"/>
      <c r="AA27" s="9"/>
      <c r="AB27" s="9"/>
      <c r="AC27" s="9"/>
      <c r="AD27" s="9"/>
      <c r="AE27" s="9"/>
      <c r="AF27" s="9"/>
      <c r="AG27" s="9"/>
      <c r="AH27" s="9"/>
      <c r="AI27" s="9"/>
      <c r="AJ27" s="9"/>
      <c r="AK27" s="9"/>
    </row>
    <row r="28" spans="1:37" ht="153" customHeight="1">
      <c r="A28" s="20">
        <v>23</v>
      </c>
      <c r="B28" s="20" t="str">
        <f>VLOOKUP(E28,studia!$F$1:$I$12,2,FALSE)</f>
        <v>Automatyka i Robotyka</v>
      </c>
      <c r="C28" s="20" t="str">
        <f>VLOOKUP(E28,studia!$F$1:$I$12,3,FALSE)</f>
        <v>inż.</v>
      </c>
      <c r="D28" s="20" t="str">
        <f>VLOOKUP(E28,studia!$F$1:$I$12,4,FALSE)</f>
        <v>AMU</v>
      </c>
      <c r="E28" s="34" t="s">
        <v>386</v>
      </c>
      <c r="F28" s="85" t="s">
        <v>2939</v>
      </c>
      <c r="G28" s="35" t="s">
        <v>1997</v>
      </c>
      <c r="H28" s="35" t="s">
        <v>1998</v>
      </c>
      <c r="I28" s="35" t="s">
        <v>1999</v>
      </c>
      <c r="J28" s="35" t="s">
        <v>1993</v>
      </c>
      <c r="K28" s="19" t="str">
        <f>VLOOKUP(J28,Prowadzacy!$F$2:$J$112,2,FALSE)</f>
        <v>Paweł</v>
      </c>
      <c r="L28" s="19" t="str">
        <f>VLOOKUP(J28,Prowadzacy!$F$2:$K$112,3,FALSE)</f>
        <v>Grzegorz</v>
      </c>
      <c r="M28" s="19" t="str">
        <f>VLOOKUP(J28,Prowadzacy!$F$2:$K$112,4,FALSE)</f>
        <v>Ewert</v>
      </c>
      <c r="N28" s="20" t="str">
        <f>VLOOKUP(J28,Prowadzacy!$F$2:$M$112,8,FALSE)</f>
        <v xml:space="preserve">Paweł | Ewert | Dr inż. |  ( 05378 ) </v>
      </c>
      <c r="O28" s="20" t="str">
        <f>VLOOKUP(J28,Prowadzacy!$F$2:$K$112,5,FALSE)</f>
        <v>W05/K3</v>
      </c>
      <c r="P28" s="20" t="str">
        <f>VLOOKUP(J28,Prowadzacy!$F$2:$K$112,6,FALSE)</f>
        <v>ZNEMAP</v>
      </c>
      <c r="Q28" s="34" t="s">
        <v>2128</v>
      </c>
      <c r="R28" s="20" t="str">
        <f>VLOOKUP(Q28,Prowadzacy!$F$2:$K$112,2,FALSE)</f>
        <v>Czesław</v>
      </c>
      <c r="S28" s="20" t="str">
        <f>VLOOKUP(Q28,Prowadzacy!$F$2:$K$112,3,FALSE)</f>
        <v>Tadeusz</v>
      </c>
      <c r="T28" s="20" t="str">
        <f>VLOOKUP(Q28,Prowadzacy!$F$2:$K$112,4,FALSE)</f>
        <v>Kowalski</v>
      </c>
      <c r="U28" s="20" t="str">
        <f>VLOOKUP(Q28,Prowadzacy!$F$2:$M$112,8,FALSE)</f>
        <v xml:space="preserve">Czesław | Kowalski | Prof. dr hab. inż. |  ( 05321 ) </v>
      </c>
      <c r="V28" s="35" t="s">
        <v>2446</v>
      </c>
      <c r="W28" s="34" t="s">
        <v>235</v>
      </c>
      <c r="X28" s="34"/>
      <c r="Y28" s="34"/>
      <c r="Z28" s="10"/>
      <c r="AA28" s="9"/>
      <c r="AB28" s="9"/>
      <c r="AC28" s="9"/>
      <c r="AD28" s="9"/>
      <c r="AE28" s="9"/>
      <c r="AF28" s="9"/>
      <c r="AG28" s="9"/>
      <c r="AH28" s="9"/>
      <c r="AI28" s="9"/>
      <c r="AJ28" s="9"/>
      <c r="AK28" s="9"/>
    </row>
    <row r="29" spans="1:37" ht="153" customHeight="1">
      <c r="A29" s="20">
        <v>24</v>
      </c>
      <c r="B29" s="20" t="str">
        <f>VLOOKUP(E29,studia!$F$1:$I$12,2,FALSE)</f>
        <v>Automatyka i Robotyka</v>
      </c>
      <c r="C29" s="20" t="str">
        <f>VLOOKUP(E29,studia!$F$1:$I$12,3,FALSE)</f>
        <v>inż.</v>
      </c>
      <c r="D29" s="20" t="str">
        <f>VLOOKUP(E29,studia!$F$1:$I$12,4,FALSE)</f>
        <v>AMU</v>
      </c>
      <c r="E29" s="34" t="s">
        <v>386</v>
      </c>
      <c r="F29" s="85" t="s">
        <v>2939</v>
      </c>
      <c r="G29" s="35" t="s">
        <v>2000</v>
      </c>
      <c r="H29" s="35" t="s">
        <v>2001</v>
      </c>
      <c r="I29" s="35" t="s">
        <v>2002</v>
      </c>
      <c r="J29" s="35" t="s">
        <v>1993</v>
      </c>
      <c r="K29" s="19" t="str">
        <f>VLOOKUP(J29,Prowadzacy!$F$2:$J$112,2,FALSE)</f>
        <v>Paweł</v>
      </c>
      <c r="L29" s="19" t="str">
        <f>VLOOKUP(J29,Prowadzacy!$F$2:$K$112,3,FALSE)</f>
        <v>Grzegorz</v>
      </c>
      <c r="M29" s="19" t="str">
        <f>VLOOKUP(J29,Prowadzacy!$F$2:$K$112,4,FALSE)</f>
        <v>Ewert</v>
      </c>
      <c r="N29" s="20" t="str">
        <f>VLOOKUP(J29,Prowadzacy!$F$2:$M$112,8,FALSE)</f>
        <v xml:space="preserve">Paweł | Ewert | Dr inż. |  ( 05378 ) </v>
      </c>
      <c r="O29" s="20" t="str">
        <f>VLOOKUP(J29,Prowadzacy!$F$2:$K$112,5,FALSE)</f>
        <v>W05/K3</v>
      </c>
      <c r="P29" s="20" t="str">
        <f>VLOOKUP(J29,Prowadzacy!$F$2:$K$112,6,FALSE)</f>
        <v>ZNEMAP</v>
      </c>
      <c r="Q29" s="34" t="s">
        <v>2309</v>
      </c>
      <c r="R29" s="20" t="str">
        <f>VLOOKUP(Q29,Prowadzacy!$F$2:$K$112,2,FALSE)</f>
        <v>Marcin</v>
      </c>
      <c r="S29" s="20">
        <f>VLOOKUP(Q29,Prowadzacy!$F$2:$K$112,3,FALSE)</f>
        <v>0</v>
      </c>
      <c r="T29" s="20" t="str">
        <f>VLOOKUP(Q29,Prowadzacy!$F$2:$K$112,4,FALSE)</f>
        <v>Wolkiewicz</v>
      </c>
      <c r="U29" s="20" t="str">
        <f>VLOOKUP(Q29,Prowadzacy!$F$2:$M$112,8,FALSE)</f>
        <v xml:space="preserve">Marcin | Wolkiewicz | Dr inż. |  ( 05377 ) </v>
      </c>
      <c r="V29" s="35"/>
      <c r="W29" s="34" t="s">
        <v>235</v>
      </c>
      <c r="X29" s="34"/>
      <c r="Y29" s="34"/>
      <c r="Z29" s="10"/>
      <c r="AA29" s="9"/>
      <c r="AB29" s="9"/>
      <c r="AC29" s="9"/>
      <c r="AD29" s="9"/>
      <c r="AE29" s="9"/>
      <c r="AF29" s="9"/>
      <c r="AG29" s="9"/>
      <c r="AH29" s="9"/>
      <c r="AI29" s="9"/>
      <c r="AJ29" s="9"/>
      <c r="AK29" s="9"/>
    </row>
    <row r="30" spans="1:37" ht="178.5" customHeight="1">
      <c r="A30" s="20">
        <v>25</v>
      </c>
      <c r="B30" s="20" t="str">
        <f>VLOOKUP(E30,studia!$F$1:$I$12,2,FALSE)</f>
        <v>Automatyka i Robotyka</v>
      </c>
      <c r="C30" s="20" t="str">
        <f>VLOOKUP(E30,studia!$F$1:$I$12,3,FALSE)</f>
        <v>inż.</v>
      </c>
      <c r="D30" s="20" t="str">
        <f>VLOOKUP(E30,studia!$F$1:$I$12,4,FALSE)</f>
        <v>AMU</v>
      </c>
      <c r="E30" s="34" t="s">
        <v>386</v>
      </c>
      <c r="F30" s="34"/>
      <c r="G30" s="35" t="s">
        <v>2578</v>
      </c>
      <c r="H30" s="35" t="s">
        <v>2579</v>
      </c>
      <c r="I30" s="35" t="s">
        <v>2003</v>
      </c>
      <c r="J30" s="35" t="s">
        <v>1993</v>
      </c>
      <c r="K30" s="19" t="str">
        <f>VLOOKUP(J30,Prowadzacy!$F$2:$J$112,2,FALSE)</f>
        <v>Paweł</v>
      </c>
      <c r="L30" s="19" t="str">
        <f>VLOOKUP(J30,Prowadzacy!$F$2:$K$112,3,FALSE)</f>
        <v>Grzegorz</v>
      </c>
      <c r="M30" s="19" t="str">
        <f>VLOOKUP(J30,Prowadzacy!$F$2:$K$112,4,FALSE)</f>
        <v>Ewert</v>
      </c>
      <c r="N30" s="20" t="str">
        <f>VLOOKUP(J30,Prowadzacy!$F$2:$M$112,8,FALSE)</f>
        <v xml:space="preserve">Paweł | Ewert | Dr inż. |  ( 05378 ) </v>
      </c>
      <c r="O30" s="20" t="str">
        <f>VLOOKUP(J30,Prowadzacy!$F$2:$K$112,5,FALSE)</f>
        <v>W05/K3</v>
      </c>
      <c r="P30" s="20" t="str">
        <f>VLOOKUP(J30,Prowadzacy!$F$2:$K$112,6,FALSE)</f>
        <v>ZNEMAP</v>
      </c>
      <c r="Q30" s="34" t="s">
        <v>2415</v>
      </c>
      <c r="R30" s="20" t="str">
        <f>VLOOKUP(Q30,Prowadzacy!$F$2:$K$112,2,FALSE)</f>
        <v>Krzysztof</v>
      </c>
      <c r="S30" s="20" t="str">
        <f>VLOOKUP(Q30,Prowadzacy!$F$2:$K$112,3,FALSE)</f>
        <v>Paweł</v>
      </c>
      <c r="T30" s="20" t="str">
        <f>VLOOKUP(Q30,Prowadzacy!$F$2:$K$112,4,FALSE)</f>
        <v>Dyrcz</v>
      </c>
      <c r="U30" s="20" t="str">
        <f>VLOOKUP(Q30,Prowadzacy!$F$2:$M$112,8,FALSE)</f>
        <v xml:space="preserve">Krzysztof | Dyrcz | Dr inż. |  ( 05307 ) </v>
      </c>
      <c r="V30" s="35"/>
      <c r="W30" s="34" t="s">
        <v>235</v>
      </c>
      <c r="X30" s="34"/>
      <c r="Y30" s="34"/>
      <c r="Z30" s="10"/>
      <c r="AA30" s="9"/>
      <c r="AB30" s="9"/>
      <c r="AC30" s="9"/>
      <c r="AD30" s="9"/>
      <c r="AE30" s="9"/>
      <c r="AF30" s="9"/>
      <c r="AG30" s="9"/>
      <c r="AH30" s="9"/>
      <c r="AI30" s="9"/>
      <c r="AJ30" s="9"/>
      <c r="AK30" s="9"/>
    </row>
    <row r="31" spans="1:37" ht="140.25" customHeight="1">
      <c r="A31" s="20">
        <v>26</v>
      </c>
      <c r="B31" s="20" t="str">
        <f>VLOOKUP(E31,studia!$F$1:$I$12,2,FALSE)</f>
        <v>Automatyka i Robotyka</v>
      </c>
      <c r="C31" s="20" t="str">
        <f>VLOOKUP(E31,studia!$F$1:$I$12,3,FALSE)</f>
        <v>inż.</v>
      </c>
      <c r="D31" s="20" t="str">
        <f>VLOOKUP(E31,studia!$F$1:$I$12,4,FALSE)</f>
        <v>AMU</v>
      </c>
      <c r="E31" s="34" t="s">
        <v>386</v>
      </c>
      <c r="F31" s="85" t="s">
        <v>2939</v>
      </c>
      <c r="G31" s="35" t="s">
        <v>2013</v>
      </c>
      <c r="H31" s="35" t="s">
        <v>2014</v>
      </c>
      <c r="I31" s="35" t="s">
        <v>2015</v>
      </c>
      <c r="J31" s="35" t="s">
        <v>1993</v>
      </c>
      <c r="K31" s="19" t="str">
        <f>VLOOKUP(J31,Prowadzacy!$F$2:$J$112,2,FALSE)</f>
        <v>Paweł</v>
      </c>
      <c r="L31" s="19" t="str">
        <f>VLOOKUP(J31,Prowadzacy!$F$2:$K$112,3,FALSE)</f>
        <v>Grzegorz</v>
      </c>
      <c r="M31" s="19" t="str">
        <f>VLOOKUP(J31,Prowadzacy!$F$2:$K$112,4,FALSE)</f>
        <v>Ewert</v>
      </c>
      <c r="N31" s="20" t="str">
        <f>VLOOKUP(J31,Prowadzacy!$F$2:$M$112,8,FALSE)</f>
        <v xml:space="preserve">Paweł | Ewert | Dr inż. |  ( 05378 ) </v>
      </c>
      <c r="O31" s="20" t="str">
        <f>VLOOKUP(J31,Prowadzacy!$F$2:$K$112,5,FALSE)</f>
        <v>W05/K3</v>
      </c>
      <c r="P31" s="20" t="str">
        <f>VLOOKUP(J31,Prowadzacy!$F$2:$K$112,6,FALSE)</f>
        <v>ZNEMAP</v>
      </c>
      <c r="Q31" s="34" t="s">
        <v>2309</v>
      </c>
      <c r="R31" s="20" t="str">
        <f>VLOOKUP(Q31,Prowadzacy!$F$2:$K$112,2,FALSE)</f>
        <v>Marcin</v>
      </c>
      <c r="S31" s="20">
        <f>VLOOKUP(Q31,Prowadzacy!$F$2:$K$112,3,FALSE)</f>
        <v>0</v>
      </c>
      <c r="T31" s="20" t="str">
        <f>VLOOKUP(Q31,Prowadzacy!$F$2:$K$112,4,FALSE)</f>
        <v>Wolkiewicz</v>
      </c>
      <c r="U31" s="20" t="str">
        <f>VLOOKUP(Q31,Prowadzacy!$F$2:$M$112,8,FALSE)</f>
        <v xml:space="preserve">Marcin | Wolkiewicz | Dr inż. |  ( 05377 ) </v>
      </c>
      <c r="V31" s="35"/>
      <c r="W31" s="34" t="s">
        <v>235</v>
      </c>
      <c r="X31" s="34"/>
      <c r="Y31" s="34"/>
      <c r="Z31" s="10"/>
      <c r="AA31" s="9"/>
      <c r="AB31" s="9"/>
      <c r="AC31" s="9"/>
      <c r="AD31" s="9"/>
      <c r="AE31" s="9"/>
      <c r="AF31" s="9"/>
      <c r="AG31" s="9"/>
      <c r="AH31" s="9"/>
      <c r="AI31" s="9"/>
      <c r="AJ31" s="9"/>
      <c r="AK31" s="9"/>
    </row>
    <row r="32" spans="1:37" ht="114.75" customHeight="1">
      <c r="A32" s="20">
        <v>27</v>
      </c>
      <c r="B32" s="20" t="str">
        <f>VLOOKUP(E32,studia!$F$1:$I$12,2,FALSE)</f>
        <v>Automatyka i Robotyka</v>
      </c>
      <c r="C32" s="20" t="str">
        <f>VLOOKUP(E32,studia!$F$1:$I$12,3,FALSE)</f>
        <v>inż.</v>
      </c>
      <c r="D32" s="20" t="str">
        <f>VLOOKUP(E32,studia!$F$1:$I$12,4,FALSE)</f>
        <v>AMU</v>
      </c>
      <c r="E32" s="34" t="s">
        <v>386</v>
      </c>
      <c r="F32" s="85" t="s">
        <v>2939</v>
      </c>
      <c r="G32" s="35" t="s">
        <v>1990</v>
      </c>
      <c r="H32" s="35" t="s">
        <v>1991</v>
      </c>
      <c r="I32" s="35" t="s">
        <v>1992</v>
      </c>
      <c r="J32" s="35" t="s">
        <v>1993</v>
      </c>
      <c r="K32" s="19" t="str">
        <f>VLOOKUP(J32,Prowadzacy!$F$2:$J$112,2,FALSE)</f>
        <v>Paweł</v>
      </c>
      <c r="L32" s="19" t="str">
        <f>VLOOKUP(J32,Prowadzacy!$F$2:$K$112,3,FALSE)</f>
        <v>Grzegorz</v>
      </c>
      <c r="M32" s="19" t="str">
        <f>VLOOKUP(J32,Prowadzacy!$F$2:$K$112,4,FALSE)</f>
        <v>Ewert</v>
      </c>
      <c r="N32" s="20" t="str">
        <f>VLOOKUP(J32,Prowadzacy!$F$2:$M$112,8,FALSE)</f>
        <v xml:space="preserve">Paweł | Ewert | Dr inż. |  ( 05378 ) </v>
      </c>
      <c r="O32" s="20" t="str">
        <f>VLOOKUP(J32,Prowadzacy!$F$2:$K$112,5,FALSE)</f>
        <v>W05/K3</v>
      </c>
      <c r="P32" s="20" t="str">
        <f>VLOOKUP(J32,Prowadzacy!$F$2:$K$112,6,FALSE)</f>
        <v>ZNEMAP</v>
      </c>
      <c r="Q32" s="34" t="s">
        <v>2334</v>
      </c>
      <c r="R32" s="20" t="str">
        <f>VLOOKUP(Q32,Prowadzacy!$F$2:$K$112,2,FALSE)</f>
        <v>Karol</v>
      </c>
      <c r="S32" s="20">
        <f>VLOOKUP(Q32,Prowadzacy!$F$2:$K$112,3,FALSE)</f>
        <v>0</v>
      </c>
      <c r="T32" s="20" t="str">
        <f>VLOOKUP(Q32,Prowadzacy!$F$2:$K$112,4,FALSE)</f>
        <v>Wróbel</v>
      </c>
      <c r="U32" s="20" t="str">
        <f>VLOOKUP(Q32,Prowadzacy!$F$2:$M$112,8,FALSE)</f>
        <v xml:space="preserve">Karol | Wróbel | Dr inż. |  ( 053112 ) </v>
      </c>
      <c r="V32" s="35"/>
      <c r="W32" s="34" t="s">
        <v>235</v>
      </c>
      <c r="X32" s="34"/>
      <c r="Y32" s="34"/>
      <c r="Z32" s="10"/>
      <c r="AA32" s="9"/>
      <c r="AB32" s="9"/>
      <c r="AC32" s="9"/>
      <c r="AD32" s="9"/>
      <c r="AE32" s="9"/>
      <c r="AF32" s="9"/>
      <c r="AG32" s="9"/>
      <c r="AH32" s="9"/>
      <c r="AI32" s="9"/>
      <c r="AJ32" s="9"/>
      <c r="AK32" s="9"/>
    </row>
    <row r="33" spans="1:37" ht="114.75" customHeight="1">
      <c r="A33" s="20">
        <v>28</v>
      </c>
      <c r="B33" s="20" t="str">
        <f>VLOOKUP(E33,studia!$F$1:$I$12,2,FALSE)</f>
        <v>Automatyka i Robotyka</v>
      </c>
      <c r="C33" s="20" t="str">
        <f>VLOOKUP(E33,studia!$F$1:$I$12,3,FALSE)</f>
        <v>inż.</v>
      </c>
      <c r="D33" s="20" t="str">
        <f>VLOOKUP(E33,studia!$F$1:$I$12,4,FALSE)</f>
        <v>AMU</v>
      </c>
      <c r="E33" s="34" t="s">
        <v>386</v>
      </c>
      <c r="F33" s="34"/>
      <c r="G33" s="54" t="s">
        <v>2580</v>
      </c>
      <c r="H33" s="54" t="s">
        <v>2581</v>
      </c>
      <c r="I33" s="54" t="s">
        <v>2582</v>
      </c>
      <c r="J33" s="35" t="s">
        <v>2016</v>
      </c>
      <c r="K33" s="19" t="str">
        <f>VLOOKUP(J33,Prowadzacy!$F$2:$J$112,2,FALSE)</f>
        <v>Adam</v>
      </c>
      <c r="L33" s="19">
        <f>VLOOKUP(J33,Prowadzacy!$F$2:$K$112,3,FALSE)</f>
        <v>0</v>
      </c>
      <c r="M33" s="19" t="str">
        <f>VLOOKUP(J33,Prowadzacy!$F$2:$K$112,4,FALSE)</f>
        <v>Gozdowiak</v>
      </c>
      <c r="N33" s="20" t="str">
        <f>VLOOKUP(J33,Prowadzacy!$F$2:$M$112,8,FALSE)</f>
        <v xml:space="preserve">Adam | Gozdowiak | Dr inż. |  ( 053111 ) </v>
      </c>
      <c r="O33" s="20" t="str">
        <f>VLOOKUP(J33,Prowadzacy!$F$2:$K$112,5,FALSE)</f>
        <v>W05/K3</v>
      </c>
      <c r="P33" s="20" t="str">
        <f>VLOOKUP(J33,Prowadzacy!$F$2:$K$112,6,FALSE)</f>
        <v>ZMPE</v>
      </c>
      <c r="Q33" s="34" t="s">
        <v>1855</v>
      </c>
      <c r="R33" s="20" t="str">
        <f>VLOOKUP(Q33,Prowadzacy!$F$2:$K$112,2,FALSE)</f>
        <v>Maciej</v>
      </c>
      <c r="S33" s="20">
        <f>VLOOKUP(Q33,Prowadzacy!$F$2:$K$112,3,FALSE)</f>
        <v>0</v>
      </c>
      <c r="T33" s="20" t="str">
        <f>VLOOKUP(Q33,Prowadzacy!$F$2:$K$112,4,FALSE)</f>
        <v>Antal</v>
      </c>
      <c r="U33" s="20" t="str">
        <f>VLOOKUP(Q33,Prowadzacy!$F$2:$M$112,8,FALSE)</f>
        <v xml:space="preserve">Maciej | Antal | Dr inż. |  ( 05357 ) </v>
      </c>
      <c r="V33" s="35"/>
      <c r="W33" s="34" t="s">
        <v>235</v>
      </c>
      <c r="X33" s="34"/>
      <c r="Y33" s="34" t="s">
        <v>235</v>
      </c>
      <c r="Z33" s="10"/>
      <c r="AA33" s="9"/>
      <c r="AB33" s="9"/>
      <c r="AC33" s="9"/>
      <c r="AD33" s="9"/>
      <c r="AE33" s="9"/>
      <c r="AF33" s="9"/>
      <c r="AG33" s="9"/>
      <c r="AH33" s="9"/>
      <c r="AI33" s="9"/>
      <c r="AJ33" s="9"/>
      <c r="AK33" s="9"/>
    </row>
    <row r="34" spans="1:37" ht="191.25" customHeight="1">
      <c r="A34" s="20">
        <v>29</v>
      </c>
      <c r="B34" s="20" t="str">
        <f>VLOOKUP(E34,studia!$F$1:$I$12,2,FALSE)</f>
        <v>Automatyka i Robotyka</v>
      </c>
      <c r="C34" s="20" t="str">
        <f>VLOOKUP(E34,studia!$F$1:$I$12,3,FALSE)</f>
        <v>inż.</v>
      </c>
      <c r="D34" s="20" t="str">
        <f>VLOOKUP(E34,studia!$F$1:$I$12,4,FALSE)</f>
        <v>AMU</v>
      </c>
      <c r="E34" s="34" t="s">
        <v>386</v>
      </c>
      <c r="F34" s="85" t="s">
        <v>2939</v>
      </c>
      <c r="G34" s="35" t="s">
        <v>2094</v>
      </c>
      <c r="H34" s="35" t="s">
        <v>2095</v>
      </c>
      <c r="I34" s="35" t="s">
        <v>2096</v>
      </c>
      <c r="J34" s="35" t="s">
        <v>2066</v>
      </c>
      <c r="K34" s="19" t="str">
        <f>VLOOKUP(J34,Prowadzacy!$F$2:$J$112,2,FALSE)</f>
        <v>Marcin</v>
      </c>
      <c r="L34" s="19">
        <f>VLOOKUP(J34,Prowadzacy!$F$2:$K$112,3,FALSE)</f>
        <v>0</v>
      </c>
      <c r="M34" s="19" t="str">
        <f>VLOOKUP(J34,Prowadzacy!$F$2:$K$112,4,FALSE)</f>
        <v>Kamiński</v>
      </c>
      <c r="N34" s="20" t="str">
        <f>VLOOKUP(J34,Prowadzacy!$F$2:$M$112,8,FALSE)</f>
        <v xml:space="preserve">Marcin | Kamiński | Dr hab. inż. |  ( 05373 ) </v>
      </c>
      <c r="O34" s="20" t="str">
        <f>VLOOKUP(J34,Prowadzacy!$F$2:$K$112,5,FALSE)</f>
        <v>W05/K3</v>
      </c>
      <c r="P34" s="20" t="str">
        <f>VLOOKUP(J34,Prowadzacy!$F$2:$K$112,6,FALSE)</f>
        <v>ZNEMAP</v>
      </c>
      <c r="Q34" s="34" t="s">
        <v>1890</v>
      </c>
      <c r="R34" s="20" t="str">
        <f>VLOOKUP(Q34,Prowadzacy!$F$2:$K$112,2,FALSE)</f>
        <v>Piotr</v>
      </c>
      <c r="S34" s="20" t="str">
        <f>VLOOKUP(Q34,Prowadzacy!$F$2:$K$112,3,FALSE)</f>
        <v>Stanisław</v>
      </c>
      <c r="T34" s="20" t="str">
        <f>VLOOKUP(Q34,Prowadzacy!$F$2:$K$112,4,FALSE)</f>
        <v>Derugo</v>
      </c>
      <c r="U34" s="20" t="str">
        <f>VLOOKUP(Q34,Prowadzacy!$F$2:$M$112,8,FALSE)</f>
        <v xml:space="preserve">Piotr | Derugo | Dr inż. |  ( 05390 ) </v>
      </c>
      <c r="V34" s="35"/>
      <c r="W34" s="34" t="s">
        <v>235</v>
      </c>
      <c r="X34" s="34"/>
      <c r="Y34" s="34"/>
      <c r="Z34" s="10"/>
      <c r="AA34" s="9"/>
      <c r="AB34" s="9"/>
      <c r="AC34" s="9"/>
      <c r="AD34" s="9"/>
      <c r="AE34" s="9"/>
      <c r="AF34" s="9"/>
      <c r="AG34" s="9"/>
      <c r="AH34" s="9"/>
      <c r="AI34" s="9"/>
      <c r="AJ34" s="9"/>
      <c r="AK34" s="9"/>
    </row>
    <row r="35" spans="1:37" ht="191.25" customHeight="1">
      <c r="A35" s="20">
        <v>30</v>
      </c>
      <c r="B35" s="20" t="str">
        <f>VLOOKUP(E35,studia!$F$1:$I$12,2,FALSE)</f>
        <v>Automatyka i Robotyka</v>
      </c>
      <c r="C35" s="20" t="str">
        <f>VLOOKUP(E35,studia!$F$1:$I$12,3,FALSE)</f>
        <v>inż.</v>
      </c>
      <c r="D35" s="20" t="str">
        <f>VLOOKUP(E35,studia!$F$1:$I$12,4,FALSE)</f>
        <v>AMU</v>
      </c>
      <c r="E35" s="34" t="s">
        <v>386</v>
      </c>
      <c r="F35" s="34"/>
      <c r="G35" s="54" t="s">
        <v>2097</v>
      </c>
      <c r="H35" s="54" t="s">
        <v>2098</v>
      </c>
      <c r="I35" s="54" t="s">
        <v>2099</v>
      </c>
      <c r="J35" s="35" t="s">
        <v>2066</v>
      </c>
      <c r="K35" s="19" t="str">
        <f>VLOOKUP(J35,Prowadzacy!$F$2:$J$112,2,FALSE)</f>
        <v>Marcin</v>
      </c>
      <c r="L35" s="19">
        <f>VLOOKUP(J35,Prowadzacy!$F$2:$K$112,3,FALSE)</f>
        <v>0</v>
      </c>
      <c r="M35" s="19" t="str">
        <f>VLOOKUP(J35,Prowadzacy!$F$2:$K$112,4,FALSE)</f>
        <v>Kamiński</v>
      </c>
      <c r="N35" s="20" t="str">
        <f>VLOOKUP(J35,Prowadzacy!$F$2:$M$112,8,FALSE)</f>
        <v xml:space="preserve">Marcin | Kamiński | Dr hab. inż. |  ( 05373 ) </v>
      </c>
      <c r="O35" s="20" t="str">
        <f>VLOOKUP(J35,Prowadzacy!$F$2:$K$112,5,FALSE)</f>
        <v>W05/K3</v>
      </c>
      <c r="P35" s="20" t="str">
        <f>VLOOKUP(J35,Prowadzacy!$F$2:$K$112,6,FALSE)</f>
        <v>ZNEMAP</v>
      </c>
      <c r="Q35" s="34" t="s">
        <v>2147</v>
      </c>
      <c r="R35" s="20" t="str">
        <f>VLOOKUP(Q35,Prowadzacy!$F$2:$K$112,2,FALSE)</f>
        <v>Marcin</v>
      </c>
      <c r="S35" s="20" t="str">
        <f>VLOOKUP(Q35,Prowadzacy!$F$2:$K$112,3,FALSE)</f>
        <v>Stanisław</v>
      </c>
      <c r="T35" s="20" t="str">
        <f>VLOOKUP(Q35,Prowadzacy!$F$2:$K$112,4,FALSE)</f>
        <v>Pawlak</v>
      </c>
      <c r="U35" s="20" t="str">
        <f>VLOOKUP(Q35,Prowadzacy!$F$2:$M$112,8,FALSE)</f>
        <v xml:space="preserve">Marcin | Pawlak | Dr inż. |  ( 05337 ) </v>
      </c>
      <c r="V35" s="35"/>
      <c r="W35" s="34" t="s">
        <v>235</v>
      </c>
      <c r="X35" s="34"/>
      <c r="Y35" s="34"/>
      <c r="Z35" s="10"/>
      <c r="AA35" s="9"/>
      <c r="AB35" s="9"/>
      <c r="AC35" s="9"/>
      <c r="AD35" s="9"/>
      <c r="AE35" s="9"/>
      <c r="AF35" s="9"/>
      <c r="AG35" s="9"/>
      <c r="AH35" s="9"/>
      <c r="AI35" s="9"/>
      <c r="AJ35" s="9"/>
      <c r="AK35" s="9"/>
    </row>
    <row r="36" spans="1:37" ht="216.75" customHeight="1">
      <c r="A36" s="20">
        <v>31</v>
      </c>
      <c r="B36" s="20" t="str">
        <f>VLOOKUP(E36,studia!$F$1:$I$12,2,FALSE)</f>
        <v>Automatyka i Robotyka</v>
      </c>
      <c r="C36" s="20" t="str">
        <f>VLOOKUP(E36,studia!$F$1:$I$12,3,FALSE)</f>
        <v>inż.</v>
      </c>
      <c r="D36" s="20" t="str">
        <f>VLOOKUP(E36,studia!$F$1:$I$12,4,FALSE)</f>
        <v>AMU</v>
      </c>
      <c r="E36" s="34" t="s">
        <v>386</v>
      </c>
      <c r="F36" s="34"/>
      <c r="G36" s="35" t="s">
        <v>2110</v>
      </c>
      <c r="H36" s="35" t="s">
        <v>2111</v>
      </c>
      <c r="I36" s="35" t="s">
        <v>2112</v>
      </c>
      <c r="J36" s="35" t="s">
        <v>2103</v>
      </c>
      <c r="K36" s="19" t="str">
        <f>VLOOKUP(J36,Prowadzacy!$F$2:$J$112,2,FALSE)</f>
        <v>Kamil</v>
      </c>
      <c r="L36" s="19">
        <f>VLOOKUP(J36,Prowadzacy!$F$2:$K$112,3,FALSE)</f>
        <v>0</v>
      </c>
      <c r="M36" s="19" t="str">
        <f>VLOOKUP(J36,Prowadzacy!$F$2:$K$112,4,FALSE)</f>
        <v>Klimkowski</v>
      </c>
      <c r="N36" s="20" t="str">
        <f>VLOOKUP(J36,Prowadzacy!$F$2:$M$112,8,FALSE)</f>
        <v xml:space="preserve">Kamil | Klimkowski | Dr inż. |  ( 053110 ) </v>
      </c>
      <c r="O36" s="20" t="str">
        <f>VLOOKUP(J36,Prowadzacy!$F$2:$K$112,5,FALSE)</f>
        <v>W05/K3</v>
      </c>
      <c r="P36" s="20" t="str">
        <f>VLOOKUP(J36,Prowadzacy!$F$2:$K$112,6,FALSE)</f>
        <v>ZNEMAP</v>
      </c>
      <c r="Q36" s="34" t="s">
        <v>2415</v>
      </c>
      <c r="R36" s="20" t="str">
        <f>VLOOKUP(Q36,Prowadzacy!$F$2:$K$112,2,FALSE)</f>
        <v>Krzysztof</v>
      </c>
      <c r="S36" s="20" t="str">
        <f>VLOOKUP(Q36,Prowadzacy!$F$2:$K$112,3,FALSE)</f>
        <v>Paweł</v>
      </c>
      <c r="T36" s="20" t="str">
        <f>VLOOKUP(Q36,Prowadzacy!$F$2:$K$112,4,FALSE)</f>
        <v>Dyrcz</v>
      </c>
      <c r="U36" s="20" t="str">
        <f>VLOOKUP(Q36,Prowadzacy!$F$2:$M$112,8,FALSE)</f>
        <v xml:space="preserve">Krzysztof | Dyrcz | Dr inż. |  ( 05307 ) </v>
      </c>
      <c r="V36" s="35"/>
      <c r="W36" s="34" t="s">
        <v>235</v>
      </c>
      <c r="X36" s="34" t="s">
        <v>2447</v>
      </c>
      <c r="Y36" s="34"/>
      <c r="Z36" s="10"/>
      <c r="AA36" s="9"/>
      <c r="AB36" s="9"/>
      <c r="AC36" s="9"/>
      <c r="AD36" s="9"/>
      <c r="AE36" s="9"/>
      <c r="AF36" s="9"/>
      <c r="AG36" s="9"/>
      <c r="AH36" s="9"/>
      <c r="AI36" s="9"/>
      <c r="AJ36" s="9"/>
      <c r="AK36" s="9"/>
    </row>
    <row r="37" spans="1:37" ht="127.5" customHeight="1">
      <c r="A37" s="20">
        <v>32</v>
      </c>
      <c r="B37" s="20" t="str">
        <f>VLOOKUP(E37,studia!$F$1:$I$12,2,FALSE)</f>
        <v>Automatyka i Robotyka</v>
      </c>
      <c r="C37" s="20" t="str">
        <f>VLOOKUP(E37,studia!$F$1:$I$12,3,FALSE)</f>
        <v>inż.</v>
      </c>
      <c r="D37" s="20" t="str">
        <f>VLOOKUP(E37,studia!$F$1:$I$12,4,FALSE)</f>
        <v>AMU</v>
      </c>
      <c r="E37" s="34" t="s">
        <v>386</v>
      </c>
      <c r="F37" s="34"/>
      <c r="G37" s="35" t="s">
        <v>2113</v>
      </c>
      <c r="H37" s="35" t="s">
        <v>2114</v>
      </c>
      <c r="I37" s="35" t="s">
        <v>2537</v>
      </c>
      <c r="J37" s="35" t="s">
        <v>2103</v>
      </c>
      <c r="K37" s="19" t="str">
        <f>VLOOKUP(J37,Prowadzacy!$F$2:$J$112,2,FALSE)</f>
        <v>Kamil</v>
      </c>
      <c r="L37" s="19">
        <f>VLOOKUP(J37,Prowadzacy!$F$2:$K$112,3,FALSE)</f>
        <v>0</v>
      </c>
      <c r="M37" s="19" t="str">
        <f>VLOOKUP(J37,Prowadzacy!$F$2:$K$112,4,FALSE)</f>
        <v>Klimkowski</v>
      </c>
      <c r="N37" s="20" t="str">
        <f>VLOOKUP(J37,Prowadzacy!$F$2:$M$112,8,FALSE)</f>
        <v xml:space="preserve">Kamil | Klimkowski | Dr inż. |  ( 053110 ) </v>
      </c>
      <c r="O37" s="20" t="str">
        <f>VLOOKUP(J37,Prowadzacy!$F$2:$K$112,5,FALSE)</f>
        <v>W05/K3</v>
      </c>
      <c r="P37" s="20" t="str">
        <f>VLOOKUP(J37,Prowadzacy!$F$2:$K$112,6,FALSE)</f>
        <v>ZNEMAP</v>
      </c>
      <c r="Q37" s="34" t="s">
        <v>2415</v>
      </c>
      <c r="R37" s="20" t="str">
        <f>VLOOKUP(Q37,Prowadzacy!$F$2:$K$112,2,FALSE)</f>
        <v>Krzysztof</v>
      </c>
      <c r="S37" s="20" t="str">
        <f>VLOOKUP(Q37,Prowadzacy!$F$2:$K$112,3,FALSE)</f>
        <v>Paweł</v>
      </c>
      <c r="T37" s="20" t="str">
        <f>VLOOKUP(Q37,Prowadzacy!$F$2:$K$112,4,FALSE)</f>
        <v>Dyrcz</v>
      </c>
      <c r="U37" s="20" t="str">
        <f>VLOOKUP(Q37,Prowadzacy!$F$2:$M$112,8,FALSE)</f>
        <v xml:space="preserve">Krzysztof | Dyrcz | Dr inż. |  ( 05307 ) </v>
      </c>
      <c r="V37" s="35"/>
      <c r="W37" s="34" t="s">
        <v>235</v>
      </c>
      <c r="X37" s="34" t="s">
        <v>2447</v>
      </c>
      <c r="Y37" s="34"/>
      <c r="Z37" s="10"/>
      <c r="AA37" s="9"/>
      <c r="AB37" s="9"/>
      <c r="AC37" s="9"/>
      <c r="AD37" s="9"/>
      <c r="AE37" s="9"/>
      <c r="AF37" s="9"/>
      <c r="AG37" s="9"/>
      <c r="AH37" s="9"/>
      <c r="AI37" s="9"/>
      <c r="AJ37" s="9"/>
      <c r="AK37" s="9"/>
    </row>
    <row r="38" spans="1:37" ht="102" customHeight="1">
      <c r="A38" s="20">
        <v>33</v>
      </c>
      <c r="B38" s="20" t="str">
        <f>VLOOKUP(E38,studia!$F$1:$I$12,2,FALSE)</f>
        <v>Automatyka i Robotyka</v>
      </c>
      <c r="C38" s="20" t="str">
        <f>VLOOKUP(E38,studia!$F$1:$I$12,3,FALSE)</f>
        <v>inż.</v>
      </c>
      <c r="D38" s="20" t="str">
        <f>VLOOKUP(E38,studia!$F$1:$I$12,4,FALSE)</f>
        <v>AMU</v>
      </c>
      <c r="E38" s="34" t="s">
        <v>386</v>
      </c>
      <c r="F38" s="34"/>
      <c r="G38" s="35" t="s">
        <v>2597</v>
      </c>
      <c r="H38" s="35" t="s">
        <v>2598</v>
      </c>
      <c r="I38" s="35" t="s">
        <v>2599</v>
      </c>
      <c r="J38" s="35" t="s">
        <v>2115</v>
      </c>
      <c r="K38" s="19" t="str">
        <f>VLOOKUP(J38,Prowadzacy!$F$2:$J$112,2,FALSE)</f>
        <v>Grzegorz</v>
      </c>
      <c r="L38" s="19" t="str">
        <f>VLOOKUP(J38,Prowadzacy!$F$2:$K$112,3,FALSE)</f>
        <v>Michał</v>
      </c>
      <c r="M38" s="19" t="str">
        <f>VLOOKUP(J38,Prowadzacy!$F$2:$K$112,4,FALSE)</f>
        <v>Kosobudzki</v>
      </c>
      <c r="N38" s="20" t="str">
        <f>VLOOKUP(J38,Prowadzacy!$F$2:$M$112,8,FALSE)</f>
        <v xml:space="preserve">Grzegorz | Kosobudzki | Dr inż. |  ( 05320 ) </v>
      </c>
      <c r="O38" s="20" t="str">
        <f>VLOOKUP(J38,Prowadzacy!$F$2:$K$112,5,FALSE)</f>
        <v>W05/K3</v>
      </c>
      <c r="P38" s="20" t="str">
        <f>VLOOKUP(J38,Prowadzacy!$F$2:$K$112,6,FALSE)</f>
        <v>ZMPE</v>
      </c>
      <c r="Q38" s="34" t="s">
        <v>1932</v>
      </c>
      <c r="R38" s="20" t="str">
        <f>VLOOKUP(Q38,Prowadzacy!$F$2:$K$112,2,FALSE)</f>
        <v>Daniel</v>
      </c>
      <c r="S38" s="20">
        <f>VLOOKUP(Q38,Prowadzacy!$F$2:$K$112,3,FALSE)</f>
        <v>0</v>
      </c>
      <c r="T38" s="20" t="str">
        <f>VLOOKUP(Q38,Prowadzacy!$F$2:$K$112,4,FALSE)</f>
        <v>Dusza</v>
      </c>
      <c r="U38" s="20" t="str">
        <f>VLOOKUP(Q38,Prowadzacy!$F$2:$M$112,8,FALSE)</f>
        <v xml:space="preserve">Daniel | Dusza | Dr inż. |  ( 05358 ) </v>
      </c>
      <c r="V38" s="35"/>
      <c r="W38" s="34" t="s">
        <v>235</v>
      </c>
      <c r="X38" s="34"/>
      <c r="Y38" s="34"/>
      <c r="Z38" s="10"/>
      <c r="AA38" s="9"/>
      <c r="AB38" s="9"/>
      <c r="AC38" s="9"/>
      <c r="AD38" s="9"/>
      <c r="AE38" s="9"/>
      <c r="AF38" s="9"/>
      <c r="AG38" s="9"/>
      <c r="AH38" s="9"/>
      <c r="AI38" s="9"/>
      <c r="AJ38" s="9"/>
      <c r="AK38" s="9"/>
    </row>
    <row r="39" spans="1:37" ht="60" customHeight="1">
      <c r="A39" s="20">
        <v>34</v>
      </c>
      <c r="B39" s="20" t="str">
        <f>VLOOKUP(E39,studia!$F$1:$I$12,2,FALSE)</f>
        <v>Automatyka i Robotyka</v>
      </c>
      <c r="C39" s="20" t="str">
        <f>VLOOKUP(E39,studia!$F$1:$I$12,3,FALSE)</f>
        <v>inż.</v>
      </c>
      <c r="D39" s="20" t="str">
        <f>VLOOKUP(E39,studia!$F$1:$I$12,4,FALSE)</f>
        <v>AMU</v>
      </c>
      <c r="E39" s="34" t="s">
        <v>386</v>
      </c>
      <c r="F39" s="34"/>
      <c r="G39" s="35" t="s">
        <v>2116</v>
      </c>
      <c r="H39" s="35" t="s">
        <v>2117</v>
      </c>
      <c r="I39" s="35" t="s">
        <v>2118</v>
      </c>
      <c r="J39" s="35" t="s">
        <v>2115</v>
      </c>
      <c r="K39" s="19" t="str">
        <f>VLOOKUP(J39,Prowadzacy!$F$2:$J$112,2,FALSE)</f>
        <v>Grzegorz</v>
      </c>
      <c r="L39" s="19" t="str">
        <f>VLOOKUP(J39,Prowadzacy!$F$2:$K$112,3,FALSE)</f>
        <v>Michał</v>
      </c>
      <c r="M39" s="19" t="str">
        <f>VLOOKUP(J39,Prowadzacy!$F$2:$K$112,4,FALSE)</f>
        <v>Kosobudzki</v>
      </c>
      <c r="N39" s="20" t="str">
        <f>VLOOKUP(J39,Prowadzacy!$F$2:$M$112,8,FALSE)</f>
        <v xml:space="preserve">Grzegorz | Kosobudzki | Dr inż. |  ( 05320 ) </v>
      </c>
      <c r="O39" s="20" t="str">
        <f>VLOOKUP(J39,Prowadzacy!$F$2:$K$112,5,FALSE)</f>
        <v>W05/K3</v>
      </c>
      <c r="P39" s="20" t="str">
        <f>VLOOKUP(J39,Prowadzacy!$F$2:$K$112,6,FALSE)</f>
        <v>ZMPE</v>
      </c>
      <c r="Q39" s="34" t="s">
        <v>1932</v>
      </c>
      <c r="R39" s="20" t="str">
        <f>VLOOKUP(Q39,Prowadzacy!$F$2:$K$112,2,FALSE)</f>
        <v>Daniel</v>
      </c>
      <c r="S39" s="20">
        <f>VLOOKUP(Q39,Prowadzacy!$F$2:$K$112,3,FALSE)</f>
        <v>0</v>
      </c>
      <c r="T39" s="20" t="str">
        <f>VLOOKUP(Q39,Prowadzacy!$F$2:$K$112,4,FALSE)</f>
        <v>Dusza</v>
      </c>
      <c r="U39" s="20" t="str">
        <f>VLOOKUP(Q39,Prowadzacy!$F$2:$M$112,8,FALSE)</f>
        <v xml:space="preserve">Daniel | Dusza | Dr inż. |  ( 05358 ) </v>
      </c>
      <c r="V39" s="35"/>
      <c r="W39" s="34" t="s">
        <v>235</v>
      </c>
      <c r="X39" s="34"/>
      <c r="Y39" s="34"/>
      <c r="Z39" s="10"/>
      <c r="AA39" s="9"/>
      <c r="AB39" s="9"/>
      <c r="AC39" s="9"/>
      <c r="AD39" s="9"/>
      <c r="AE39" s="9"/>
      <c r="AF39" s="9"/>
      <c r="AG39" s="9"/>
      <c r="AH39" s="9"/>
      <c r="AI39" s="9"/>
      <c r="AJ39" s="9"/>
      <c r="AK39" s="9"/>
    </row>
    <row r="40" spans="1:37" ht="76.5" customHeight="1">
      <c r="A40" s="20">
        <v>35</v>
      </c>
      <c r="B40" s="20" t="str">
        <f>VLOOKUP(E40,studia!$F$1:$I$12,2,FALSE)</f>
        <v>Automatyka i Robotyka</v>
      </c>
      <c r="C40" s="20" t="str">
        <f>VLOOKUP(E40,studia!$F$1:$I$12,3,FALSE)</f>
        <v>inż.</v>
      </c>
      <c r="D40" s="20" t="str">
        <f>VLOOKUP(E40,studia!$F$1:$I$12,4,FALSE)</f>
        <v>AMU</v>
      </c>
      <c r="E40" s="34" t="s">
        <v>386</v>
      </c>
      <c r="F40" s="34"/>
      <c r="G40" s="54" t="s">
        <v>2125</v>
      </c>
      <c r="H40" s="54" t="s">
        <v>2126</v>
      </c>
      <c r="I40" s="54" t="s">
        <v>2127</v>
      </c>
      <c r="J40" s="35" t="s">
        <v>2128</v>
      </c>
      <c r="K40" s="19" t="str">
        <f>VLOOKUP(J40,Prowadzacy!$F$2:$J$112,2,FALSE)</f>
        <v>Czesław</v>
      </c>
      <c r="L40" s="19" t="str">
        <f>VLOOKUP(J40,Prowadzacy!$F$2:$K$112,3,FALSE)</f>
        <v>Tadeusz</v>
      </c>
      <c r="M40" s="19" t="str">
        <f>VLOOKUP(J40,Prowadzacy!$F$2:$K$112,4,FALSE)</f>
        <v>Kowalski</v>
      </c>
      <c r="N40" s="20" t="str">
        <f>VLOOKUP(J40,Prowadzacy!$F$2:$M$112,8,FALSE)</f>
        <v xml:space="preserve">Czesław | Kowalski | Prof. dr hab. inż. |  ( 05321 ) </v>
      </c>
      <c r="O40" s="20" t="str">
        <f>VLOOKUP(J40,Prowadzacy!$F$2:$K$112,5,FALSE)</f>
        <v>W05/K3</v>
      </c>
      <c r="P40" s="20" t="str">
        <f>VLOOKUP(J40,Prowadzacy!$F$2:$K$112,6,FALSE)</f>
        <v>ZNEMAP</v>
      </c>
      <c r="Q40" s="34" t="s">
        <v>2309</v>
      </c>
      <c r="R40" s="20" t="str">
        <f>VLOOKUP(Q40,Prowadzacy!$F$2:$K$112,2,FALSE)</f>
        <v>Marcin</v>
      </c>
      <c r="S40" s="20">
        <f>VLOOKUP(Q40,Prowadzacy!$F$2:$K$112,3,FALSE)</f>
        <v>0</v>
      </c>
      <c r="T40" s="20" t="str">
        <f>VLOOKUP(Q40,Prowadzacy!$F$2:$K$112,4,FALSE)</f>
        <v>Wolkiewicz</v>
      </c>
      <c r="U40" s="20" t="str">
        <f>VLOOKUP(Q40,Prowadzacy!$F$2:$M$112,8,FALSE)</f>
        <v xml:space="preserve">Marcin | Wolkiewicz | Dr inż. |  ( 05377 ) </v>
      </c>
      <c r="V40" s="35"/>
      <c r="W40" s="34" t="s">
        <v>235</v>
      </c>
      <c r="X40" s="34"/>
      <c r="Y40" s="34"/>
      <c r="Z40" s="10"/>
      <c r="AA40" s="9"/>
      <c r="AB40" s="9"/>
      <c r="AC40" s="9"/>
      <c r="AD40" s="9"/>
      <c r="AE40" s="9"/>
      <c r="AF40" s="9"/>
      <c r="AG40" s="9"/>
      <c r="AH40" s="9"/>
      <c r="AI40" s="9"/>
      <c r="AJ40" s="9"/>
      <c r="AK40" s="9"/>
    </row>
    <row r="41" spans="1:37" ht="63.75" customHeight="1">
      <c r="A41" s="20">
        <v>36</v>
      </c>
      <c r="B41" s="20" t="str">
        <f>VLOOKUP(E41,studia!$F$1:$I$12,2,FALSE)</f>
        <v>Automatyka i Robotyka</v>
      </c>
      <c r="C41" s="20" t="str">
        <f>VLOOKUP(E41,studia!$F$1:$I$12,3,FALSE)</f>
        <v>inż.</v>
      </c>
      <c r="D41" s="20" t="str">
        <f>VLOOKUP(E41,studia!$F$1:$I$12,4,FALSE)</f>
        <v>AMU</v>
      </c>
      <c r="E41" s="34" t="s">
        <v>386</v>
      </c>
      <c r="F41" s="85" t="s">
        <v>2939</v>
      </c>
      <c r="G41" s="35" t="s">
        <v>2129</v>
      </c>
      <c r="H41" s="35" t="s">
        <v>2130</v>
      </c>
      <c r="I41" s="35" t="s">
        <v>2131</v>
      </c>
      <c r="J41" s="35" t="s">
        <v>2128</v>
      </c>
      <c r="K41" s="19" t="str">
        <f>VLOOKUP(J41,Prowadzacy!$F$2:$J$112,2,FALSE)</f>
        <v>Czesław</v>
      </c>
      <c r="L41" s="19" t="str">
        <f>VLOOKUP(J41,Prowadzacy!$F$2:$K$112,3,FALSE)</f>
        <v>Tadeusz</v>
      </c>
      <c r="M41" s="19" t="str">
        <f>VLOOKUP(J41,Prowadzacy!$F$2:$K$112,4,FALSE)</f>
        <v>Kowalski</v>
      </c>
      <c r="N41" s="20" t="str">
        <f>VLOOKUP(J41,Prowadzacy!$F$2:$M$112,8,FALSE)</f>
        <v xml:space="preserve">Czesław | Kowalski | Prof. dr hab. inż. |  ( 05321 ) </v>
      </c>
      <c r="O41" s="20" t="str">
        <f>VLOOKUP(J41,Prowadzacy!$F$2:$K$112,5,FALSE)</f>
        <v>W05/K3</v>
      </c>
      <c r="P41" s="20" t="str">
        <f>VLOOKUP(J41,Prowadzacy!$F$2:$K$112,6,FALSE)</f>
        <v>ZNEMAP</v>
      </c>
      <c r="Q41" s="34" t="s">
        <v>1993</v>
      </c>
      <c r="R41" s="20" t="str">
        <f>VLOOKUP(Q41,Prowadzacy!$F$2:$K$112,2,FALSE)</f>
        <v>Paweł</v>
      </c>
      <c r="S41" s="20" t="str">
        <f>VLOOKUP(Q41,Prowadzacy!$F$2:$K$112,3,FALSE)</f>
        <v>Grzegorz</v>
      </c>
      <c r="T41" s="20" t="str">
        <f>VLOOKUP(Q41,Prowadzacy!$F$2:$K$112,4,FALSE)</f>
        <v>Ewert</v>
      </c>
      <c r="U41" s="20" t="str">
        <f>VLOOKUP(Q41,Prowadzacy!$F$2:$M$112,8,FALSE)</f>
        <v xml:space="preserve">Paweł | Ewert | Dr inż. |  ( 05378 ) </v>
      </c>
      <c r="V41" s="35"/>
      <c r="W41" s="34" t="s">
        <v>235</v>
      </c>
      <c r="X41" s="34"/>
      <c r="Y41" s="34"/>
      <c r="Z41" s="10"/>
      <c r="AA41" s="9"/>
      <c r="AB41" s="9"/>
      <c r="AC41" s="9"/>
      <c r="AD41" s="9"/>
      <c r="AE41" s="9"/>
      <c r="AF41" s="9"/>
      <c r="AG41" s="9"/>
      <c r="AH41" s="9"/>
      <c r="AI41" s="9"/>
      <c r="AJ41" s="9"/>
      <c r="AK41" s="9"/>
    </row>
    <row r="42" spans="1:37" ht="89.25" customHeight="1">
      <c r="A42" s="20">
        <v>37</v>
      </c>
      <c r="B42" s="20" t="str">
        <f>VLOOKUP(E42,studia!$F$1:$I$12,2,FALSE)</f>
        <v>Automatyka i Robotyka</v>
      </c>
      <c r="C42" s="20" t="str">
        <f>VLOOKUP(E42,studia!$F$1:$I$12,3,FALSE)</f>
        <v>inż.</v>
      </c>
      <c r="D42" s="20" t="str">
        <f>VLOOKUP(E42,studia!$F$1:$I$12,4,FALSE)</f>
        <v>AMU</v>
      </c>
      <c r="E42" s="34" t="s">
        <v>386</v>
      </c>
      <c r="F42" s="34"/>
      <c r="G42" s="35" t="s">
        <v>2135</v>
      </c>
      <c r="H42" s="35" t="s">
        <v>2136</v>
      </c>
      <c r="I42" s="35" t="s">
        <v>2137</v>
      </c>
      <c r="J42" s="35" t="s">
        <v>2128</v>
      </c>
      <c r="K42" s="19" t="str">
        <f>VLOOKUP(J42,Prowadzacy!$F$2:$J$112,2,FALSE)</f>
        <v>Czesław</v>
      </c>
      <c r="L42" s="19" t="str">
        <f>VLOOKUP(J42,Prowadzacy!$F$2:$K$112,3,FALSE)</f>
        <v>Tadeusz</v>
      </c>
      <c r="M42" s="19" t="str">
        <f>VLOOKUP(J42,Prowadzacy!$F$2:$K$112,4,FALSE)</f>
        <v>Kowalski</v>
      </c>
      <c r="N42" s="20" t="str">
        <f>VLOOKUP(J42,Prowadzacy!$F$2:$M$112,8,FALSE)</f>
        <v xml:space="preserve">Czesław | Kowalski | Prof. dr hab. inż. |  ( 05321 ) </v>
      </c>
      <c r="O42" s="20" t="str">
        <f>VLOOKUP(J42,Prowadzacy!$F$2:$K$112,5,FALSE)</f>
        <v>W05/K3</v>
      </c>
      <c r="P42" s="20" t="str">
        <f>VLOOKUP(J42,Prowadzacy!$F$2:$K$112,6,FALSE)</f>
        <v>ZNEMAP</v>
      </c>
      <c r="Q42" s="34" t="s">
        <v>2309</v>
      </c>
      <c r="R42" s="20" t="str">
        <f>VLOOKUP(Q42,Prowadzacy!$F$2:$K$112,2,FALSE)</f>
        <v>Marcin</v>
      </c>
      <c r="S42" s="20">
        <f>VLOOKUP(Q42,Prowadzacy!$F$2:$K$112,3,FALSE)</f>
        <v>0</v>
      </c>
      <c r="T42" s="20" t="str">
        <f>VLOOKUP(Q42,Prowadzacy!$F$2:$K$112,4,FALSE)</f>
        <v>Wolkiewicz</v>
      </c>
      <c r="U42" s="20" t="str">
        <f>VLOOKUP(Q42,Prowadzacy!$F$2:$M$112,8,FALSE)</f>
        <v xml:space="preserve">Marcin | Wolkiewicz | Dr inż. |  ( 05377 ) </v>
      </c>
      <c r="V42" s="35"/>
      <c r="W42" s="34" t="s">
        <v>235</v>
      </c>
      <c r="X42" s="34"/>
      <c r="Y42" s="34"/>
      <c r="Z42" s="10"/>
      <c r="AA42" s="9"/>
      <c r="AB42" s="9"/>
      <c r="AC42" s="9"/>
      <c r="AD42" s="9"/>
      <c r="AE42" s="9"/>
      <c r="AF42" s="9"/>
      <c r="AG42" s="9"/>
      <c r="AH42" s="9"/>
      <c r="AI42" s="9"/>
      <c r="AJ42" s="9"/>
      <c r="AK42" s="9"/>
    </row>
    <row r="43" spans="1:37" ht="76.5" customHeight="1">
      <c r="A43" s="20">
        <v>38</v>
      </c>
      <c r="B43" s="20" t="str">
        <f>VLOOKUP(E43,studia!$F$1:$I$12,2,FALSE)</f>
        <v>Automatyka i Robotyka</v>
      </c>
      <c r="C43" s="20" t="str">
        <f>VLOOKUP(E43,studia!$F$1:$I$12,3,FALSE)</f>
        <v>inż.</v>
      </c>
      <c r="D43" s="20" t="str">
        <f>VLOOKUP(E43,studia!$F$1:$I$12,4,FALSE)</f>
        <v>AMU</v>
      </c>
      <c r="E43" s="34" t="s">
        <v>386</v>
      </c>
      <c r="F43" s="85" t="s">
        <v>2939</v>
      </c>
      <c r="G43" s="35" t="s">
        <v>2299</v>
      </c>
      <c r="H43" s="35" t="s">
        <v>2300</v>
      </c>
      <c r="I43" s="35" t="s">
        <v>2301</v>
      </c>
      <c r="J43" s="35" t="s">
        <v>2302</v>
      </c>
      <c r="K43" s="19" t="str">
        <f>VLOOKUP(J43,Prowadzacy!$F$2:$J$112,2,FALSE)</f>
        <v>Teresa</v>
      </c>
      <c r="L43" s="19" t="str">
        <f>VLOOKUP(J43,Prowadzacy!$F$2:$K$112,3,FALSE)</f>
        <v>Bronisława</v>
      </c>
      <c r="M43" s="19" t="str">
        <f>VLOOKUP(J43,Prowadzacy!$F$2:$K$112,4,FALSE)</f>
        <v>Orłowska-Kowalska</v>
      </c>
      <c r="N43" s="20" t="str">
        <f>VLOOKUP(J43,Prowadzacy!$F$2:$M$112,8,FALSE)</f>
        <v xml:space="preserve">Teresa | Orłowska-Kowalska | Prof. dr hab. inż. |  ( 05335 ) </v>
      </c>
      <c r="O43" s="20" t="str">
        <f>VLOOKUP(J43,Prowadzacy!$F$2:$K$112,5,FALSE)</f>
        <v>W05/K3</v>
      </c>
      <c r="P43" s="20" t="str">
        <f>VLOOKUP(J43,Prowadzacy!$F$2:$K$112,6,FALSE)</f>
        <v>ZNEMAP</v>
      </c>
      <c r="Q43" s="34" t="s">
        <v>2283</v>
      </c>
      <c r="R43" s="20" t="str">
        <f>VLOOKUP(Q43,Prowadzacy!$F$2:$K$112,2,FALSE)</f>
        <v>Grzegorz</v>
      </c>
      <c r="S43" s="20" t="str">
        <f>VLOOKUP(Q43,Prowadzacy!$F$2:$K$112,3,FALSE)</f>
        <v>Jakub</v>
      </c>
      <c r="T43" s="20" t="str">
        <f>VLOOKUP(Q43,Prowadzacy!$F$2:$K$112,4,FALSE)</f>
        <v>Tarchała</v>
      </c>
      <c r="U43" s="20" t="str">
        <f>VLOOKUP(Q43,Prowadzacy!$F$2:$M$112,8,FALSE)</f>
        <v xml:space="preserve">Grzegorz | Tarchała | Dr inż. |  ( 05385 ) </v>
      </c>
      <c r="V43" s="35" t="s">
        <v>2454</v>
      </c>
      <c r="W43" s="34" t="s">
        <v>235</v>
      </c>
      <c r="X43" s="34"/>
      <c r="Y43" s="34"/>
      <c r="Z43" s="10"/>
      <c r="AA43" s="9"/>
      <c r="AB43" s="9"/>
      <c r="AC43" s="9"/>
      <c r="AD43" s="9"/>
      <c r="AE43" s="9"/>
      <c r="AF43" s="9"/>
      <c r="AG43" s="9"/>
      <c r="AH43" s="9"/>
      <c r="AI43" s="9"/>
      <c r="AJ43" s="9"/>
      <c r="AK43" s="9"/>
    </row>
    <row r="44" spans="1:37" ht="191.25" customHeight="1">
      <c r="A44" s="20">
        <v>39</v>
      </c>
      <c r="B44" s="20" t="str">
        <f>VLOOKUP(E44,studia!$F$1:$I$12,2,FALSE)</f>
        <v>Automatyka i Robotyka</v>
      </c>
      <c r="C44" s="20" t="str">
        <f>VLOOKUP(E44,studia!$F$1:$I$12,3,FALSE)</f>
        <v>inż.</v>
      </c>
      <c r="D44" s="20" t="str">
        <f>VLOOKUP(E44,studia!$F$1:$I$12,4,FALSE)</f>
        <v>AMU</v>
      </c>
      <c r="E44" s="34" t="s">
        <v>386</v>
      </c>
      <c r="F44" s="85" t="s">
        <v>2939</v>
      </c>
      <c r="G44" s="35" t="s">
        <v>2600</v>
      </c>
      <c r="H44" s="35" t="s">
        <v>2601</v>
      </c>
      <c r="I44" s="35" t="s">
        <v>2602</v>
      </c>
      <c r="J44" s="35" t="s">
        <v>2141</v>
      </c>
      <c r="K44" s="19" t="str">
        <f>VLOOKUP(J44,Prowadzacy!$F$2:$J$112,2,FALSE)</f>
        <v>Leszek</v>
      </c>
      <c r="L44" s="19">
        <f>VLOOKUP(J44,Prowadzacy!$F$2:$K$112,3,FALSE)</f>
        <v>0</v>
      </c>
      <c r="M44" s="19" t="str">
        <f>VLOOKUP(J44,Prowadzacy!$F$2:$K$112,4,FALSE)</f>
        <v>Pawlaczyk</v>
      </c>
      <c r="N44" s="20" t="str">
        <f>VLOOKUP(J44,Prowadzacy!$F$2:$M$112,8,FALSE)</f>
        <v xml:space="preserve">Leszek | Pawlaczyk | Dr hab. inż. |  ( 05336 ) </v>
      </c>
      <c r="O44" s="20" t="str">
        <f>VLOOKUP(J44,Prowadzacy!$F$2:$K$112,5,FALSE)</f>
        <v>W05/K3</v>
      </c>
      <c r="P44" s="20" t="str">
        <f>VLOOKUP(J44,Prowadzacy!$F$2:$K$112,6,FALSE)</f>
        <v>ZNEMAP</v>
      </c>
      <c r="Q44" s="34" t="s">
        <v>2178</v>
      </c>
      <c r="R44" s="20" t="str">
        <f>VLOOKUP(Q44,Prowadzacy!$F$2:$K$112,2,FALSE)</f>
        <v>Krzysztof</v>
      </c>
      <c r="S44" s="20">
        <f>VLOOKUP(Q44,Prowadzacy!$F$2:$K$112,3,FALSE)</f>
        <v>0</v>
      </c>
      <c r="T44" s="20" t="str">
        <f>VLOOKUP(Q44,Prowadzacy!$F$2:$K$112,4,FALSE)</f>
        <v>Pieńkowski</v>
      </c>
      <c r="U44" s="20" t="str">
        <f>VLOOKUP(Q44,Prowadzacy!$F$2:$M$112,8,FALSE)</f>
        <v xml:space="preserve">Krzysztof | Pieńkowski | Dr hab. inż. |  ( 05339 ) </v>
      </c>
      <c r="V44" s="35" t="s">
        <v>2448</v>
      </c>
      <c r="W44" s="34" t="s">
        <v>234</v>
      </c>
      <c r="X44" s="34" t="s">
        <v>2449</v>
      </c>
      <c r="Y44" s="34" t="s">
        <v>235</v>
      </c>
      <c r="Z44" s="10"/>
      <c r="AA44" s="9"/>
      <c r="AB44" s="9"/>
      <c r="AC44" s="9"/>
      <c r="AD44" s="9"/>
      <c r="AE44" s="9"/>
      <c r="AF44" s="9"/>
      <c r="AG44" s="9"/>
      <c r="AH44" s="9"/>
      <c r="AI44" s="9"/>
      <c r="AJ44" s="9"/>
      <c r="AK44" s="9"/>
    </row>
    <row r="45" spans="1:37" ht="114.75" customHeight="1">
      <c r="A45" s="20">
        <v>40</v>
      </c>
      <c r="B45" s="20" t="str">
        <f>VLOOKUP(E45,studia!$F$1:$I$12,2,FALSE)</f>
        <v>Automatyka i Robotyka</v>
      </c>
      <c r="C45" s="20" t="str">
        <f>VLOOKUP(E45,studia!$F$1:$I$12,3,FALSE)</f>
        <v>inż.</v>
      </c>
      <c r="D45" s="20" t="str">
        <f>VLOOKUP(E45,studia!$F$1:$I$12,4,FALSE)</f>
        <v>AMU</v>
      </c>
      <c r="E45" s="34" t="s">
        <v>386</v>
      </c>
      <c r="F45" s="85" t="s">
        <v>2939</v>
      </c>
      <c r="G45" s="35" t="s">
        <v>2142</v>
      </c>
      <c r="H45" s="35" t="s">
        <v>2143</v>
      </c>
      <c r="I45" s="35" t="s">
        <v>2603</v>
      </c>
      <c r="J45" s="35" t="s">
        <v>2141</v>
      </c>
      <c r="K45" s="19" t="str">
        <f>VLOOKUP(J45,Prowadzacy!$F$2:$J$112,2,FALSE)</f>
        <v>Leszek</v>
      </c>
      <c r="L45" s="19">
        <f>VLOOKUP(J45,Prowadzacy!$F$2:$K$112,3,FALSE)</f>
        <v>0</v>
      </c>
      <c r="M45" s="19" t="str">
        <f>VLOOKUP(J45,Prowadzacy!$F$2:$K$112,4,FALSE)</f>
        <v>Pawlaczyk</v>
      </c>
      <c r="N45" s="20" t="str">
        <f>VLOOKUP(J45,Prowadzacy!$F$2:$M$112,8,FALSE)</f>
        <v xml:space="preserve">Leszek | Pawlaczyk | Dr hab. inż. |  ( 05336 ) </v>
      </c>
      <c r="O45" s="20" t="str">
        <f>VLOOKUP(J45,Prowadzacy!$F$2:$K$112,5,FALSE)</f>
        <v>W05/K3</v>
      </c>
      <c r="P45" s="20" t="str">
        <f>VLOOKUP(J45,Prowadzacy!$F$2:$K$112,6,FALSE)</f>
        <v>ZNEMAP</v>
      </c>
      <c r="Q45" s="34" t="s">
        <v>2178</v>
      </c>
      <c r="R45" s="20" t="str">
        <f>VLOOKUP(Q45,Prowadzacy!$F$2:$K$112,2,FALSE)</f>
        <v>Krzysztof</v>
      </c>
      <c r="S45" s="20">
        <f>VLOOKUP(Q45,Prowadzacy!$F$2:$K$112,3,FALSE)</f>
        <v>0</v>
      </c>
      <c r="T45" s="20" t="str">
        <f>VLOOKUP(Q45,Prowadzacy!$F$2:$K$112,4,FALSE)</f>
        <v>Pieńkowski</v>
      </c>
      <c r="U45" s="20" t="str">
        <f>VLOOKUP(Q45,Prowadzacy!$F$2:$M$112,8,FALSE)</f>
        <v xml:space="preserve">Krzysztof | Pieńkowski | Dr hab. inż. |  ( 05339 ) </v>
      </c>
      <c r="V45" s="35"/>
      <c r="W45" s="34" t="s">
        <v>235</v>
      </c>
      <c r="X45" s="34"/>
      <c r="Y45" s="34"/>
      <c r="Z45" s="10"/>
      <c r="AA45" s="9"/>
      <c r="AB45" s="9"/>
      <c r="AC45" s="9"/>
      <c r="AD45" s="9"/>
      <c r="AE45" s="9"/>
      <c r="AF45" s="9"/>
      <c r="AG45" s="9"/>
      <c r="AH45" s="9"/>
      <c r="AI45" s="9"/>
      <c r="AJ45" s="9"/>
      <c r="AK45" s="9"/>
    </row>
    <row r="46" spans="1:37" ht="63.75" customHeight="1">
      <c r="A46" s="20">
        <v>41</v>
      </c>
      <c r="B46" s="20" t="str">
        <f>VLOOKUP(E46,studia!$F$1:$I$12,2,FALSE)</f>
        <v>Automatyka i Robotyka</v>
      </c>
      <c r="C46" s="20" t="str">
        <f>VLOOKUP(E46,studia!$F$1:$I$12,3,FALSE)</f>
        <v>inż.</v>
      </c>
      <c r="D46" s="20" t="str">
        <f>VLOOKUP(E46,studia!$F$1:$I$12,4,FALSE)</f>
        <v>AMU</v>
      </c>
      <c r="E46" s="34" t="s">
        <v>386</v>
      </c>
      <c r="F46" s="85" t="s">
        <v>2939</v>
      </c>
      <c r="G46" s="54" t="s">
        <v>2148</v>
      </c>
      <c r="H46" s="54" t="s">
        <v>2149</v>
      </c>
      <c r="I46" s="54" t="s">
        <v>2150</v>
      </c>
      <c r="J46" s="35" t="s">
        <v>2147</v>
      </c>
      <c r="K46" s="19" t="str">
        <f>VLOOKUP(J46,Prowadzacy!$F$2:$J$112,2,FALSE)</f>
        <v>Marcin</v>
      </c>
      <c r="L46" s="19" t="str">
        <f>VLOOKUP(J46,Prowadzacy!$F$2:$K$112,3,FALSE)</f>
        <v>Stanisław</v>
      </c>
      <c r="M46" s="19" t="str">
        <f>VLOOKUP(J46,Prowadzacy!$F$2:$K$112,4,FALSE)</f>
        <v>Pawlak</v>
      </c>
      <c r="N46" s="20" t="str">
        <f>VLOOKUP(J46,Prowadzacy!$F$2:$M$112,8,FALSE)</f>
        <v xml:space="preserve">Marcin | Pawlak | Dr inż. |  ( 05337 ) </v>
      </c>
      <c r="O46" s="20" t="str">
        <f>VLOOKUP(J46,Prowadzacy!$F$2:$K$112,5,FALSE)</f>
        <v>W05/K3</v>
      </c>
      <c r="P46" s="20" t="str">
        <f>VLOOKUP(J46,Prowadzacy!$F$2:$K$112,6,FALSE)</f>
        <v>ZNEMAP</v>
      </c>
      <c r="Q46" s="34" t="s">
        <v>2415</v>
      </c>
      <c r="R46" s="20" t="str">
        <f>VLOOKUP(Q46,Prowadzacy!$F$2:$K$112,2,FALSE)</f>
        <v>Krzysztof</v>
      </c>
      <c r="S46" s="20" t="str">
        <f>VLOOKUP(Q46,Prowadzacy!$F$2:$K$112,3,FALSE)</f>
        <v>Paweł</v>
      </c>
      <c r="T46" s="20" t="str">
        <f>VLOOKUP(Q46,Prowadzacy!$F$2:$K$112,4,FALSE)</f>
        <v>Dyrcz</v>
      </c>
      <c r="U46" s="20" t="str">
        <f>VLOOKUP(Q46,Prowadzacy!$F$2:$M$112,8,FALSE)</f>
        <v xml:space="preserve">Krzysztof | Dyrcz | Dr inż. |  ( 05307 ) </v>
      </c>
      <c r="V46" s="35"/>
      <c r="W46" s="34" t="s">
        <v>235</v>
      </c>
      <c r="X46" s="34"/>
      <c r="Y46" s="34"/>
      <c r="Z46" s="10"/>
      <c r="AA46" s="9"/>
      <c r="AB46" s="9"/>
      <c r="AC46" s="9"/>
      <c r="AD46" s="9"/>
      <c r="AE46" s="9"/>
      <c r="AF46" s="9"/>
      <c r="AG46" s="9"/>
      <c r="AH46" s="9"/>
      <c r="AI46" s="9"/>
      <c r="AJ46" s="9"/>
      <c r="AK46" s="9"/>
    </row>
    <row r="47" spans="1:37" ht="51" customHeight="1">
      <c r="A47" s="20">
        <v>42</v>
      </c>
      <c r="B47" s="20" t="str">
        <f>VLOOKUP(E47,studia!$F$1:$I$12,2,FALSE)</f>
        <v>Automatyka i Robotyka</v>
      </c>
      <c r="C47" s="20" t="str">
        <f>VLOOKUP(E47,studia!$F$1:$I$12,3,FALSE)</f>
        <v>inż.</v>
      </c>
      <c r="D47" s="20" t="str">
        <f>VLOOKUP(E47,studia!$F$1:$I$12,4,FALSE)</f>
        <v>AMU</v>
      </c>
      <c r="E47" s="34" t="s">
        <v>386</v>
      </c>
      <c r="F47" s="85" t="s">
        <v>2939</v>
      </c>
      <c r="G47" s="54" t="s">
        <v>2151</v>
      </c>
      <c r="H47" s="54" t="s">
        <v>2152</v>
      </c>
      <c r="I47" s="54" t="s">
        <v>2153</v>
      </c>
      <c r="J47" s="35" t="s">
        <v>2147</v>
      </c>
      <c r="K47" s="19" t="str">
        <f>VLOOKUP(J47,Prowadzacy!$F$2:$J$112,2,FALSE)</f>
        <v>Marcin</v>
      </c>
      <c r="L47" s="19" t="str">
        <f>VLOOKUP(J47,Prowadzacy!$F$2:$K$112,3,FALSE)</f>
        <v>Stanisław</v>
      </c>
      <c r="M47" s="19" t="str">
        <f>VLOOKUP(J47,Prowadzacy!$F$2:$K$112,4,FALSE)</f>
        <v>Pawlak</v>
      </c>
      <c r="N47" s="20" t="str">
        <f>VLOOKUP(J47,Prowadzacy!$F$2:$M$112,8,FALSE)</f>
        <v xml:space="preserve">Marcin | Pawlak | Dr inż. |  ( 05337 ) </v>
      </c>
      <c r="O47" s="20" t="str">
        <f>VLOOKUP(J47,Prowadzacy!$F$2:$K$112,5,FALSE)</f>
        <v>W05/K3</v>
      </c>
      <c r="P47" s="20" t="str">
        <f>VLOOKUP(J47,Prowadzacy!$F$2:$K$112,6,FALSE)</f>
        <v>ZNEMAP</v>
      </c>
      <c r="Q47" s="34" t="s">
        <v>2415</v>
      </c>
      <c r="R47" s="20" t="str">
        <f>VLOOKUP(Q47,Prowadzacy!$F$2:$K$112,2,FALSE)</f>
        <v>Krzysztof</v>
      </c>
      <c r="S47" s="20" t="str">
        <f>VLOOKUP(Q47,Prowadzacy!$F$2:$K$112,3,FALSE)</f>
        <v>Paweł</v>
      </c>
      <c r="T47" s="20" t="str">
        <f>VLOOKUP(Q47,Prowadzacy!$F$2:$K$112,4,FALSE)</f>
        <v>Dyrcz</v>
      </c>
      <c r="U47" s="20" t="str">
        <f>VLOOKUP(Q47,Prowadzacy!$F$2:$M$112,8,FALSE)</f>
        <v xml:space="preserve">Krzysztof | Dyrcz | Dr inż. |  ( 05307 ) </v>
      </c>
      <c r="V47" s="35"/>
      <c r="W47" s="34" t="s">
        <v>235</v>
      </c>
      <c r="X47" s="34"/>
      <c r="Y47" s="34"/>
      <c r="Z47" s="10"/>
      <c r="AA47" s="9"/>
      <c r="AB47" s="9"/>
      <c r="AC47" s="9"/>
      <c r="AD47" s="9"/>
      <c r="AE47" s="9"/>
      <c r="AF47" s="9"/>
      <c r="AG47" s="9"/>
      <c r="AH47" s="9"/>
      <c r="AI47" s="9"/>
      <c r="AJ47" s="9"/>
      <c r="AK47" s="9"/>
    </row>
    <row r="48" spans="1:37" ht="63.75" customHeight="1">
      <c r="A48" s="20">
        <v>43</v>
      </c>
      <c r="B48" s="20" t="str">
        <f>VLOOKUP(E48,studia!$F$1:$I$12,2,FALSE)</f>
        <v>Automatyka i Robotyka</v>
      </c>
      <c r="C48" s="20" t="str">
        <f>VLOOKUP(E48,studia!$F$1:$I$12,3,FALSE)</f>
        <v>inż.</v>
      </c>
      <c r="D48" s="20" t="str">
        <f>VLOOKUP(E48,studia!$F$1:$I$12,4,FALSE)</f>
        <v>AMU</v>
      </c>
      <c r="E48" s="34" t="s">
        <v>386</v>
      </c>
      <c r="F48" s="34"/>
      <c r="G48" s="35" t="s">
        <v>2154</v>
      </c>
      <c r="H48" s="35" t="s">
        <v>2155</v>
      </c>
      <c r="I48" s="35" t="s">
        <v>2156</v>
      </c>
      <c r="J48" s="35" t="s">
        <v>2147</v>
      </c>
      <c r="K48" s="19" t="str">
        <f>VLOOKUP(J48,Prowadzacy!$F$2:$J$112,2,FALSE)</f>
        <v>Marcin</v>
      </c>
      <c r="L48" s="19" t="str">
        <f>VLOOKUP(J48,Prowadzacy!$F$2:$K$112,3,FALSE)</f>
        <v>Stanisław</v>
      </c>
      <c r="M48" s="19" t="str">
        <f>VLOOKUP(J48,Prowadzacy!$F$2:$K$112,4,FALSE)</f>
        <v>Pawlak</v>
      </c>
      <c r="N48" s="20" t="str">
        <f>VLOOKUP(J48,Prowadzacy!$F$2:$M$112,8,FALSE)</f>
        <v xml:space="preserve">Marcin | Pawlak | Dr inż. |  ( 05337 ) </v>
      </c>
      <c r="O48" s="20" t="str">
        <f>VLOOKUP(J48,Prowadzacy!$F$2:$K$112,5,FALSE)</f>
        <v>W05/K3</v>
      </c>
      <c r="P48" s="20" t="str">
        <f>VLOOKUP(J48,Prowadzacy!$F$2:$K$112,6,FALSE)</f>
        <v>ZNEMAP</v>
      </c>
      <c r="Q48" s="34" t="s">
        <v>2415</v>
      </c>
      <c r="R48" s="20" t="str">
        <f>VLOOKUP(Q48,Prowadzacy!$F$2:$K$112,2,FALSE)</f>
        <v>Krzysztof</v>
      </c>
      <c r="S48" s="20" t="str">
        <f>VLOOKUP(Q48,Prowadzacy!$F$2:$K$112,3,FALSE)</f>
        <v>Paweł</v>
      </c>
      <c r="T48" s="20" t="str">
        <f>VLOOKUP(Q48,Prowadzacy!$F$2:$K$112,4,FALSE)</f>
        <v>Dyrcz</v>
      </c>
      <c r="U48" s="20" t="str">
        <f>VLOOKUP(Q48,Prowadzacy!$F$2:$M$112,8,FALSE)</f>
        <v xml:space="preserve">Krzysztof | Dyrcz | Dr inż. |  ( 05307 ) </v>
      </c>
      <c r="V48" s="35"/>
      <c r="W48" s="34" t="s">
        <v>235</v>
      </c>
      <c r="X48" s="34"/>
      <c r="Y48" s="34"/>
      <c r="Z48" s="10"/>
      <c r="AA48" s="9"/>
      <c r="AB48" s="9"/>
      <c r="AC48" s="9"/>
      <c r="AD48" s="9"/>
      <c r="AE48" s="9"/>
      <c r="AF48" s="9"/>
      <c r="AG48" s="9"/>
      <c r="AH48" s="9"/>
      <c r="AI48" s="9"/>
      <c r="AJ48" s="9"/>
      <c r="AK48" s="9"/>
    </row>
    <row r="49" spans="1:37" ht="51" customHeight="1">
      <c r="A49" s="20">
        <v>44</v>
      </c>
      <c r="B49" s="20" t="str">
        <f>VLOOKUP(E49,studia!$F$1:$I$12,2,FALSE)</f>
        <v>Automatyka i Robotyka</v>
      </c>
      <c r="C49" s="20" t="str">
        <f>VLOOKUP(E49,studia!$F$1:$I$12,3,FALSE)</f>
        <v>inż.</v>
      </c>
      <c r="D49" s="20" t="str">
        <f>VLOOKUP(E49,studia!$F$1:$I$12,4,FALSE)</f>
        <v>AMU</v>
      </c>
      <c r="E49" s="34" t="s">
        <v>386</v>
      </c>
      <c r="F49" s="34"/>
      <c r="G49" s="35" t="s">
        <v>2157</v>
      </c>
      <c r="H49" s="35" t="s">
        <v>2158</v>
      </c>
      <c r="I49" s="35" t="s">
        <v>2159</v>
      </c>
      <c r="J49" s="35" t="s">
        <v>2147</v>
      </c>
      <c r="K49" s="19" t="str">
        <f>VLOOKUP(J49,Prowadzacy!$F$2:$J$112,2,FALSE)</f>
        <v>Marcin</v>
      </c>
      <c r="L49" s="19" t="str">
        <f>VLOOKUP(J49,Prowadzacy!$F$2:$K$112,3,FALSE)</f>
        <v>Stanisław</v>
      </c>
      <c r="M49" s="19" t="str">
        <f>VLOOKUP(J49,Prowadzacy!$F$2:$K$112,4,FALSE)</f>
        <v>Pawlak</v>
      </c>
      <c r="N49" s="20" t="str">
        <f>VLOOKUP(J49,Prowadzacy!$F$2:$M$112,8,FALSE)</f>
        <v xml:space="preserve">Marcin | Pawlak | Dr inż. |  ( 05337 ) </v>
      </c>
      <c r="O49" s="20" t="str">
        <f>VLOOKUP(J49,Prowadzacy!$F$2:$K$112,5,FALSE)</f>
        <v>W05/K3</v>
      </c>
      <c r="P49" s="20" t="str">
        <f>VLOOKUP(J49,Prowadzacy!$F$2:$K$112,6,FALSE)</f>
        <v>ZNEMAP</v>
      </c>
      <c r="Q49" s="34" t="s">
        <v>2415</v>
      </c>
      <c r="R49" s="20" t="str">
        <f>VLOOKUP(Q49,Prowadzacy!$F$2:$K$112,2,FALSE)</f>
        <v>Krzysztof</v>
      </c>
      <c r="S49" s="20" t="str">
        <f>VLOOKUP(Q49,Prowadzacy!$F$2:$K$112,3,FALSE)</f>
        <v>Paweł</v>
      </c>
      <c r="T49" s="20" t="str">
        <f>VLOOKUP(Q49,Prowadzacy!$F$2:$K$112,4,FALSE)</f>
        <v>Dyrcz</v>
      </c>
      <c r="U49" s="20" t="str">
        <f>VLOOKUP(Q49,Prowadzacy!$F$2:$M$112,8,FALSE)</f>
        <v xml:space="preserve">Krzysztof | Dyrcz | Dr inż. |  ( 05307 ) </v>
      </c>
      <c r="V49" s="35"/>
      <c r="W49" s="34" t="s">
        <v>235</v>
      </c>
      <c r="X49" s="34"/>
      <c r="Y49" s="34"/>
      <c r="Z49" s="10"/>
      <c r="AA49" s="9"/>
      <c r="AB49" s="9"/>
      <c r="AC49" s="9"/>
      <c r="AD49" s="9"/>
      <c r="AE49" s="9"/>
      <c r="AF49" s="9"/>
      <c r="AG49" s="9"/>
      <c r="AH49" s="9"/>
      <c r="AI49" s="9"/>
      <c r="AJ49" s="9"/>
      <c r="AK49" s="9"/>
    </row>
    <row r="50" spans="1:37" ht="204" customHeight="1">
      <c r="A50" s="20">
        <v>45</v>
      </c>
      <c r="B50" s="20" t="str">
        <f>VLOOKUP(E50,studia!$F$1:$I$12,2,FALSE)</f>
        <v>Automatyka i Robotyka</v>
      </c>
      <c r="C50" s="20" t="str">
        <f>VLOOKUP(E50,studia!$F$1:$I$12,3,FALSE)</f>
        <v>inż.</v>
      </c>
      <c r="D50" s="20" t="str">
        <f>VLOOKUP(E50,studia!$F$1:$I$12,4,FALSE)</f>
        <v>AMU</v>
      </c>
      <c r="E50" s="34" t="s">
        <v>386</v>
      </c>
      <c r="F50" s="34"/>
      <c r="G50" s="35" t="s">
        <v>2160</v>
      </c>
      <c r="H50" s="35" t="s">
        <v>2161</v>
      </c>
      <c r="I50" s="35" t="s">
        <v>2162</v>
      </c>
      <c r="J50" s="35" t="s">
        <v>2147</v>
      </c>
      <c r="K50" s="19" t="str">
        <f>VLOOKUP(J50,Prowadzacy!$F$2:$J$112,2,FALSE)</f>
        <v>Marcin</v>
      </c>
      <c r="L50" s="19" t="str">
        <f>VLOOKUP(J50,Prowadzacy!$F$2:$K$112,3,FALSE)</f>
        <v>Stanisław</v>
      </c>
      <c r="M50" s="19" t="str">
        <f>VLOOKUP(J50,Prowadzacy!$F$2:$K$112,4,FALSE)</f>
        <v>Pawlak</v>
      </c>
      <c r="N50" s="20" t="str">
        <f>VLOOKUP(J50,Prowadzacy!$F$2:$M$112,8,FALSE)</f>
        <v xml:space="preserve">Marcin | Pawlak | Dr inż. |  ( 05337 ) </v>
      </c>
      <c r="O50" s="20" t="str">
        <f>VLOOKUP(J50,Prowadzacy!$F$2:$K$112,5,FALSE)</f>
        <v>W05/K3</v>
      </c>
      <c r="P50" s="20" t="str">
        <f>VLOOKUP(J50,Prowadzacy!$F$2:$K$112,6,FALSE)</f>
        <v>ZNEMAP</v>
      </c>
      <c r="Q50" s="34" t="s">
        <v>2415</v>
      </c>
      <c r="R50" s="20" t="str">
        <f>VLOOKUP(Q50,Prowadzacy!$F$2:$K$112,2,FALSE)</f>
        <v>Krzysztof</v>
      </c>
      <c r="S50" s="20" t="str">
        <f>VLOOKUP(Q50,Prowadzacy!$F$2:$K$112,3,FALSE)</f>
        <v>Paweł</v>
      </c>
      <c r="T50" s="20" t="str">
        <f>VLOOKUP(Q50,Prowadzacy!$F$2:$K$112,4,FALSE)</f>
        <v>Dyrcz</v>
      </c>
      <c r="U50" s="20" t="str">
        <f>VLOOKUP(Q50,Prowadzacy!$F$2:$M$112,8,FALSE)</f>
        <v xml:space="preserve">Krzysztof | Dyrcz | Dr inż. |  ( 05307 ) </v>
      </c>
      <c r="V50" s="35"/>
      <c r="W50" s="34" t="s">
        <v>235</v>
      </c>
      <c r="X50" s="34"/>
      <c r="Y50" s="34"/>
      <c r="Z50" s="10"/>
      <c r="AA50" s="9"/>
      <c r="AB50" s="9"/>
      <c r="AC50" s="9"/>
      <c r="AD50" s="9"/>
      <c r="AE50" s="9"/>
      <c r="AF50" s="9"/>
      <c r="AG50" s="9"/>
      <c r="AH50" s="9"/>
      <c r="AI50" s="9"/>
      <c r="AJ50" s="9"/>
      <c r="AK50" s="9"/>
    </row>
    <row r="51" spans="1:37" ht="114.75" customHeight="1">
      <c r="A51" s="20">
        <v>46</v>
      </c>
      <c r="B51" s="20" t="str">
        <f>VLOOKUP(E51,studia!$F$1:$I$12,2,FALSE)</f>
        <v>Automatyka i Robotyka</v>
      </c>
      <c r="C51" s="20" t="str">
        <f>VLOOKUP(E51,studia!$F$1:$I$12,3,FALSE)</f>
        <v>inż.</v>
      </c>
      <c r="D51" s="20" t="str">
        <f>VLOOKUP(E51,studia!$F$1:$I$12,4,FALSE)</f>
        <v>AMU</v>
      </c>
      <c r="E51" s="34" t="s">
        <v>386</v>
      </c>
      <c r="F51" s="85" t="s">
        <v>2939</v>
      </c>
      <c r="G51" s="35" t="s">
        <v>2185</v>
      </c>
      <c r="H51" s="35" t="s">
        <v>2186</v>
      </c>
      <c r="I51" s="35" t="s">
        <v>2187</v>
      </c>
      <c r="J51" s="54" t="s">
        <v>2178</v>
      </c>
      <c r="K51" s="19" t="str">
        <f>VLOOKUP(J51,Prowadzacy!$F$2:$J$112,2,FALSE)</f>
        <v>Krzysztof</v>
      </c>
      <c r="L51" s="19">
        <f>VLOOKUP(J51,Prowadzacy!$F$2:$K$112,3,FALSE)</f>
        <v>0</v>
      </c>
      <c r="M51" s="19" t="str">
        <f>VLOOKUP(J51,Prowadzacy!$F$2:$K$112,4,FALSE)</f>
        <v>Pieńkowski</v>
      </c>
      <c r="N51" s="20" t="str">
        <f>VLOOKUP(J51,Prowadzacy!$F$2:$M$112,8,FALSE)</f>
        <v xml:space="preserve">Krzysztof | Pieńkowski | Dr hab. inż. |  ( 05339 ) </v>
      </c>
      <c r="O51" s="20" t="str">
        <f>VLOOKUP(J51,Prowadzacy!$F$2:$K$112,5,FALSE)</f>
        <v>W05/K3</v>
      </c>
      <c r="P51" s="20" t="str">
        <f>VLOOKUP(J51,Prowadzacy!$F$2:$K$112,6,FALSE)</f>
        <v>ZNEMAP</v>
      </c>
      <c r="Q51" s="34" t="s">
        <v>2141</v>
      </c>
      <c r="R51" s="20" t="str">
        <f>VLOOKUP(Q51,Prowadzacy!$F$2:$K$112,2,FALSE)</f>
        <v>Leszek</v>
      </c>
      <c r="S51" s="20">
        <f>VLOOKUP(Q51,Prowadzacy!$F$2:$K$112,3,FALSE)</f>
        <v>0</v>
      </c>
      <c r="T51" s="20" t="str">
        <f>VLOOKUP(Q51,Prowadzacy!$F$2:$K$112,4,FALSE)</f>
        <v>Pawlaczyk</v>
      </c>
      <c r="U51" s="20" t="str">
        <f>VLOOKUP(Q51,Prowadzacy!$F$2:$M$112,8,FALSE)</f>
        <v xml:space="preserve">Leszek | Pawlaczyk | Dr hab. inż. |  ( 05336 ) </v>
      </c>
      <c r="V51" s="35" t="s">
        <v>2450</v>
      </c>
      <c r="W51" s="34" t="s">
        <v>235</v>
      </c>
      <c r="X51" s="34"/>
      <c r="Y51" s="34"/>
      <c r="Z51" s="10"/>
      <c r="AA51" s="9"/>
      <c r="AB51" s="9"/>
      <c r="AC51" s="9"/>
      <c r="AD51" s="9"/>
      <c r="AE51" s="9"/>
      <c r="AF51" s="9"/>
      <c r="AG51" s="9"/>
      <c r="AH51" s="9"/>
      <c r="AI51" s="9"/>
      <c r="AJ51" s="9"/>
      <c r="AK51" s="9"/>
    </row>
    <row r="52" spans="1:37" ht="51" customHeight="1">
      <c r="A52" s="20">
        <v>47</v>
      </c>
      <c r="B52" s="20" t="str">
        <f>VLOOKUP(E52,studia!$F$1:$I$12,2,FALSE)</f>
        <v>Automatyka i Robotyka</v>
      </c>
      <c r="C52" s="20" t="str">
        <f>VLOOKUP(E52,studia!$F$1:$I$12,3,FALSE)</f>
        <v>inż.</v>
      </c>
      <c r="D52" s="20" t="str">
        <f>VLOOKUP(E52,studia!$F$1:$I$12,4,FALSE)</f>
        <v>AMU</v>
      </c>
      <c r="E52" s="34" t="s">
        <v>386</v>
      </c>
      <c r="F52" s="85" t="s">
        <v>2939</v>
      </c>
      <c r="G52" s="35" t="s">
        <v>2583</v>
      </c>
      <c r="H52" s="35" t="s">
        <v>2584</v>
      </c>
      <c r="I52" s="35" t="s">
        <v>2192</v>
      </c>
      <c r="J52" s="35" t="s">
        <v>2193</v>
      </c>
      <c r="K52" s="19" t="str">
        <f>VLOOKUP(J52,Prowadzacy!$F$2:$J$112,2,FALSE)</f>
        <v>Piotr</v>
      </c>
      <c r="L52" s="19" t="str">
        <f>VLOOKUP(J52,Prowadzacy!$F$2:$K$112,3,FALSE)</f>
        <v>Jóżef</v>
      </c>
      <c r="M52" s="19" t="str">
        <f>VLOOKUP(J52,Prowadzacy!$F$2:$K$112,4,FALSE)</f>
        <v>Serkies</v>
      </c>
      <c r="N52" s="20" t="str">
        <f>VLOOKUP(J52,Prowadzacy!$F$2:$M$112,8,FALSE)</f>
        <v xml:space="preserve">Piotr | Serkies | Dr inż. |  ( 05383 ) </v>
      </c>
      <c r="O52" s="20" t="str">
        <f>VLOOKUP(J52,Prowadzacy!$F$2:$K$112,5,FALSE)</f>
        <v>W05/K3</v>
      </c>
      <c r="P52" s="20" t="str">
        <f>VLOOKUP(J52,Prowadzacy!$F$2:$K$112,6,FALSE)</f>
        <v>ZNEMAP</v>
      </c>
      <c r="Q52" s="34" t="s">
        <v>2268</v>
      </c>
      <c r="R52" s="20" t="str">
        <f>VLOOKUP(Q52,Prowadzacy!$F$2:$K$112,2,FALSE)</f>
        <v>Krzysztof</v>
      </c>
      <c r="S52" s="20">
        <f>VLOOKUP(Q52,Prowadzacy!$F$2:$K$112,3,FALSE)</f>
        <v>0</v>
      </c>
      <c r="T52" s="20" t="str">
        <f>VLOOKUP(Q52,Prowadzacy!$F$2:$K$112,4,FALSE)</f>
        <v>Szabat</v>
      </c>
      <c r="U52" s="20" t="str">
        <f>VLOOKUP(Q52,Prowadzacy!$F$2:$M$112,8,FALSE)</f>
        <v xml:space="preserve">Krzysztof | Szabat | Prof. dr hab. inż. |  ( 05344 ) </v>
      </c>
      <c r="V52" s="35"/>
      <c r="W52" s="34" t="s">
        <v>235</v>
      </c>
      <c r="X52" s="34"/>
      <c r="Y52" s="34"/>
      <c r="Z52" s="10"/>
      <c r="AA52" s="9"/>
      <c r="AB52" s="9"/>
      <c r="AC52" s="9"/>
      <c r="AD52" s="9"/>
      <c r="AE52" s="9"/>
      <c r="AF52" s="9"/>
      <c r="AG52" s="9"/>
      <c r="AH52" s="9"/>
      <c r="AI52" s="9"/>
      <c r="AJ52" s="9"/>
      <c r="AK52" s="9"/>
    </row>
    <row r="53" spans="1:37" ht="89.25" customHeight="1">
      <c r="A53" s="20">
        <v>48</v>
      </c>
      <c r="B53" s="20" t="str">
        <f>VLOOKUP(E53,studia!$F$1:$I$12,2,FALSE)</f>
        <v>Automatyka i Robotyka</v>
      </c>
      <c r="C53" s="20" t="str">
        <f>VLOOKUP(E53,studia!$F$1:$I$12,3,FALSE)</f>
        <v>inż.</v>
      </c>
      <c r="D53" s="20" t="str">
        <f>VLOOKUP(E53,studia!$F$1:$I$12,4,FALSE)</f>
        <v>AMU</v>
      </c>
      <c r="E53" s="34" t="s">
        <v>386</v>
      </c>
      <c r="F53" s="85" t="s">
        <v>2939</v>
      </c>
      <c r="G53" s="35" t="s">
        <v>2585</v>
      </c>
      <c r="H53" s="35" t="s">
        <v>2586</v>
      </c>
      <c r="I53" s="35" t="s">
        <v>2194</v>
      </c>
      <c r="J53" s="35" t="s">
        <v>2193</v>
      </c>
      <c r="K53" s="19" t="str">
        <f>VLOOKUP(J53,Prowadzacy!$F$2:$J$112,2,FALSE)</f>
        <v>Piotr</v>
      </c>
      <c r="L53" s="19" t="str">
        <f>VLOOKUP(J53,Prowadzacy!$F$2:$K$112,3,FALSE)</f>
        <v>Jóżef</v>
      </c>
      <c r="M53" s="19" t="str">
        <f>VLOOKUP(J53,Prowadzacy!$F$2:$K$112,4,FALSE)</f>
        <v>Serkies</v>
      </c>
      <c r="N53" s="20" t="str">
        <f>VLOOKUP(J53,Prowadzacy!$F$2:$M$112,8,FALSE)</f>
        <v xml:space="preserve">Piotr | Serkies | Dr inż. |  ( 05383 ) </v>
      </c>
      <c r="O53" s="20" t="str">
        <f>VLOOKUP(J53,Prowadzacy!$F$2:$K$112,5,FALSE)</f>
        <v>W05/K3</v>
      </c>
      <c r="P53" s="20" t="str">
        <f>VLOOKUP(J53,Prowadzacy!$F$2:$K$112,6,FALSE)</f>
        <v>ZNEMAP</v>
      </c>
      <c r="Q53" s="34" t="s">
        <v>2283</v>
      </c>
      <c r="R53" s="20" t="str">
        <f>VLOOKUP(Q53,Prowadzacy!$F$2:$K$112,2,FALSE)</f>
        <v>Grzegorz</v>
      </c>
      <c r="S53" s="20" t="str">
        <f>VLOOKUP(Q53,Prowadzacy!$F$2:$K$112,3,FALSE)</f>
        <v>Jakub</v>
      </c>
      <c r="T53" s="20" t="str">
        <f>VLOOKUP(Q53,Prowadzacy!$F$2:$K$112,4,FALSE)</f>
        <v>Tarchała</v>
      </c>
      <c r="U53" s="20" t="str">
        <f>VLOOKUP(Q53,Prowadzacy!$F$2:$M$112,8,FALSE)</f>
        <v xml:space="preserve">Grzegorz | Tarchała | Dr inż. |  ( 05385 ) </v>
      </c>
      <c r="V53" s="35"/>
      <c r="W53" s="34" t="s">
        <v>235</v>
      </c>
      <c r="X53" s="34"/>
      <c r="Y53" s="34"/>
      <c r="Z53" s="10"/>
      <c r="AA53" s="9"/>
      <c r="AB53" s="9"/>
      <c r="AC53" s="9"/>
      <c r="AD53" s="9"/>
      <c r="AE53" s="9"/>
      <c r="AF53" s="9"/>
      <c r="AG53" s="9"/>
      <c r="AH53" s="9"/>
      <c r="AI53" s="9"/>
      <c r="AJ53" s="9"/>
      <c r="AK53" s="9"/>
    </row>
    <row r="54" spans="1:37" ht="242.25" customHeight="1">
      <c r="A54" s="20">
        <v>49</v>
      </c>
      <c r="B54" s="20" t="str">
        <f>VLOOKUP(E54,studia!$F$1:$I$12,2,FALSE)</f>
        <v>Automatyka i Robotyka</v>
      </c>
      <c r="C54" s="20" t="str">
        <f>VLOOKUP(E54,studia!$F$1:$I$12,3,FALSE)</f>
        <v>inż.</v>
      </c>
      <c r="D54" s="20" t="str">
        <f>VLOOKUP(E54,studia!$F$1:$I$12,4,FALSE)</f>
        <v>AMU</v>
      </c>
      <c r="E54" s="34" t="s">
        <v>386</v>
      </c>
      <c r="F54" s="85" t="s">
        <v>2939</v>
      </c>
      <c r="G54" s="54" t="s">
        <v>2587</v>
      </c>
      <c r="H54" s="54" t="s">
        <v>2588</v>
      </c>
      <c r="I54" s="54" t="s">
        <v>2195</v>
      </c>
      <c r="J54" s="35" t="s">
        <v>2193</v>
      </c>
      <c r="K54" s="19" t="str">
        <f>VLOOKUP(J54,Prowadzacy!$F$2:$J$112,2,FALSE)</f>
        <v>Piotr</v>
      </c>
      <c r="L54" s="19" t="str">
        <f>VLOOKUP(J54,Prowadzacy!$F$2:$K$112,3,FALSE)</f>
        <v>Jóżef</v>
      </c>
      <c r="M54" s="19" t="str">
        <f>VLOOKUP(J54,Prowadzacy!$F$2:$K$112,4,FALSE)</f>
        <v>Serkies</v>
      </c>
      <c r="N54" s="20" t="str">
        <f>VLOOKUP(J54,Prowadzacy!$F$2:$M$112,8,FALSE)</f>
        <v xml:space="preserve">Piotr | Serkies | Dr inż. |  ( 05383 ) </v>
      </c>
      <c r="O54" s="20" t="str">
        <f>VLOOKUP(J54,Prowadzacy!$F$2:$K$112,5,FALSE)</f>
        <v>W05/K3</v>
      </c>
      <c r="P54" s="20" t="str">
        <f>VLOOKUP(J54,Prowadzacy!$F$2:$K$112,6,FALSE)</f>
        <v>ZNEMAP</v>
      </c>
      <c r="Q54" s="34" t="s">
        <v>2334</v>
      </c>
      <c r="R54" s="20" t="str">
        <f>VLOOKUP(Q54,Prowadzacy!$F$2:$K$112,2,FALSE)</f>
        <v>Karol</v>
      </c>
      <c r="S54" s="20">
        <f>VLOOKUP(Q54,Prowadzacy!$F$2:$K$112,3,FALSE)</f>
        <v>0</v>
      </c>
      <c r="T54" s="20" t="str">
        <f>VLOOKUP(Q54,Prowadzacy!$F$2:$K$112,4,FALSE)</f>
        <v>Wróbel</v>
      </c>
      <c r="U54" s="20" t="str">
        <f>VLOOKUP(Q54,Prowadzacy!$F$2:$M$112,8,FALSE)</f>
        <v xml:space="preserve">Karol | Wróbel | Dr inż. |  ( 053112 ) </v>
      </c>
      <c r="V54" s="35"/>
      <c r="W54" s="34" t="s">
        <v>235</v>
      </c>
      <c r="X54" s="34"/>
      <c r="Y54" s="34"/>
      <c r="Z54" s="10"/>
      <c r="AA54" s="9"/>
      <c r="AB54" s="9"/>
      <c r="AC54" s="9"/>
      <c r="AD54" s="9"/>
      <c r="AE54" s="9"/>
      <c r="AF54" s="9"/>
      <c r="AG54" s="9"/>
      <c r="AH54" s="9"/>
      <c r="AI54" s="9"/>
      <c r="AJ54" s="9"/>
      <c r="AK54" s="9"/>
    </row>
    <row r="55" spans="1:37" ht="114.75" customHeight="1">
      <c r="A55" s="20">
        <v>50</v>
      </c>
      <c r="B55" s="20" t="str">
        <f>VLOOKUP(E55,studia!$F$1:$I$12,2,FALSE)</f>
        <v>Automatyka i Robotyka</v>
      </c>
      <c r="C55" s="20" t="str">
        <f>VLOOKUP(E55,studia!$F$1:$I$12,3,FALSE)</f>
        <v>inż.</v>
      </c>
      <c r="D55" s="20" t="str">
        <f>VLOOKUP(E55,studia!$F$1:$I$12,4,FALSE)</f>
        <v>AMU</v>
      </c>
      <c r="E55" s="34" t="s">
        <v>386</v>
      </c>
      <c r="F55" s="34"/>
      <c r="G55" s="54" t="s">
        <v>2213</v>
      </c>
      <c r="H55" s="54" t="s">
        <v>2214</v>
      </c>
      <c r="I55" s="54" t="s">
        <v>2215</v>
      </c>
      <c r="J55" s="35" t="s">
        <v>2212</v>
      </c>
      <c r="K55" s="19" t="str">
        <f>VLOOKUP(J55,Prowadzacy!$F$2:$J$112,2,FALSE)</f>
        <v>Marcin</v>
      </c>
      <c r="L55" s="19" t="str">
        <f>VLOOKUP(J55,Prowadzacy!$F$2:$K$112,3,FALSE)</f>
        <v>Adam</v>
      </c>
      <c r="M55" s="19" t="str">
        <f>VLOOKUP(J55,Prowadzacy!$F$2:$K$112,4,FALSE)</f>
        <v>Skóra</v>
      </c>
      <c r="N55" s="20" t="str">
        <f>VLOOKUP(J55,Prowadzacy!$F$2:$M$112,8,FALSE)</f>
        <v xml:space="preserve">Marcin | Skóra | Dr inż. |  ( 05396 ) </v>
      </c>
      <c r="O55" s="20" t="str">
        <f>VLOOKUP(J55,Prowadzacy!$F$2:$K$112,5,FALSE)</f>
        <v>W05/K3</v>
      </c>
      <c r="P55" s="20" t="str">
        <f>VLOOKUP(J55,Prowadzacy!$F$2:$K$112,6,FALSE)</f>
        <v>ZNEMAP</v>
      </c>
      <c r="Q55" s="34" t="s">
        <v>2147</v>
      </c>
      <c r="R55" s="20" t="str">
        <f>VLOOKUP(Q55,Prowadzacy!$F$2:$K$112,2,FALSE)</f>
        <v>Marcin</v>
      </c>
      <c r="S55" s="20" t="str">
        <f>VLOOKUP(Q55,Prowadzacy!$F$2:$K$112,3,FALSE)</f>
        <v>Stanisław</v>
      </c>
      <c r="T55" s="20" t="str">
        <f>VLOOKUP(Q55,Prowadzacy!$F$2:$K$112,4,FALSE)</f>
        <v>Pawlak</v>
      </c>
      <c r="U55" s="20" t="str">
        <f>VLOOKUP(Q55,Prowadzacy!$F$2:$M$112,8,FALSE)</f>
        <v xml:space="preserve">Marcin | Pawlak | Dr inż. |  ( 05337 ) </v>
      </c>
      <c r="V55" s="35"/>
      <c r="W55" s="34" t="s">
        <v>235</v>
      </c>
      <c r="X55" s="34"/>
      <c r="Y55" s="34"/>
      <c r="Z55" s="10"/>
      <c r="AA55" s="9"/>
      <c r="AB55" s="9"/>
      <c r="AC55" s="9"/>
      <c r="AD55" s="9"/>
      <c r="AE55" s="9"/>
      <c r="AF55" s="9"/>
      <c r="AG55" s="9"/>
      <c r="AH55" s="9"/>
      <c r="AI55" s="9"/>
      <c r="AJ55" s="9"/>
      <c r="AK55" s="9"/>
    </row>
    <row r="56" spans="1:37" ht="114.75" customHeight="1">
      <c r="A56" s="20">
        <v>51</v>
      </c>
      <c r="B56" s="20" t="str">
        <f>VLOOKUP(E56,studia!$F$1:$I$12,2,FALSE)</f>
        <v>Automatyka i Robotyka</v>
      </c>
      <c r="C56" s="20" t="str">
        <f>VLOOKUP(E56,studia!$F$1:$I$12,3,FALSE)</f>
        <v>inż.</v>
      </c>
      <c r="D56" s="20" t="str">
        <f>VLOOKUP(E56,studia!$F$1:$I$12,4,FALSE)</f>
        <v>AMU</v>
      </c>
      <c r="E56" s="34" t="s">
        <v>386</v>
      </c>
      <c r="F56" s="34"/>
      <c r="G56" s="54" t="s">
        <v>2216</v>
      </c>
      <c r="H56" s="54" t="s">
        <v>2217</v>
      </c>
      <c r="I56" s="54" t="s">
        <v>2218</v>
      </c>
      <c r="J56" s="35" t="s">
        <v>2212</v>
      </c>
      <c r="K56" s="19" t="str">
        <f>VLOOKUP(J56,Prowadzacy!$F$2:$J$112,2,FALSE)</f>
        <v>Marcin</v>
      </c>
      <c r="L56" s="19" t="str">
        <f>VLOOKUP(J56,Prowadzacy!$F$2:$K$112,3,FALSE)</f>
        <v>Adam</v>
      </c>
      <c r="M56" s="19" t="str">
        <f>VLOOKUP(J56,Prowadzacy!$F$2:$K$112,4,FALSE)</f>
        <v>Skóra</v>
      </c>
      <c r="N56" s="20" t="str">
        <f>VLOOKUP(J56,Prowadzacy!$F$2:$M$112,8,FALSE)</f>
        <v xml:space="preserve">Marcin | Skóra | Dr inż. |  ( 05396 ) </v>
      </c>
      <c r="O56" s="20" t="str">
        <f>VLOOKUP(J56,Prowadzacy!$F$2:$K$112,5,FALSE)</f>
        <v>W05/K3</v>
      </c>
      <c r="P56" s="20" t="str">
        <f>VLOOKUP(J56,Prowadzacy!$F$2:$K$112,6,FALSE)</f>
        <v>ZNEMAP</v>
      </c>
      <c r="Q56" s="34" t="s">
        <v>2246</v>
      </c>
      <c r="R56" s="20" t="str">
        <f>VLOOKUP(Q56,Prowadzacy!$F$2:$K$112,2,FALSE)</f>
        <v>Piotr</v>
      </c>
      <c r="S56" s="20" t="str">
        <f>VLOOKUP(Q56,Prowadzacy!$F$2:$K$112,3,FALSE)</f>
        <v>Przemysław</v>
      </c>
      <c r="T56" s="20" t="str">
        <f>VLOOKUP(Q56,Prowadzacy!$F$2:$K$112,4,FALSE)</f>
        <v>Sobański</v>
      </c>
      <c r="U56" s="20" t="str">
        <f>VLOOKUP(Q56,Prowadzacy!$F$2:$M$112,8,FALSE)</f>
        <v xml:space="preserve">Piotr | Sobański | Dr inż. |  ( 05387 ) </v>
      </c>
      <c r="V56" s="35"/>
      <c r="W56" s="34" t="s">
        <v>235</v>
      </c>
      <c r="X56" s="34"/>
      <c r="Y56" s="34"/>
      <c r="Z56" s="10"/>
      <c r="AA56" s="9"/>
      <c r="AB56" s="9"/>
      <c r="AC56" s="9"/>
      <c r="AD56" s="9"/>
      <c r="AE56" s="9"/>
      <c r="AF56" s="9"/>
      <c r="AG56" s="9"/>
      <c r="AH56" s="9"/>
      <c r="AI56" s="9"/>
      <c r="AJ56" s="9"/>
      <c r="AK56" s="9"/>
    </row>
    <row r="57" spans="1:37" ht="178.5" customHeight="1">
      <c r="A57" s="20">
        <v>52</v>
      </c>
      <c r="B57" s="20" t="str">
        <f>VLOOKUP(E57,studia!$F$1:$I$12,2,FALSE)</f>
        <v>Automatyka i Robotyka</v>
      </c>
      <c r="C57" s="20" t="str">
        <f>VLOOKUP(E57,studia!$F$1:$I$12,3,FALSE)</f>
        <v>inż.</v>
      </c>
      <c r="D57" s="20" t="str">
        <f>VLOOKUP(E57,studia!$F$1:$I$12,4,FALSE)</f>
        <v>AMU</v>
      </c>
      <c r="E57" s="34" t="s">
        <v>386</v>
      </c>
      <c r="F57" s="85" t="s">
        <v>2939</v>
      </c>
      <c r="G57" s="35" t="s">
        <v>2219</v>
      </c>
      <c r="H57" s="35" t="s">
        <v>2220</v>
      </c>
      <c r="I57" s="35" t="s">
        <v>2221</v>
      </c>
      <c r="J57" s="35" t="s">
        <v>2212</v>
      </c>
      <c r="K57" s="19" t="str">
        <f>VLOOKUP(J57,Prowadzacy!$F$2:$J$112,2,FALSE)</f>
        <v>Marcin</v>
      </c>
      <c r="L57" s="19" t="str">
        <f>VLOOKUP(J57,Prowadzacy!$F$2:$K$112,3,FALSE)</f>
        <v>Adam</v>
      </c>
      <c r="M57" s="19" t="str">
        <f>VLOOKUP(J57,Prowadzacy!$F$2:$K$112,4,FALSE)</f>
        <v>Skóra</v>
      </c>
      <c r="N57" s="20" t="str">
        <f>VLOOKUP(J57,Prowadzacy!$F$2:$M$112,8,FALSE)</f>
        <v xml:space="preserve">Marcin | Skóra | Dr inż. |  ( 05396 ) </v>
      </c>
      <c r="O57" s="20" t="str">
        <f>VLOOKUP(J57,Prowadzacy!$F$2:$K$112,5,FALSE)</f>
        <v>W05/K3</v>
      </c>
      <c r="P57" s="20" t="str">
        <f>VLOOKUP(J57,Prowadzacy!$F$2:$K$112,6,FALSE)</f>
        <v>ZNEMAP</v>
      </c>
      <c r="Q57" s="34" t="s">
        <v>2415</v>
      </c>
      <c r="R57" s="20" t="str">
        <f>VLOOKUP(Q57,Prowadzacy!$F$2:$K$112,2,FALSE)</f>
        <v>Krzysztof</v>
      </c>
      <c r="S57" s="20" t="str">
        <f>VLOOKUP(Q57,Prowadzacy!$F$2:$K$112,3,FALSE)</f>
        <v>Paweł</v>
      </c>
      <c r="T57" s="20" t="str">
        <f>VLOOKUP(Q57,Prowadzacy!$F$2:$K$112,4,FALSE)</f>
        <v>Dyrcz</v>
      </c>
      <c r="U57" s="20" t="str">
        <f>VLOOKUP(Q57,Prowadzacy!$F$2:$M$112,8,FALSE)</f>
        <v xml:space="preserve">Krzysztof | Dyrcz | Dr inż. |  ( 05307 ) </v>
      </c>
      <c r="V57" s="35"/>
      <c r="W57" s="34" t="s">
        <v>235</v>
      </c>
      <c r="X57" s="34"/>
      <c r="Y57" s="34"/>
      <c r="Z57" s="10"/>
      <c r="AA57" s="9"/>
      <c r="AB57" s="9"/>
      <c r="AC57" s="9"/>
      <c r="AD57" s="9"/>
      <c r="AE57" s="9"/>
      <c r="AF57" s="9"/>
      <c r="AG57" s="9"/>
      <c r="AH57" s="9"/>
      <c r="AI57" s="9"/>
      <c r="AJ57" s="9"/>
      <c r="AK57" s="9"/>
    </row>
    <row r="58" spans="1:37" ht="127.5" customHeight="1">
      <c r="A58" s="20">
        <v>53</v>
      </c>
      <c r="B58" s="20" t="str">
        <f>VLOOKUP(E58,studia!$F$1:$I$12,2,FALSE)</f>
        <v>Automatyka i Robotyka</v>
      </c>
      <c r="C58" s="20" t="str">
        <f>VLOOKUP(E58,studia!$F$1:$I$12,3,FALSE)</f>
        <v>inż.</v>
      </c>
      <c r="D58" s="20" t="str">
        <f>VLOOKUP(E58,studia!$F$1:$I$12,4,FALSE)</f>
        <v>AMU</v>
      </c>
      <c r="E58" s="34" t="s">
        <v>386</v>
      </c>
      <c r="F58" s="34"/>
      <c r="G58" s="35" t="s">
        <v>2231</v>
      </c>
      <c r="H58" s="35" t="s">
        <v>2232</v>
      </c>
      <c r="I58" s="35" t="s">
        <v>2233</v>
      </c>
      <c r="J58" s="35" t="s">
        <v>2212</v>
      </c>
      <c r="K58" s="19" t="str">
        <f>VLOOKUP(J58,Prowadzacy!$F$2:$J$112,2,FALSE)</f>
        <v>Marcin</v>
      </c>
      <c r="L58" s="19" t="str">
        <f>VLOOKUP(J58,Prowadzacy!$F$2:$K$112,3,FALSE)</f>
        <v>Adam</v>
      </c>
      <c r="M58" s="19" t="str">
        <f>VLOOKUP(J58,Prowadzacy!$F$2:$K$112,4,FALSE)</f>
        <v>Skóra</v>
      </c>
      <c r="N58" s="20" t="str">
        <f>VLOOKUP(J58,Prowadzacy!$F$2:$M$112,8,FALSE)</f>
        <v xml:space="preserve">Marcin | Skóra | Dr inż. |  ( 05396 ) </v>
      </c>
      <c r="O58" s="20" t="str">
        <f>VLOOKUP(J58,Prowadzacy!$F$2:$K$112,5,FALSE)</f>
        <v>W05/K3</v>
      </c>
      <c r="P58" s="20" t="str">
        <f>VLOOKUP(J58,Prowadzacy!$F$2:$K$112,6,FALSE)</f>
        <v>ZNEMAP</v>
      </c>
      <c r="Q58" s="34" t="s">
        <v>2147</v>
      </c>
      <c r="R58" s="20" t="str">
        <f>VLOOKUP(Q58,Prowadzacy!$F$2:$K$112,2,FALSE)</f>
        <v>Marcin</v>
      </c>
      <c r="S58" s="20" t="str">
        <f>VLOOKUP(Q58,Prowadzacy!$F$2:$K$112,3,FALSE)</f>
        <v>Stanisław</v>
      </c>
      <c r="T58" s="20" t="str">
        <f>VLOOKUP(Q58,Prowadzacy!$F$2:$K$112,4,FALSE)</f>
        <v>Pawlak</v>
      </c>
      <c r="U58" s="20" t="str">
        <f>VLOOKUP(Q58,Prowadzacy!$F$2:$M$112,8,FALSE)</f>
        <v xml:space="preserve">Marcin | Pawlak | Dr inż. |  ( 05337 ) </v>
      </c>
      <c r="V58" s="35"/>
      <c r="W58" s="34" t="s">
        <v>235</v>
      </c>
      <c r="X58" s="34"/>
      <c r="Y58" s="34"/>
      <c r="Z58" s="10"/>
      <c r="AA58" s="9"/>
      <c r="AB58" s="9"/>
      <c r="AC58" s="9"/>
      <c r="AD58" s="9"/>
      <c r="AE58" s="9"/>
      <c r="AF58" s="9"/>
      <c r="AG58" s="9"/>
      <c r="AH58" s="9"/>
      <c r="AI58" s="9"/>
      <c r="AJ58" s="9"/>
      <c r="AK58" s="9"/>
    </row>
    <row r="59" spans="1:37" ht="153" customHeight="1">
      <c r="A59" s="20">
        <v>54</v>
      </c>
      <c r="B59" s="20" t="str">
        <f>VLOOKUP(E59,studia!$F$1:$I$12,2,FALSE)</f>
        <v>Automatyka i Robotyka</v>
      </c>
      <c r="C59" s="20" t="str">
        <f>VLOOKUP(E59,studia!$F$1:$I$12,3,FALSE)</f>
        <v>inż.</v>
      </c>
      <c r="D59" s="20" t="str">
        <f>VLOOKUP(E59,studia!$F$1:$I$12,4,FALSE)</f>
        <v>AMU</v>
      </c>
      <c r="E59" s="34" t="s">
        <v>386</v>
      </c>
      <c r="F59" s="34"/>
      <c r="G59" s="35" t="s">
        <v>2243</v>
      </c>
      <c r="H59" s="35" t="s">
        <v>2244</v>
      </c>
      <c r="I59" s="35" t="s">
        <v>2245</v>
      </c>
      <c r="J59" s="35" t="s">
        <v>2246</v>
      </c>
      <c r="K59" s="19" t="str">
        <f>VLOOKUP(J59,Prowadzacy!$F$2:$J$112,2,FALSE)</f>
        <v>Piotr</v>
      </c>
      <c r="L59" s="19" t="str">
        <f>VLOOKUP(J59,Prowadzacy!$F$2:$K$112,3,FALSE)</f>
        <v>Przemysław</v>
      </c>
      <c r="M59" s="19" t="str">
        <f>VLOOKUP(J59,Prowadzacy!$F$2:$K$112,4,FALSE)</f>
        <v>Sobański</v>
      </c>
      <c r="N59" s="20" t="str">
        <f>VLOOKUP(J59,Prowadzacy!$F$2:$M$112,8,FALSE)</f>
        <v xml:space="preserve">Piotr | Sobański | Dr inż. |  ( 05387 ) </v>
      </c>
      <c r="O59" s="20" t="str">
        <f>VLOOKUP(J59,Prowadzacy!$F$2:$K$112,5,FALSE)</f>
        <v>W05/K3</v>
      </c>
      <c r="P59" s="20" t="str">
        <f>VLOOKUP(J59,Prowadzacy!$F$2:$K$112,6,FALSE)</f>
        <v>ZNEMAP</v>
      </c>
      <c r="Q59" s="34" t="s">
        <v>2334</v>
      </c>
      <c r="R59" s="20" t="str">
        <f>VLOOKUP(Q59,Prowadzacy!$F$2:$K$112,2,FALSE)</f>
        <v>Karol</v>
      </c>
      <c r="S59" s="20">
        <f>VLOOKUP(Q59,Prowadzacy!$F$2:$K$112,3,FALSE)</f>
        <v>0</v>
      </c>
      <c r="T59" s="20" t="str">
        <f>VLOOKUP(Q59,Prowadzacy!$F$2:$K$112,4,FALSE)</f>
        <v>Wróbel</v>
      </c>
      <c r="U59" s="20" t="str">
        <f>VLOOKUP(Q59,Prowadzacy!$F$2:$M$112,8,FALSE)</f>
        <v xml:space="preserve">Karol | Wróbel | Dr inż. |  ( 053112 ) </v>
      </c>
      <c r="V59" s="35"/>
      <c r="W59" s="34" t="s">
        <v>235</v>
      </c>
      <c r="X59" s="34"/>
      <c r="Y59" s="34"/>
      <c r="Z59" s="10"/>
      <c r="AA59" s="9"/>
      <c r="AB59" s="9"/>
      <c r="AC59" s="9"/>
      <c r="AD59" s="9"/>
      <c r="AE59" s="9"/>
      <c r="AF59" s="9"/>
      <c r="AG59" s="9"/>
      <c r="AH59" s="9"/>
      <c r="AI59" s="9"/>
      <c r="AJ59" s="9"/>
      <c r="AK59" s="9"/>
    </row>
    <row r="60" spans="1:37" ht="89.25" customHeight="1">
      <c r="A60" s="20">
        <v>55</v>
      </c>
      <c r="B60" s="20" t="str">
        <f>VLOOKUP(E60,studia!$F$1:$I$12,2,FALSE)</f>
        <v>Automatyka i Robotyka</v>
      </c>
      <c r="C60" s="20" t="str">
        <f>VLOOKUP(E60,studia!$F$1:$I$12,3,FALSE)</f>
        <v>inż.</v>
      </c>
      <c r="D60" s="20" t="str">
        <f>VLOOKUP(E60,studia!$F$1:$I$12,4,FALSE)</f>
        <v>AMU</v>
      </c>
      <c r="E60" s="34" t="s">
        <v>386</v>
      </c>
      <c r="F60" s="34"/>
      <c r="G60" s="35" t="s">
        <v>2247</v>
      </c>
      <c r="H60" s="35" t="s">
        <v>2248</v>
      </c>
      <c r="I60" s="35" t="s">
        <v>2249</v>
      </c>
      <c r="J60" s="35" t="s">
        <v>2246</v>
      </c>
      <c r="K60" s="19" t="str">
        <f>VLOOKUP(J60,Prowadzacy!$F$2:$J$112,2,FALSE)</f>
        <v>Piotr</v>
      </c>
      <c r="L60" s="19" t="str">
        <f>VLOOKUP(J60,Prowadzacy!$F$2:$K$112,3,FALSE)</f>
        <v>Przemysław</v>
      </c>
      <c r="M60" s="19" t="str">
        <f>VLOOKUP(J60,Prowadzacy!$F$2:$K$112,4,FALSE)</f>
        <v>Sobański</v>
      </c>
      <c r="N60" s="20" t="str">
        <f>VLOOKUP(J60,Prowadzacy!$F$2:$M$112,8,FALSE)</f>
        <v xml:space="preserve">Piotr | Sobański | Dr inż. |  ( 05387 ) </v>
      </c>
      <c r="O60" s="20" t="str">
        <f>VLOOKUP(J60,Prowadzacy!$F$2:$K$112,5,FALSE)</f>
        <v>W05/K3</v>
      </c>
      <c r="P60" s="20" t="str">
        <f>VLOOKUP(J60,Prowadzacy!$F$2:$K$112,6,FALSE)</f>
        <v>ZNEMAP</v>
      </c>
      <c r="Q60" s="34" t="s">
        <v>2334</v>
      </c>
      <c r="R60" s="20" t="str">
        <f>VLOOKUP(Q60,Prowadzacy!$F$2:$K$112,2,FALSE)</f>
        <v>Karol</v>
      </c>
      <c r="S60" s="20">
        <f>VLOOKUP(Q60,Prowadzacy!$F$2:$K$112,3,FALSE)</f>
        <v>0</v>
      </c>
      <c r="T60" s="20" t="str">
        <f>VLOOKUP(Q60,Prowadzacy!$F$2:$K$112,4,FALSE)</f>
        <v>Wróbel</v>
      </c>
      <c r="U60" s="20" t="str">
        <f>VLOOKUP(Q60,Prowadzacy!$F$2:$M$112,8,FALSE)</f>
        <v xml:space="preserve">Karol | Wróbel | Dr inż. |  ( 053112 ) </v>
      </c>
      <c r="V60" s="35"/>
      <c r="W60" s="34" t="s">
        <v>235</v>
      </c>
      <c r="X60" s="34"/>
      <c r="Y60" s="34"/>
      <c r="Z60" s="10"/>
      <c r="AA60" s="9"/>
      <c r="AB60" s="9"/>
      <c r="AC60" s="9"/>
      <c r="AD60" s="9"/>
      <c r="AE60" s="9"/>
      <c r="AF60" s="9"/>
      <c r="AG60" s="9"/>
      <c r="AH60" s="9"/>
      <c r="AI60" s="9"/>
      <c r="AJ60" s="9"/>
      <c r="AK60" s="9"/>
    </row>
    <row r="61" spans="1:37" ht="216.75" customHeight="1">
      <c r="A61" s="20">
        <v>56</v>
      </c>
      <c r="B61" s="20" t="str">
        <f>VLOOKUP(E61,studia!$F$1:$I$12,2,FALSE)</f>
        <v>Automatyka i Robotyka</v>
      </c>
      <c r="C61" s="20" t="str">
        <f>VLOOKUP(E61,studia!$F$1:$I$12,3,FALSE)</f>
        <v>inż.</v>
      </c>
      <c r="D61" s="20" t="str">
        <f>VLOOKUP(E61,studia!$F$1:$I$12,4,FALSE)</f>
        <v>AMU</v>
      </c>
      <c r="E61" s="34" t="s">
        <v>386</v>
      </c>
      <c r="F61" s="85" t="s">
        <v>2939</v>
      </c>
      <c r="G61" s="35" t="s">
        <v>2250</v>
      </c>
      <c r="H61" s="35" t="s">
        <v>2251</v>
      </c>
      <c r="I61" s="35" t="s">
        <v>2252</v>
      </c>
      <c r="J61" s="35" t="s">
        <v>2147</v>
      </c>
      <c r="K61" s="19" t="str">
        <f>VLOOKUP(J61,Prowadzacy!$F$2:$J$112,2,FALSE)</f>
        <v>Marcin</v>
      </c>
      <c r="L61" s="19" t="str">
        <f>VLOOKUP(J61,Prowadzacy!$F$2:$K$112,3,FALSE)</f>
        <v>Stanisław</v>
      </c>
      <c r="M61" s="19" t="str">
        <f>VLOOKUP(J61,Prowadzacy!$F$2:$K$112,4,FALSE)</f>
        <v>Pawlak</v>
      </c>
      <c r="N61" s="20" t="str">
        <f>VLOOKUP(J61,Prowadzacy!$F$2:$M$112,8,FALSE)</f>
        <v xml:space="preserve">Marcin | Pawlak | Dr inż. |  ( 05337 ) </v>
      </c>
      <c r="O61" s="20" t="str">
        <f>VLOOKUP(J61,Prowadzacy!$F$2:$K$112,5,FALSE)</f>
        <v>W05/K3</v>
      </c>
      <c r="P61" s="20" t="str">
        <f>VLOOKUP(J61,Prowadzacy!$F$2:$K$112,6,FALSE)</f>
        <v>ZNEMAP</v>
      </c>
      <c r="Q61" s="34" t="s">
        <v>2334</v>
      </c>
      <c r="R61" s="20" t="str">
        <f>VLOOKUP(Q61,Prowadzacy!$F$2:$K$112,2,FALSE)</f>
        <v>Karol</v>
      </c>
      <c r="S61" s="20">
        <f>VLOOKUP(Q61,Prowadzacy!$F$2:$K$112,3,FALSE)</f>
        <v>0</v>
      </c>
      <c r="T61" s="20" t="str">
        <f>VLOOKUP(Q61,Prowadzacy!$F$2:$K$112,4,FALSE)</f>
        <v>Wróbel</v>
      </c>
      <c r="U61" s="20" t="str">
        <f>VLOOKUP(Q61,Prowadzacy!$F$2:$M$112,8,FALSE)</f>
        <v xml:space="preserve">Karol | Wróbel | Dr inż. |  ( 053112 ) </v>
      </c>
      <c r="V61" s="35"/>
      <c r="W61" s="34" t="s">
        <v>235</v>
      </c>
      <c r="X61" s="54"/>
      <c r="Y61" s="34"/>
      <c r="Z61" s="10"/>
      <c r="AA61" s="9"/>
      <c r="AB61" s="9"/>
      <c r="AC61" s="9"/>
      <c r="AD61" s="9"/>
      <c r="AE61" s="9"/>
      <c r="AF61" s="9"/>
      <c r="AG61" s="9"/>
      <c r="AH61" s="9"/>
      <c r="AI61" s="9"/>
      <c r="AJ61" s="9"/>
      <c r="AK61" s="9"/>
    </row>
    <row r="62" spans="1:37" ht="89.25" customHeight="1">
      <c r="A62" s="20">
        <v>57</v>
      </c>
      <c r="B62" s="20" t="str">
        <f>VLOOKUP(E62,studia!$F$1:$I$12,2,FALSE)</f>
        <v>Automatyka i Robotyka</v>
      </c>
      <c r="C62" s="20" t="str">
        <f>VLOOKUP(E62,studia!$F$1:$I$12,3,FALSE)</f>
        <v>inż.</v>
      </c>
      <c r="D62" s="20" t="str">
        <f>VLOOKUP(E62,studia!$F$1:$I$12,4,FALSE)</f>
        <v>AMU</v>
      </c>
      <c r="E62" s="34" t="s">
        <v>386</v>
      </c>
      <c r="F62" s="85" t="s">
        <v>2939</v>
      </c>
      <c r="G62" s="35" t="s">
        <v>2253</v>
      </c>
      <c r="H62" s="35" t="s">
        <v>2254</v>
      </c>
      <c r="I62" s="35" t="s">
        <v>2255</v>
      </c>
      <c r="J62" s="35" t="s">
        <v>2334</v>
      </c>
      <c r="K62" s="19" t="str">
        <f>VLOOKUP(J62,Prowadzacy!$F$2:$J$112,2,FALSE)</f>
        <v>Karol</v>
      </c>
      <c r="L62" s="19">
        <f>VLOOKUP(J62,Prowadzacy!$F$2:$K$112,3,FALSE)</f>
        <v>0</v>
      </c>
      <c r="M62" s="19" t="str">
        <f>VLOOKUP(J62,Prowadzacy!$F$2:$K$112,4,FALSE)</f>
        <v>Wróbel</v>
      </c>
      <c r="N62" s="20" t="str">
        <f>VLOOKUP(J62,Prowadzacy!$F$2:$M$112,8,FALSE)</f>
        <v xml:space="preserve">Karol | Wróbel | Dr inż. |  ( 053112 ) </v>
      </c>
      <c r="O62" s="20" t="str">
        <f>VLOOKUP(J62,Prowadzacy!$F$2:$K$112,5,FALSE)</f>
        <v>W05/K3</v>
      </c>
      <c r="P62" s="20" t="s">
        <v>2767</v>
      </c>
      <c r="Q62" s="34" t="s">
        <v>2193</v>
      </c>
      <c r="R62" s="20" t="str">
        <f>VLOOKUP(Q62,Prowadzacy!$F$2:$K$112,2,FALSE)</f>
        <v>Piotr</v>
      </c>
      <c r="S62" s="20" t="str">
        <f>VLOOKUP(Q62,Prowadzacy!$F$2:$K$112,3,FALSE)</f>
        <v>Jóżef</v>
      </c>
      <c r="T62" s="20" t="str">
        <f>VLOOKUP(Q62,Prowadzacy!$F$2:$K$112,4,FALSE)</f>
        <v>Serkies</v>
      </c>
      <c r="U62" s="20" t="str">
        <f>VLOOKUP(Q62,Prowadzacy!$F$2:$M$112,8,FALSE)</f>
        <v xml:space="preserve">Piotr | Serkies | Dr inż. |  ( 05383 ) </v>
      </c>
      <c r="V62" s="35"/>
      <c r="W62" s="34" t="s">
        <v>235</v>
      </c>
      <c r="X62" s="34"/>
      <c r="Y62" s="34"/>
      <c r="Z62" s="10"/>
      <c r="AA62" s="9"/>
      <c r="AB62" s="9"/>
      <c r="AC62" s="9"/>
      <c r="AD62" s="9"/>
      <c r="AE62" s="9"/>
      <c r="AF62" s="9"/>
      <c r="AG62" s="9"/>
      <c r="AH62" s="9"/>
      <c r="AI62" s="9"/>
      <c r="AJ62" s="9"/>
      <c r="AK62" s="9"/>
    </row>
    <row r="63" spans="1:37" ht="89.25" customHeight="1">
      <c r="A63" s="20">
        <v>58</v>
      </c>
      <c r="B63" s="20" t="str">
        <f>VLOOKUP(E63,studia!$F$1:$I$12,2,FALSE)</f>
        <v>Automatyka i Robotyka</v>
      </c>
      <c r="C63" s="20" t="str">
        <f>VLOOKUP(E63,studia!$F$1:$I$12,3,FALSE)</f>
        <v>inż.</v>
      </c>
      <c r="D63" s="20" t="str">
        <f>VLOOKUP(E63,studia!$F$1:$I$12,4,FALSE)</f>
        <v>AMU</v>
      </c>
      <c r="E63" s="34" t="s">
        <v>386</v>
      </c>
      <c r="F63" s="34"/>
      <c r="G63" s="35" t="s">
        <v>2256</v>
      </c>
      <c r="H63" s="35" t="s">
        <v>2257</v>
      </c>
      <c r="I63" s="35" t="s">
        <v>2258</v>
      </c>
      <c r="J63" s="35" t="s">
        <v>2246</v>
      </c>
      <c r="K63" s="19" t="str">
        <f>VLOOKUP(J63,Prowadzacy!$F$2:$J$112,2,FALSE)</f>
        <v>Piotr</v>
      </c>
      <c r="L63" s="19" t="str">
        <f>VLOOKUP(J63,Prowadzacy!$F$2:$K$112,3,FALSE)</f>
        <v>Przemysław</v>
      </c>
      <c r="M63" s="19" t="str">
        <f>VLOOKUP(J63,Prowadzacy!$F$2:$K$112,4,FALSE)</f>
        <v>Sobański</v>
      </c>
      <c r="N63" s="20" t="str">
        <f>VLOOKUP(J63,Prowadzacy!$F$2:$M$112,8,FALSE)</f>
        <v xml:space="preserve">Piotr | Sobański | Dr inż. |  ( 05387 ) </v>
      </c>
      <c r="O63" s="20" t="str">
        <f>VLOOKUP(J63,Prowadzacy!$F$2:$K$112,5,FALSE)</f>
        <v>W05/K3</v>
      </c>
      <c r="P63" s="20" t="str">
        <f>VLOOKUP(J63,Prowadzacy!$F$2:$K$112,6,FALSE)</f>
        <v>ZNEMAP</v>
      </c>
      <c r="Q63" s="34" t="s">
        <v>2334</v>
      </c>
      <c r="R63" s="20" t="str">
        <f>VLOOKUP(Q63,Prowadzacy!$F$2:$K$112,2,FALSE)</f>
        <v>Karol</v>
      </c>
      <c r="S63" s="20">
        <f>VLOOKUP(Q63,Prowadzacy!$F$2:$K$112,3,FALSE)</f>
        <v>0</v>
      </c>
      <c r="T63" s="20" t="str">
        <f>VLOOKUP(Q63,Prowadzacy!$F$2:$K$112,4,FALSE)</f>
        <v>Wróbel</v>
      </c>
      <c r="U63" s="20" t="str">
        <f>VLOOKUP(Q63,Prowadzacy!$F$2:$M$112,8,FALSE)</f>
        <v xml:space="preserve">Karol | Wróbel | Dr inż. |  ( 053112 ) </v>
      </c>
      <c r="V63" s="35"/>
      <c r="W63" s="34" t="s">
        <v>235</v>
      </c>
      <c r="X63" s="53"/>
      <c r="Y63" s="34"/>
      <c r="Z63" s="10"/>
      <c r="AA63" s="9"/>
      <c r="AB63" s="9"/>
      <c r="AC63" s="9"/>
      <c r="AD63" s="9"/>
      <c r="AE63" s="9"/>
      <c r="AF63" s="9"/>
      <c r="AG63" s="9"/>
      <c r="AH63" s="9"/>
      <c r="AI63" s="9"/>
      <c r="AJ63" s="9"/>
      <c r="AK63" s="9"/>
    </row>
    <row r="64" spans="1:37" ht="76.5" customHeight="1">
      <c r="A64" s="20">
        <v>59</v>
      </c>
      <c r="B64" s="20" t="str">
        <f>VLOOKUP(E64,studia!$F$1:$I$12,2,FALSE)</f>
        <v>Automatyka i Robotyka</v>
      </c>
      <c r="C64" s="20" t="str">
        <f>VLOOKUP(E64,studia!$F$1:$I$12,3,FALSE)</f>
        <v>inż.</v>
      </c>
      <c r="D64" s="20" t="str">
        <f>VLOOKUP(E64,studia!$F$1:$I$12,4,FALSE)</f>
        <v>AMU</v>
      </c>
      <c r="E64" s="34" t="s">
        <v>386</v>
      </c>
      <c r="F64" s="34"/>
      <c r="G64" s="35" t="s">
        <v>2259</v>
      </c>
      <c r="H64" s="35" t="s">
        <v>2260</v>
      </c>
      <c r="I64" s="35" t="s">
        <v>2261</v>
      </c>
      <c r="J64" s="35" t="s">
        <v>2246</v>
      </c>
      <c r="K64" s="19" t="str">
        <f>VLOOKUP(J64,Prowadzacy!$F$2:$J$112,2,FALSE)</f>
        <v>Piotr</v>
      </c>
      <c r="L64" s="19" t="str">
        <f>VLOOKUP(J64,Prowadzacy!$F$2:$K$112,3,FALSE)</f>
        <v>Przemysław</v>
      </c>
      <c r="M64" s="19" t="str">
        <f>VLOOKUP(J64,Prowadzacy!$F$2:$K$112,4,FALSE)</f>
        <v>Sobański</v>
      </c>
      <c r="N64" s="20" t="str">
        <f>VLOOKUP(J64,Prowadzacy!$F$2:$M$112,8,FALSE)</f>
        <v xml:space="preserve">Piotr | Sobański | Dr inż. |  ( 05387 ) </v>
      </c>
      <c r="O64" s="20" t="str">
        <f>VLOOKUP(J64,Prowadzacy!$F$2:$K$112,5,FALSE)</f>
        <v>W05/K3</v>
      </c>
      <c r="P64" s="20" t="str">
        <f>VLOOKUP(J64,Prowadzacy!$F$2:$K$112,6,FALSE)</f>
        <v>ZNEMAP</v>
      </c>
      <c r="Q64" s="34" t="s">
        <v>2334</v>
      </c>
      <c r="R64" s="20" t="str">
        <f>VLOOKUP(Q64,Prowadzacy!$F$2:$K$112,2,FALSE)</f>
        <v>Karol</v>
      </c>
      <c r="S64" s="20">
        <f>VLOOKUP(Q64,Prowadzacy!$F$2:$K$112,3,FALSE)</f>
        <v>0</v>
      </c>
      <c r="T64" s="20" t="str">
        <f>VLOOKUP(Q64,Prowadzacy!$F$2:$K$112,4,FALSE)</f>
        <v>Wróbel</v>
      </c>
      <c r="U64" s="20" t="str">
        <f>VLOOKUP(Q64,Prowadzacy!$F$2:$M$112,8,FALSE)</f>
        <v xml:space="preserve">Karol | Wróbel | Dr inż. |  ( 053112 ) </v>
      </c>
      <c r="V64" s="35"/>
      <c r="W64" s="34" t="s">
        <v>235</v>
      </c>
      <c r="X64" s="34"/>
      <c r="Y64" s="34"/>
      <c r="Z64" s="10"/>
      <c r="AA64" s="9"/>
      <c r="AB64" s="9"/>
      <c r="AC64" s="9"/>
      <c r="AD64" s="9"/>
      <c r="AE64" s="9"/>
      <c r="AF64" s="9"/>
      <c r="AG64" s="9"/>
      <c r="AH64" s="9"/>
      <c r="AI64" s="9"/>
      <c r="AJ64" s="9"/>
      <c r="AK64" s="9"/>
    </row>
    <row r="65" spans="1:37" ht="51" customHeight="1">
      <c r="A65" s="20">
        <v>60</v>
      </c>
      <c r="B65" s="20" t="str">
        <f>VLOOKUP(E65,studia!$F$1:$I$12,2,FALSE)</f>
        <v>Automatyka i Robotyka</v>
      </c>
      <c r="C65" s="20" t="str">
        <f>VLOOKUP(E65,studia!$F$1:$I$12,3,FALSE)</f>
        <v>inż.</v>
      </c>
      <c r="D65" s="20" t="str">
        <f>VLOOKUP(E65,studia!$F$1:$I$12,4,FALSE)</f>
        <v>AMU</v>
      </c>
      <c r="E65" s="34" t="s">
        <v>386</v>
      </c>
      <c r="F65" s="34"/>
      <c r="G65" s="35" t="s">
        <v>2262</v>
      </c>
      <c r="H65" s="35" t="s">
        <v>2263</v>
      </c>
      <c r="I65" s="35" t="s">
        <v>2264</v>
      </c>
      <c r="J65" s="35" t="s">
        <v>2246</v>
      </c>
      <c r="K65" s="19" t="str">
        <f>VLOOKUP(J65,Prowadzacy!$F$2:$J$112,2,FALSE)</f>
        <v>Piotr</v>
      </c>
      <c r="L65" s="19" t="str">
        <f>VLOOKUP(J65,Prowadzacy!$F$2:$K$112,3,FALSE)</f>
        <v>Przemysław</v>
      </c>
      <c r="M65" s="19" t="str">
        <f>VLOOKUP(J65,Prowadzacy!$F$2:$K$112,4,FALSE)</f>
        <v>Sobański</v>
      </c>
      <c r="N65" s="20" t="str">
        <f>VLOOKUP(J65,Prowadzacy!$F$2:$M$112,8,FALSE)</f>
        <v xml:space="preserve">Piotr | Sobański | Dr inż. |  ( 05387 ) </v>
      </c>
      <c r="O65" s="20" t="str">
        <f>VLOOKUP(J65,Prowadzacy!$F$2:$K$112,5,FALSE)</f>
        <v>W05/K3</v>
      </c>
      <c r="P65" s="20" t="str">
        <f>VLOOKUP(J65,Prowadzacy!$F$2:$K$112,6,FALSE)</f>
        <v>ZNEMAP</v>
      </c>
      <c r="Q65" s="34" t="s">
        <v>2334</v>
      </c>
      <c r="R65" s="20" t="str">
        <f>VLOOKUP(Q65,Prowadzacy!$F$2:$K$112,2,FALSE)</f>
        <v>Karol</v>
      </c>
      <c r="S65" s="20">
        <f>VLOOKUP(Q65,Prowadzacy!$F$2:$K$112,3,FALSE)</f>
        <v>0</v>
      </c>
      <c r="T65" s="20" t="str">
        <f>VLOOKUP(Q65,Prowadzacy!$F$2:$K$112,4,FALSE)</f>
        <v>Wróbel</v>
      </c>
      <c r="U65" s="20" t="str">
        <f>VLOOKUP(Q65,Prowadzacy!$F$2:$M$112,8,FALSE)</f>
        <v xml:space="preserve">Karol | Wróbel | Dr inż. |  ( 053112 ) </v>
      </c>
      <c r="V65" s="35"/>
      <c r="W65" s="34" t="s">
        <v>235</v>
      </c>
      <c r="X65" s="34"/>
      <c r="Y65" s="34"/>
      <c r="Z65" s="10"/>
      <c r="AA65" s="9"/>
      <c r="AB65" s="9"/>
      <c r="AC65" s="9"/>
      <c r="AD65" s="9"/>
      <c r="AE65" s="9"/>
      <c r="AF65" s="9"/>
      <c r="AG65" s="9"/>
      <c r="AH65" s="9"/>
      <c r="AI65" s="9"/>
      <c r="AJ65" s="9"/>
      <c r="AK65" s="9"/>
    </row>
    <row r="66" spans="1:37" ht="191.25" customHeight="1">
      <c r="A66" s="20">
        <v>61</v>
      </c>
      <c r="B66" s="20" t="str">
        <f>VLOOKUP(E66,studia!$F$1:$I$12,2,FALSE)</f>
        <v>Automatyka i Robotyka</v>
      </c>
      <c r="C66" s="20" t="str">
        <f>VLOOKUP(E66,studia!$F$1:$I$12,3,FALSE)</f>
        <v>inż.</v>
      </c>
      <c r="D66" s="20" t="str">
        <f>VLOOKUP(E66,studia!$F$1:$I$12,4,FALSE)</f>
        <v>AMU</v>
      </c>
      <c r="E66" s="34" t="s">
        <v>386</v>
      </c>
      <c r="F66" s="34"/>
      <c r="G66" s="35" t="s">
        <v>2277</v>
      </c>
      <c r="H66" s="35" t="s">
        <v>2278</v>
      </c>
      <c r="I66" s="35" t="s">
        <v>2279</v>
      </c>
      <c r="J66" s="35" t="s">
        <v>2268</v>
      </c>
      <c r="K66" s="19" t="str">
        <f>VLOOKUP(J66,Prowadzacy!$F$2:$J$112,2,FALSE)</f>
        <v>Krzysztof</v>
      </c>
      <c r="L66" s="19">
        <f>VLOOKUP(J66,Prowadzacy!$F$2:$K$112,3,FALSE)</f>
        <v>0</v>
      </c>
      <c r="M66" s="19" t="str">
        <f>VLOOKUP(J66,Prowadzacy!$F$2:$K$112,4,FALSE)</f>
        <v>Szabat</v>
      </c>
      <c r="N66" s="20" t="str">
        <f>VLOOKUP(J66,Prowadzacy!$F$2:$M$112,8,FALSE)</f>
        <v xml:space="preserve">Krzysztof | Szabat | Prof. dr hab. inż. |  ( 05344 ) </v>
      </c>
      <c r="O66" s="20" t="str">
        <f>VLOOKUP(J66,Prowadzacy!$F$2:$K$112,5,FALSE)</f>
        <v>W05/K3</v>
      </c>
      <c r="P66" s="20" t="str">
        <f>VLOOKUP(J66,Prowadzacy!$F$2:$K$112,6,FALSE)</f>
        <v>ZNEMAP</v>
      </c>
      <c r="Q66" s="34" t="s">
        <v>2066</v>
      </c>
      <c r="R66" s="20" t="str">
        <f>VLOOKUP(Q66,Prowadzacy!$F$2:$K$112,2,FALSE)</f>
        <v>Marcin</v>
      </c>
      <c r="S66" s="20">
        <f>VLOOKUP(Q66,Prowadzacy!$F$2:$K$112,3,FALSE)</f>
        <v>0</v>
      </c>
      <c r="T66" s="20" t="str">
        <f>VLOOKUP(Q66,Prowadzacy!$F$2:$K$112,4,FALSE)</f>
        <v>Kamiński</v>
      </c>
      <c r="U66" s="20" t="str">
        <f>VLOOKUP(Q66,Prowadzacy!$F$2:$M$112,8,FALSE)</f>
        <v xml:space="preserve">Marcin | Kamiński | Dr hab. inż. |  ( 05373 ) </v>
      </c>
      <c r="V66" s="35"/>
      <c r="W66" s="34" t="s">
        <v>235</v>
      </c>
      <c r="X66" s="34"/>
      <c r="Y66" s="34"/>
      <c r="Z66" s="10"/>
      <c r="AA66" s="9"/>
      <c r="AB66" s="9"/>
      <c r="AC66" s="9"/>
      <c r="AD66" s="9"/>
      <c r="AE66" s="9"/>
      <c r="AF66" s="9"/>
      <c r="AG66" s="9"/>
      <c r="AH66" s="9"/>
      <c r="AI66" s="9"/>
      <c r="AJ66" s="9"/>
      <c r="AK66" s="9"/>
    </row>
    <row r="67" spans="1:37" ht="51" customHeight="1">
      <c r="A67" s="20">
        <v>62</v>
      </c>
      <c r="B67" s="20" t="str">
        <f>VLOOKUP(E67,studia!$F$1:$I$12,2,FALSE)</f>
        <v>Automatyka i Robotyka</v>
      </c>
      <c r="C67" s="20" t="str">
        <f>VLOOKUP(E67,studia!$F$1:$I$12,3,FALSE)</f>
        <v>inż.</v>
      </c>
      <c r="D67" s="20" t="str">
        <f>VLOOKUP(E67,studia!$F$1:$I$12,4,FALSE)</f>
        <v>AMU</v>
      </c>
      <c r="E67" s="34" t="s">
        <v>386</v>
      </c>
      <c r="F67" s="85" t="s">
        <v>2939</v>
      </c>
      <c r="G67" s="35" t="s">
        <v>2287</v>
      </c>
      <c r="H67" s="35" t="s">
        <v>2288</v>
      </c>
      <c r="I67" s="35" t="s">
        <v>2289</v>
      </c>
      <c r="J67" s="35" t="s">
        <v>2283</v>
      </c>
      <c r="K67" s="19" t="str">
        <f>VLOOKUP(J67,Prowadzacy!$F$2:$J$112,2,FALSE)</f>
        <v>Grzegorz</v>
      </c>
      <c r="L67" s="19" t="str">
        <f>VLOOKUP(J67,Prowadzacy!$F$2:$K$112,3,FALSE)</f>
        <v>Jakub</v>
      </c>
      <c r="M67" s="19" t="str">
        <f>VLOOKUP(J67,Prowadzacy!$F$2:$K$112,4,FALSE)</f>
        <v>Tarchała</v>
      </c>
      <c r="N67" s="20" t="str">
        <f>VLOOKUP(J67,Prowadzacy!$F$2:$M$112,8,FALSE)</f>
        <v xml:space="preserve">Grzegorz | Tarchała | Dr inż. |  ( 05385 ) </v>
      </c>
      <c r="O67" s="20" t="str">
        <f>VLOOKUP(J67,Prowadzacy!$F$2:$K$112,5,FALSE)</f>
        <v>W05/K3</v>
      </c>
      <c r="P67" s="20" t="str">
        <f>VLOOKUP(J67,Prowadzacy!$F$2:$K$112,6,FALSE)</f>
        <v>ZNEMAP</v>
      </c>
      <c r="Q67" s="34" t="s">
        <v>2309</v>
      </c>
      <c r="R67" s="20" t="str">
        <f>VLOOKUP(Q67,Prowadzacy!$F$2:$K$112,2,FALSE)</f>
        <v>Marcin</v>
      </c>
      <c r="S67" s="20">
        <f>VLOOKUP(Q67,Prowadzacy!$F$2:$K$112,3,FALSE)</f>
        <v>0</v>
      </c>
      <c r="T67" s="20" t="str">
        <f>VLOOKUP(Q67,Prowadzacy!$F$2:$K$112,4,FALSE)</f>
        <v>Wolkiewicz</v>
      </c>
      <c r="U67" s="20" t="str">
        <f>VLOOKUP(Q67,Prowadzacy!$F$2:$M$112,8,FALSE)</f>
        <v xml:space="preserve">Marcin | Wolkiewicz | Dr inż. |  ( 05377 ) </v>
      </c>
      <c r="V67" s="35" t="s">
        <v>2452</v>
      </c>
      <c r="W67" s="34" t="s">
        <v>234</v>
      </c>
      <c r="X67" s="54" t="s">
        <v>2453</v>
      </c>
      <c r="Y67" s="34" t="s">
        <v>235</v>
      </c>
      <c r="Z67" s="10"/>
      <c r="AA67" s="9"/>
      <c r="AB67" s="9"/>
      <c r="AC67" s="9"/>
      <c r="AD67" s="9"/>
      <c r="AE67" s="9"/>
      <c r="AF67" s="9"/>
      <c r="AG67" s="9"/>
      <c r="AH67" s="9"/>
      <c r="AI67" s="9"/>
      <c r="AJ67" s="9"/>
      <c r="AK67" s="9"/>
    </row>
    <row r="68" spans="1:37" ht="76.5" customHeight="1">
      <c r="A68" s="20">
        <v>63</v>
      </c>
      <c r="B68" s="20" t="str">
        <f>VLOOKUP(E68,studia!$F$1:$I$12,2,FALSE)</f>
        <v>Automatyka i Robotyka</v>
      </c>
      <c r="C68" s="20" t="str">
        <f>VLOOKUP(E68,studia!$F$1:$I$12,3,FALSE)</f>
        <v>inż.</v>
      </c>
      <c r="D68" s="20" t="str">
        <f>VLOOKUP(E68,studia!$F$1:$I$12,4,FALSE)</f>
        <v>AMU</v>
      </c>
      <c r="E68" s="34" t="s">
        <v>386</v>
      </c>
      <c r="F68" s="34"/>
      <c r="G68" s="54" t="s">
        <v>2296</v>
      </c>
      <c r="H68" s="54" t="s">
        <v>2297</v>
      </c>
      <c r="I68" s="54" t="s">
        <v>2298</v>
      </c>
      <c r="J68" s="35" t="s">
        <v>2283</v>
      </c>
      <c r="K68" s="19" t="str">
        <f>VLOOKUP(J68,Prowadzacy!$F$2:$J$112,2,FALSE)</f>
        <v>Grzegorz</v>
      </c>
      <c r="L68" s="19" t="str">
        <f>VLOOKUP(J68,Prowadzacy!$F$2:$K$112,3,FALSE)</f>
        <v>Jakub</v>
      </c>
      <c r="M68" s="19" t="str">
        <f>VLOOKUP(J68,Prowadzacy!$F$2:$K$112,4,FALSE)</f>
        <v>Tarchała</v>
      </c>
      <c r="N68" s="20" t="str">
        <f>VLOOKUP(J68,Prowadzacy!$F$2:$M$112,8,FALSE)</f>
        <v xml:space="preserve">Grzegorz | Tarchała | Dr inż. |  ( 05385 ) </v>
      </c>
      <c r="O68" s="20" t="str">
        <f>VLOOKUP(J68,Prowadzacy!$F$2:$K$112,5,FALSE)</f>
        <v>W05/K3</v>
      </c>
      <c r="P68" s="20" t="str">
        <f>VLOOKUP(J68,Prowadzacy!$F$2:$K$112,6,FALSE)</f>
        <v>ZNEMAP</v>
      </c>
      <c r="Q68" s="34" t="s">
        <v>2246</v>
      </c>
      <c r="R68" s="20" t="str">
        <f>VLOOKUP(Q68,Prowadzacy!$F$2:$K$112,2,FALSE)</f>
        <v>Piotr</v>
      </c>
      <c r="S68" s="20" t="str">
        <f>VLOOKUP(Q68,Prowadzacy!$F$2:$K$112,3,FALSE)</f>
        <v>Przemysław</v>
      </c>
      <c r="T68" s="20" t="str">
        <f>VLOOKUP(Q68,Prowadzacy!$F$2:$K$112,4,FALSE)</f>
        <v>Sobański</v>
      </c>
      <c r="U68" s="20" t="str">
        <f>VLOOKUP(Q68,Prowadzacy!$F$2:$M$112,8,FALSE)</f>
        <v xml:space="preserve">Piotr | Sobański | Dr inż. |  ( 05387 ) </v>
      </c>
      <c r="V68" s="35"/>
      <c r="W68" s="34" t="s">
        <v>235</v>
      </c>
      <c r="X68" s="34"/>
      <c r="Y68" s="34"/>
      <c r="Z68" s="10"/>
      <c r="AA68" s="9"/>
      <c r="AB68" s="9"/>
      <c r="AC68" s="9"/>
      <c r="AD68" s="9"/>
      <c r="AE68" s="9"/>
      <c r="AF68" s="9"/>
      <c r="AG68" s="9"/>
      <c r="AH68" s="9"/>
      <c r="AI68" s="9"/>
      <c r="AJ68" s="9"/>
      <c r="AK68" s="9"/>
    </row>
    <row r="69" spans="1:37" ht="76.5" customHeight="1">
      <c r="A69" s="20">
        <v>64</v>
      </c>
      <c r="B69" s="20" t="str">
        <f>VLOOKUP(E69,studia!$F$1:$I$12,2,FALSE)</f>
        <v>Automatyka i Robotyka</v>
      </c>
      <c r="C69" s="20" t="str">
        <f>VLOOKUP(E69,studia!$F$1:$I$12,3,FALSE)</f>
        <v>inż.</v>
      </c>
      <c r="D69" s="20" t="str">
        <f>VLOOKUP(E69,studia!$F$1:$I$12,4,FALSE)</f>
        <v>AMU</v>
      </c>
      <c r="E69" s="34" t="s">
        <v>386</v>
      </c>
      <c r="F69" s="85" t="s">
        <v>2939</v>
      </c>
      <c r="G69" s="54" t="s">
        <v>2306</v>
      </c>
      <c r="H69" s="54" t="s">
        <v>2307</v>
      </c>
      <c r="I69" s="54" t="s">
        <v>2308</v>
      </c>
      <c r="J69" s="35" t="s">
        <v>2309</v>
      </c>
      <c r="K69" s="19" t="str">
        <f>VLOOKUP(J69,Prowadzacy!$F$2:$J$112,2,FALSE)</f>
        <v>Marcin</v>
      </c>
      <c r="L69" s="19">
        <f>VLOOKUP(J69,Prowadzacy!$F$2:$K$112,3,FALSE)</f>
        <v>0</v>
      </c>
      <c r="M69" s="19" t="str">
        <f>VLOOKUP(J69,Prowadzacy!$F$2:$K$112,4,FALSE)</f>
        <v>Wolkiewicz</v>
      </c>
      <c r="N69" s="20" t="str">
        <f>VLOOKUP(J69,Prowadzacy!$F$2:$M$112,8,FALSE)</f>
        <v xml:space="preserve">Marcin | Wolkiewicz | Dr inż. |  ( 05377 ) </v>
      </c>
      <c r="O69" s="20" t="str">
        <f>VLOOKUP(J69,Prowadzacy!$F$2:$K$112,5,FALSE)</f>
        <v>W05/K3</v>
      </c>
      <c r="P69" s="20" t="str">
        <f>VLOOKUP(J69,Prowadzacy!$F$2:$K$112,6,FALSE)</f>
        <v>ZNEMAP</v>
      </c>
      <c r="Q69" s="34" t="s">
        <v>2193</v>
      </c>
      <c r="R69" s="20" t="str">
        <f>VLOOKUP(Q69,Prowadzacy!$F$2:$K$112,2,FALSE)</f>
        <v>Piotr</v>
      </c>
      <c r="S69" s="20" t="str">
        <f>VLOOKUP(Q69,Prowadzacy!$F$2:$K$112,3,FALSE)</f>
        <v>Jóżef</v>
      </c>
      <c r="T69" s="20" t="str">
        <f>VLOOKUP(Q69,Prowadzacy!$F$2:$K$112,4,FALSE)</f>
        <v>Serkies</v>
      </c>
      <c r="U69" s="20" t="str">
        <f>VLOOKUP(Q69,Prowadzacy!$F$2:$M$112,8,FALSE)</f>
        <v xml:space="preserve">Piotr | Serkies | Dr inż. |  ( 05383 ) </v>
      </c>
      <c r="V69" s="35"/>
      <c r="W69" s="34" t="s">
        <v>235</v>
      </c>
      <c r="X69" s="34"/>
      <c r="Y69" s="34"/>
      <c r="Z69" s="10"/>
      <c r="AA69" s="9"/>
      <c r="AB69" s="9"/>
      <c r="AC69" s="9"/>
      <c r="AD69" s="9"/>
      <c r="AE69" s="9"/>
      <c r="AF69" s="9"/>
      <c r="AG69" s="9"/>
      <c r="AH69" s="9"/>
      <c r="AI69" s="9"/>
      <c r="AJ69" s="9"/>
      <c r="AK69" s="9"/>
    </row>
    <row r="70" spans="1:37" ht="76.5" customHeight="1">
      <c r="A70" s="20">
        <v>65</v>
      </c>
      <c r="B70" s="20" t="str">
        <f>VLOOKUP(E70,studia!$F$1:$I$12,2,FALSE)</f>
        <v>Automatyka i Robotyka</v>
      </c>
      <c r="C70" s="20" t="str">
        <f>VLOOKUP(E70,studia!$F$1:$I$12,3,FALSE)</f>
        <v>inż.</v>
      </c>
      <c r="D70" s="20" t="str">
        <f>VLOOKUP(E70,studia!$F$1:$I$12,4,FALSE)</f>
        <v>AMU</v>
      </c>
      <c r="E70" s="34" t="s">
        <v>386</v>
      </c>
      <c r="F70" s="85" t="s">
        <v>2939</v>
      </c>
      <c r="G70" s="54" t="s">
        <v>2310</v>
      </c>
      <c r="H70" s="54" t="s">
        <v>2311</v>
      </c>
      <c r="I70" s="54" t="s">
        <v>2312</v>
      </c>
      <c r="J70" s="35" t="s">
        <v>2309</v>
      </c>
      <c r="K70" s="19" t="str">
        <f>VLOOKUP(J70,Prowadzacy!$F$2:$J$112,2,FALSE)</f>
        <v>Marcin</v>
      </c>
      <c r="L70" s="19">
        <f>VLOOKUP(J70,Prowadzacy!$F$2:$K$112,3,FALSE)</f>
        <v>0</v>
      </c>
      <c r="M70" s="19" t="str">
        <f>VLOOKUP(J70,Prowadzacy!$F$2:$K$112,4,FALSE)</f>
        <v>Wolkiewicz</v>
      </c>
      <c r="N70" s="20" t="str">
        <f>VLOOKUP(J70,Prowadzacy!$F$2:$M$112,8,FALSE)</f>
        <v xml:space="preserve">Marcin | Wolkiewicz | Dr inż. |  ( 05377 ) </v>
      </c>
      <c r="O70" s="20" t="str">
        <f>VLOOKUP(J70,Prowadzacy!$F$2:$K$112,5,FALSE)</f>
        <v>W05/K3</v>
      </c>
      <c r="P70" s="20" t="str">
        <f>VLOOKUP(J70,Prowadzacy!$F$2:$K$112,6,FALSE)</f>
        <v>ZNEMAP</v>
      </c>
      <c r="Q70" s="34" t="s">
        <v>1993</v>
      </c>
      <c r="R70" s="20" t="str">
        <f>VLOOKUP(Q70,Prowadzacy!$F$2:$K$112,2,FALSE)</f>
        <v>Paweł</v>
      </c>
      <c r="S70" s="20" t="str">
        <f>VLOOKUP(Q70,Prowadzacy!$F$2:$K$112,3,FALSE)</f>
        <v>Grzegorz</v>
      </c>
      <c r="T70" s="20" t="str">
        <f>VLOOKUP(Q70,Prowadzacy!$F$2:$K$112,4,FALSE)</f>
        <v>Ewert</v>
      </c>
      <c r="U70" s="20" t="str">
        <f>VLOOKUP(Q70,Prowadzacy!$F$2:$M$112,8,FALSE)</f>
        <v xml:space="preserve">Paweł | Ewert | Dr inż. |  ( 05378 ) </v>
      </c>
      <c r="V70" s="35"/>
      <c r="W70" s="34" t="s">
        <v>235</v>
      </c>
      <c r="X70" s="34"/>
      <c r="Y70" s="34"/>
      <c r="Z70" s="10"/>
      <c r="AA70" s="9"/>
      <c r="AB70" s="9"/>
      <c r="AC70" s="9"/>
      <c r="AD70" s="9"/>
      <c r="AE70" s="9"/>
      <c r="AF70" s="9"/>
      <c r="AG70" s="9"/>
      <c r="AH70" s="9"/>
      <c r="AI70" s="9"/>
      <c r="AJ70" s="9"/>
      <c r="AK70" s="9"/>
    </row>
    <row r="71" spans="1:37" ht="102" customHeight="1">
      <c r="A71" s="20">
        <v>66</v>
      </c>
      <c r="B71" s="20" t="str">
        <f>VLOOKUP(E71,studia!$F$1:$I$12,2,FALSE)</f>
        <v>Automatyka i Robotyka</v>
      </c>
      <c r="C71" s="20" t="str">
        <f>VLOOKUP(E71,studia!$F$1:$I$12,3,FALSE)</f>
        <v>inż.</v>
      </c>
      <c r="D71" s="20" t="str">
        <f>VLOOKUP(E71,studia!$F$1:$I$12,4,FALSE)</f>
        <v>AMU</v>
      </c>
      <c r="E71" s="34" t="s">
        <v>386</v>
      </c>
      <c r="F71" s="85" t="s">
        <v>2939</v>
      </c>
      <c r="G71" s="35" t="s">
        <v>2313</v>
      </c>
      <c r="H71" s="35" t="s">
        <v>2314</v>
      </c>
      <c r="I71" s="35" t="s">
        <v>2315</v>
      </c>
      <c r="J71" s="35" t="s">
        <v>2309</v>
      </c>
      <c r="K71" s="19" t="str">
        <f>VLOOKUP(J71,Prowadzacy!$F$2:$J$112,2,FALSE)</f>
        <v>Marcin</v>
      </c>
      <c r="L71" s="19">
        <f>VLOOKUP(J71,Prowadzacy!$F$2:$K$112,3,FALSE)</f>
        <v>0</v>
      </c>
      <c r="M71" s="19" t="str">
        <f>VLOOKUP(J71,Prowadzacy!$F$2:$K$112,4,FALSE)</f>
        <v>Wolkiewicz</v>
      </c>
      <c r="N71" s="20" t="str">
        <f>VLOOKUP(J71,Prowadzacy!$F$2:$M$112,8,FALSE)</f>
        <v xml:space="preserve">Marcin | Wolkiewicz | Dr inż. |  ( 05377 ) </v>
      </c>
      <c r="O71" s="20" t="str">
        <f>VLOOKUP(J71,Prowadzacy!$F$2:$K$112,5,FALSE)</f>
        <v>W05/K3</v>
      </c>
      <c r="P71" s="20" t="str">
        <f>VLOOKUP(J71,Prowadzacy!$F$2:$K$112,6,FALSE)</f>
        <v>ZNEMAP</v>
      </c>
      <c r="Q71" s="34" t="s">
        <v>2128</v>
      </c>
      <c r="R71" s="20" t="str">
        <f>VLOOKUP(Q71,Prowadzacy!$F$2:$K$112,2,FALSE)</f>
        <v>Czesław</v>
      </c>
      <c r="S71" s="20" t="str">
        <f>VLOOKUP(Q71,Prowadzacy!$F$2:$K$112,3,FALSE)</f>
        <v>Tadeusz</v>
      </c>
      <c r="T71" s="20" t="str">
        <f>VLOOKUP(Q71,Prowadzacy!$F$2:$K$112,4,FALSE)</f>
        <v>Kowalski</v>
      </c>
      <c r="U71" s="20" t="str">
        <f>VLOOKUP(Q71,Prowadzacy!$F$2:$M$112,8,FALSE)</f>
        <v xml:space="preserve">Czesław | Kowalski | Prof. dr hab. inż. |  ( 05321 ) </v>
      </c>
      <c r="V71" s="35"/>
      <c r="W71" s="34" t="s">
        <v>235</v>
      </c>
      <c r="X71" s="34"/>
      <c r="Y71" s="34"/>
      <c r="Z71" s="10"/>
      <c r="AA71" s="9"/>
      <c r="AB71" s="9"/>
      <c r="AC71" s="9"/>
      <c r="AD71" s="9"/>
      <c r="AE71" s="9"/>
      <c r="AF71" s="9"/>
      <c r="AG71" s="9"/>
      <c r="AH71" s="9"/>
      <c r="AI71" s="9"/>
      <c r="AJ71" s="9"/>
      <c r="AK71" s="9"/>
    </row>
    <row r="72" spans="1:37" ht="153" customHeight="1">
      <c r="A72" s="20">
        <v>67</v>
      </c>
      <c r="B72" s="20" t="str">
        <f>VLOOKUP(E72,studia!$F$1:$I$12,2,FALSE)</f>
        <v>Automatyka i Robotyka</v>
      </c>
      <c r="C72" s="20" t="str">
        <f>VLOOKUP(E72,studia!$F$1:$I$12,3,FALSE)</f>
        <v>inż.</v>
      </c>
      <c r="D72" s="20" t="str">
        <f>VLOOKUP(E72,studia!$F$1:$I$12,4,FALSE)</f>
        <v>AMU</v>
      </c>
      <c r="E72" s="34" t="s">
        <v>386</v>
      </c>
      <c r="F72" s="85" t="s">
        <v>2939</v>
      </c>
      <c r="G72" s="35" t="s">
        <v>2316</v>
      </c>
      <c r="H72" s="35" t="s">
        <v>2317</v>
      </c>
      <c r="I72" s="35" t="s">
        <v>2318</v>
      </c>
      <c r="J72" s="35" t="s">
        <v>2309</v>
      </c>
      <c r="K72" s="19" t="str">
        <f>VLOOKUP(J72,Prowadzacy!$F$2:$J$112,2,FALSE)</f>
        <v>Marcin</v>
      </c>
      <c r="L72" s="19">
        <f>VLOOKUP(J72,Prowadzacy!$F$2:$K$112,3,FALSE)</f>
        <v>0</v>
      </c>
      <c r="M72" s="19" t="str">
        <f>VLOOKUP(J72,Prowadzacy!$F$2:$K$112,4,FALSE)</f>
        <v>Wolkiewicz</v>
      </c>
      <c r="N72" s="20" t="str">
        <f>VLOOKUP(J72,Prowadzacy!$F$2:$M$112,8,FALSE)</f>
        <v xml:space="preserve">Marcin | Wolkiewicz | Dr inż. |  ( 05377 ) </v>
      </c>
      <c r="O72" s="20" t="str">
        <f>VLOOKUP(J72,Prowadzacy!$F$2:$K$112,5,FALSE)</f>
        <v>W05/K3</v>
      </c>
      <c r="P72" s="20" t="str">
        <f>VLOOKUP(J72,Prowadzacy!$F$2:$K$112,6,FALSE)</f>
        <v>ZNEMAP</v>
      </c>
      <c r="Q72" s="34" t="s">
        <v>2415</v>
      </c>
      <c r="R72" s="20" t="str">
        <f>VLOOKUP(Q72,Prowadzacy!$F$2:$K$112,2,FALSE)</f>
        <v>Krzysztof</v>
      </c>
      <c r="S72" s="20" t="str">
        <f>VLOOKUP(Q72,Prowadzacy!$F$2:$K$112,3,FALSE)</f>
        <v>Paweł</v>
      </c>
      <c r="T72" s="20" t="str">
        <f>VLOOKUP(Q72,Prowadzacy!$F$2:$K$112,4,FALSE)</f>
        <v>Dyrcz</v>
      </c>
      <c r="U72" s="20" t="str">
        <f>VLOOKUP(Q72,Prowadzacy!$F$2:$M$112,8,FALSE)</f>
        <v xml:space="preserve">Krzysztof | Dyrcz | Dr inż. |  ( 05307 ) </v>
      </c>
      <c r="V72" s="35"/>
      <c r="W72" s="34" t="s">
        <v>235</v>
      </c>
      <c r="X72" s="53"/>
      <c r="Y72" s="34"/>
      <c r="Z72" s="10"/>
      <c r="AA72" s="9"/>
      <c r="AB72" s="9"/>
      <c r="AC72" s="9"/>
      <c r="AD72" s="9"/>
      <c r="AE72" s="9"/>
      <c r="AF72" s="9"/>
      <c r="AG72" s="9"/>
      <c r="AH72" s="9"/>
      <c r="AI72" s="9"/>
      <c r="AJ72" s="9"/>
      <c r="AK72" s="9"/>
    </row>
    <row r="73" spans="1:37" ht="216.75" customHeight="1">
      <c r="A73" s="20">
        <v>68</v>
      </c>
      <c r="B73" s="20" t="str">
        <f>VLOOKUP(E73,studia!$F$1:$I$12,2,FALSE)</f>
        <v>Automatyka i Robotyka</v>
      </c>
      <c r="C73" s="20" t="str">
        <f>VLOOKUP(E73,studia!$F$1:$I$12,3,FALSE)</f>
        <v>inż.</v>
      </c>
      <c r="D73" s="20" t="str">
        <f>VLOOKUP(E73,studia!$F$1:$I$12,4,FALSE)</f>
        <v>AMU</v>
      </c>
      <c r="E73" s="34" t="s">
        <v>386</v>
      </c>
      <c r="F73" s="85" t="s">
        <v>2939</v>
      </c>
      <c r="G73" s="35" t="s">
        <v>2319</v>
      </c>
      <c r="H73" s="35" t="s">
        <v>2320</v>
      </c>
      <c r="I73" s="35" t="s">
        <v>2321</v>
      </c>
      <c r="J73" s="35" t="s">
        <v>2309</v>
      </c>
      <c r="K73" s="19" t="str">
        <f>VLOOKUP(J73,Prowadzacy!$F$2:$J$112,2,FALSE)</f>
        <v>Marcin</v>
      </c>
      <c r="L73" s="19">
        <f>VLOOKUP(J73,Prowadzacy!$F$2:$K$112,3,FALSE)</f>
        <v>0</v>
      </c>
      <c r="M73" s="19" t="str">
        <f>VLOOKUP(J73,Prowadzacy!$F$2:$K$112,4,FALSE)</f>
        <v>Wolkiewicz</v>
      </c>
      <c r="N73" s="20" t="str">
        <f>VLOOKUP(J73,Prowadzacy!$F$2:$M$112,8,FALSE)</f>
        <v xml:space="preserve">Marcin | Wolkiewicz | Dr inż. |  ( 05377 ) </v>
      </c>
      <c r="O73" s="20" t="str">
        <f>VLOOKUP(J73,Prowadzacy!$F$2:$K$112,5,FALSE)</f>
        <v>W05/K3</v>
      </c>
      <c r="P73" s="20" t="str">
        <f>VLOOKUP(J73,Prowadzacy!$F$2:$K$112,6,FALSE)</f>
        <v>ZNEMAP</v>
      </c>
      <c r="Q73" s="34" t="s">
        <v>2283</v>
      </c>
      <c r="R73" s="20" t="str">
        <f>VLOOKUP(Q73,Prowadzacy!$F$2:$K$112,2,FALSE)</f>
        <v>Grzegorz</v>
      </c>
      <c r="S73" s="20" t="str">
        <f>VLOOKUP(Q73,Prowadzacy!$F$2:$K$112,3,FALSE)</f>
        <v>Jakub</v>
      </c>
      <c r="T73" s="20" t="str">
        <f>VLOOKUP(Q73,Prowadzacy!$F$2:$K$112,4,FALSE)</f>
        <v>Tarchała</v>
      </c>
      <c r="U73" s="20" t="str">
        <f>VLOOKUP(Q73,Prowadzacy!$F$2:$M$112,8,FALSE)</f>
        <v xml:space="preserve">Grzegorz | Tarchała | Dr inż. |  ( 05385 ) </v>
      </c>
      <c r="V73" s="35" t="s">
        <v>2452</v>
      </c>
      <c r="W73" s="34" t="s">
        <v>234</v>
      </c>
      <c r="X73" s="54" t="s">
        <v>2455</v>
      </c>
      <c r="Y73" s="34" t="s">
        <v>235</v>
      </c>
      <c r="Z73" s="10"/>
      <c r="AA73" s="9"/>
      <c r="AB73" s="9"/>
      <c r="AC73" s="9"/>
      <c r="AD73" s="9"/>
      <c r="AE73" s="9"/>
      <c r="AF73" s="9"/>
      <c r="AG73" s="9"/>
      <c r="AH73" s="9"/>
      <c r="AI73" s="9"/>
      <c r="AJ73" s="9"/>
      <c r="AK73" s="9"/>
    </row>
    <row r="74" spans="1:37" ht="153" customHeight="1">
      <c r="A74" s="20">
        <v>69</v>
      </c>
      <c r="B74" s="20" t="str">
        <f>VLOOKUP(E74,studia!$F$1:$I$12,2,FALSE)</f>
        <v>Automatyka i Robotyka</v>
      </c>
      <c r="C74" s="20" t="str">
        <f>VLOOKUP(E74,studia!$F$1:$I$12,3,FALSE)</f>
        <v>inż.</v>
      </c>
      <c r="D74" s="20" t="str">
        <f>VLOOKUP(E74,studia!$F$1:$I$12,4,FALSE)</f>
        <v>AMU</v>
      </c>
      <c r="E74" s="34" t="s">
        <v>386</v>
      </c>
      <c r="F74" s="85" t="s">
        <v>2939</v>
      </c>
      <c r="G74" s="35" t="s">
        <v>2331</v>
      </c>
      <c r="H74" s="35" t="s">
        <v>2332</v>
      </c>
      <c r="I74" s="35" t="s">
        <v>2333</v>
      </c>
      <c r="J74" s="35" t="s">
        <v>2334</v>
      </c>
      <c r="K74" s="19" t="str">
        <f>VLOOKUP(J74,Prowadzacy!$F$2:$J$112,2,FALSE)</f>
        <v>Karol</v>
      </c>
      <c r="L74" s="19">
        <f>VLOOKUP(J74,Prowadzacy!$F$2:$K$112,3,FALSE)</f>
        <v>0</v>
      </c>
      <c r="M74" s="19" t="str">
        <f>VLOOKUP(J74,Prowadzacy!$F$2:$K$112,4,FALSE)</f>
        <v>Wróbel</v>
      </c>
      <c r="N74" s="20" t="str">
        <f>VLOOKUP(J74,Prowadzacy!$F$2:$M$112,8,FALSE)</f>
        <v xml:space="preserve">Karol | Wróbel | Dr inż. |  ( 053112 ) </v>
      </c>
      <c r="O74" s="20" t="str">
        <f>VLOOKUP(J74,Prowadzacy!$F$2:$K$112,5,FALSE)</f>
        <v>W05/K3</v>
      </c>
      <c r="P74" s="20">
        <f>VLOOKUP(J74,Prowadzacy!$F$2:$K$112,6,FALSE)</f>
        <v>0</v>
      </c>
      <c r="Q74" s="34" t="s">
        <v>2193</v>
      </c>
      <c r="R74" s="20" t="str">
        <f>VLOOKUP(Q74,Prowadzacy!$F$2:$K$112,2,FALSE)</f>
        <v>Piotr</v>
      </c>
      <c r="S74" s="20" t="str">
        <f>VLOOKUP(Q74,Prowadzacy!$F$2:$K$112,3,FALSE)</f>
        <v>Jóżef</v>
      </c>
      <c r="T74" s="20" t="str">
        <f>VLOOKUP(Q74,Prowadzacy!$F$2:$K$112,4,FALSE)</f>
        <v>Serkies</v>
      </c>
      <c r="U74" s="20" t="str">
        <f>VLOOKUP(Q74,Prowadzacy!$F$2:$M$112,8,FALSE)</f>
        <v xml:space="preserve">Piotr | Serkies | Dr inż. |  ( 05383 ) </v>
      </c>
      <c r="V74" s="35"/>
      <c r="W74" s="34" t="s">
        <v>235</v>
      </c>
      <c r="X74" s="34"/>
      <c r="Y74" s="34"/>
      <c r="Z74" s="10"/>
      <c r="AA74" s="9"/>
      <c r="AB74" s="9"/>
      <c r="AC74" s="9"/>
      <c r="AD74" s="9"/>
      <c r="AE74" s="9"/>
      <c r="AF74" s="9"/>
      <c r="AG74" s="9"/>
      <c r="AH74" s="9"/>
      <c r="AI74" s="9"/>
      <c r="AJ74" s="9"/>
      <c r="AK74" s="9"/>
    </row>
    <row r="75" spans="1:37" ht="89.25" customHeight="1">
      <c r="A75" s="20">
        <v>70</v>
      </c>
      <c r="B75" s="20" t="str">
        <f>VLOOKUP(E75,studia!$F$1:$I$12,2,FALSE)</f>
        <v>Automatyka i Robotyka</v>
      </c>
      <c r="C75" s="20" t="str">
        <f>VLOOKUP(E75,studia!$F$1:$I$12,3,FALSE)</f>
        <v>inż.</v>
      </c>
      <c r="D75" s="20" t="str">
        <f>VLOOKUP(E75,studia!$F$1:$I$12,4,FALSE)</f>
        <v>AMU</v>
      </c>
      <c r="E75" s="34" t="s">
        <v>386</v>
      </c>
      <c r="F75" s="85" t="s">
        <v>2939</v>
      </c>
      <c r="G75" s="35" t="s">
        <v>2335</v>
      </c>
      <c r="H75" s="35" t="s">
        <v>2336</v>
      </c>
      <c r="I75" s="35" t="s">
        <v>2337</v>
      </c>
      <c r="J75" s="35" t="s">
        <v>2334</v>
      </c>
      <c r="K75" s="19" t="str">
        <f>VLOOKUP(J75,Prowadzacy!$F$2:$J$112,2,FALSE)</f>
        <v>Karol</v>
      </c>
      <c r="L75" s="19">
        <f>VLOOKUP(J75,Prowadzacy!$F$2:$K$112,3,FALSE)</f>
        <v>0</v>
      </c>
      <c r="M75" s="19" t="str">
        <f>VLOOKUP(J75,Prowadzacy!$F$2:$K$112,4,FALSE)</f>
        <v>Wróbel</v>
      </c>
      <c r="N75" s="20" t="str">
        <f>VLOOKUP(J75,Prowadzacy!$F$2:$M$112,8,FALSE)</f>
        <v xml:space="preserve">Karol | Wróbel | Dr inż. |  ( 053112 ) </v>
      </c>
      <c r="O75" s="20" t="str">
        <f>VLOOKUP(J75,Prowadzacy!$F$2:$K$112,5,FALSE)</f>
        <v>W05/K3</v>
      </c>
      <c r="P75" s="20">
        <f>VLOOKUP(J75,Prowadzacy!$F$2:$K$112,6,FALSE)</f>
        <v>0</v>
      </c>
      <c r="Q75" s="34" t="s">
        <v>2193</v>
      </c>
      <c r="R75" s="20" t="str">
        <f>VLOOKUP(Q75,Prowadzacy!$F$2:$K$112,2,FALSE)</f>
        <v>Piotr</v>
      </c>
      <c r="S75" s="20" t="str">
        <f>VLOOKUP(Q75,Prowadzacy!$F$2:$K$112,3,FALSE)</f>
        <v>Jóżef</v>
      </c>
      <c r="T75" s="20" t="str">
        <f>VLOOKUP(Q75,Prowadzacy!$F$2:$K$112,4,FALSE)</f>
        <v>Serkies</v>
      </c>
      <c r="U75" s="20" t="str">
        <f>VLOOKUP(Q75,Prowadzacy!$F$2:$M$112,8,FALSE)</f>
        <v xml:space="preserve">Piotr | Serkies | Dr inż. |  ( 05383 ) </v>
      </c>
      <c r="V75" s="35"/>
      <c r="W75" s="34" t="s">
        <v>235</v>
      </c>
      <c r="X75" s="34"/>
      <c r="Y75" s="34"/>
      <c r="Z75" s="10"/>
      <c r="AA75" s="9"/>
      <c r="AB75" s="9"/>
      <c r="AC75" s="9"/>
      <c r="AD75" s="9"/>
      <c r="AE75" s="9"/>
      <c r="AF75" s="9"/>
      <c r="AG75" s="9"/>
      <c r="AH75" s="9"/>
      <c r="AI75" s="9"/>
      <c r="AJ75" s="9"/>
      <c r="AK75" s="9"/>
    </row>
    <row r="76" spans="1:37" ht="267.75" customHeight="1">
      <c r="A76" s="20">
        <v>71</v>
      </c>
      <c r="B76" s="20" t="str">
        <f>VLOOKUP(E76,studia!$F$1:$I$12,2,FALSE)</f>
        <v>Automatyka i Robotyka</v>
      </c>
      <c r="C76" s="20" t="str">
        <f>VLOOKUP(E76,studia!$F$1:$I$12,3,FALSE)</f>
        <v>inż.</v>
      </c>
      <c r="D76" s="20" t="str">
        <f>VLOOKUP(E76,studia!$F$1:$I$12,4,FALSE)</f>
        <v>AMU</v>
      </c>
      <c r="E76" s="34" t="s">
        <v>386</v>
      </c>
      <c r="F76" s="85" t="s">
        <v>2939</v>
      </c>
      <c r="G76" s="35" t="s">
        <v>2338</v>
      </c>
      <c r="H76" s="35" t="s">
        <v>2339</v>
      </c>
      <c r="I76" s="35" t="s">
        <v>2340</v>
      </c>
      <c r="J76" s="35" t="s">
        <v>2334</v>
      </c>
      <c r="K76" s="19" t="str">
        <f>VLOOKUP(J76,Prowadzacy!$F$2:$J$112,2,FALSE)</f>
        <v>Karol</v>
      </c>
      <c r="L76" s="19">
        <f>VLOOKUP(J76,Prowadzacy!$F$2:$K$112,3,FALSE)</f>
        <v>0</v>
      </c>
      <c r="M76" s="19" t="str">
        <f>VLOOKUP(J76,Prowadzacy!$F$2:$K$112,4,FALSE)</f>
        <v>Wróbel</v>
      </c>
      <c r="N76" s="20" t="str">
        <f>VLOOKUP(J76,Prowadzacy!$F$2:$M$112,8,FALSE)</f>
        <v xml:space="preserve">Karol | Wróbel | Dr inż. |  ( 053112 ) </v>
      </c>
      <c r="O76" s="20" t="str">
        <f>VLOOKUP(J76,Prowadzacy!$F$2:$K$112,5,FALSE)</f>
        <v>W05/K3</v>
      </c>
      <c r="P76" s="20">
        <f>VLOOKUP(J76,Prowadzacy!$F$2:$K$112,6,FALSE)</f>
        <v>0</v>
      </c>
      <c r="Q76" s="34" t="s">
        <v>2193</v>
      </c>
      <c r="R76" s="20" t="str">
        <f>VLOOKUP(Q76,Prowadzacy!$F$2:$K$112,2,FALSE)</f>
        <v>Piotr</v>
      </c>
      <c r="S76" s="20" t="str">
        <f>VLOOKUP(Q76,Prowadzacy!$F$2:$K$112,3,FALSE)</f>
        <v>Jóżef</v>
      </c>
      <c r="T76" s="20" t="str">
        <f>VLOOKUP(Q76,Prowadzacy!$F$2:$K$112,4,FALSE)</f>
        <v>Serkies</v>
      </c>
      <c r="U76" s="20" t="str">
        <f>VLOOKUP(Q76,Prowadzacy!$F$2:$M$112,8,FALSE)</f>
        <v xml:space="preserve">Piotr | Serkies | Dr inż. |  ( 05383 ) </v>
      </c>
      <c r="V76" s="35"/>
      <c r="W76" s="34" t="s">
        <v>235</v>
      </c>
      <c r="X76" s="34"/>
      <c r="Y76" s="34"/>
      <c r="Z76" s="10"/>
      <c r="AA76" s="9"/>
      <c r="AB76" s="9"/>
      <c r="AC76" s="9"/>
      <c r="AD76" s="9"/>
      <c r="AE76" s="9"/>
      <c r="AF76" s="9"/>
      <c r="AG76" s="9"/>
      <c r="AH76" s="9"/>
      <c r="AI76" s="9"/>
      <c r="AJ76" s="9"/>
      <c r="AK76" s="9"/>
    </row>
    <row r="77" spans="1:37" ht="178.5" customHeight="1">
      <c r="A77" s="20">
        <v>72</v>
      </c>
      <c r="B77" s="20" t="str">
        <f>VLOOKUP(E77,studia!$F$1:$I$12,2,FALSE)</f>
        <v>Automatyka i Robotyka</v>
      </c>
      <c r="C77" s="20" t="str">
        <f>VLOOKUP(E77,studia!$F$1:$I$12,3,FALSE)</f>
        <v>inż.</v>
      </c>
      <c r="D77" s="20" t="str">
        <f>VLOOKUP(E77,studia!$F$1:$I$12,4,FALSE)</f>
        <v>AMU</v>
      </c>
      <c r="E77" s="34" t="s">
        <v>386</v>
      </c>
      <c r="F77" s="85" t="s">
        <v>2939</v>
      </c>
      <c r="G77" s="35" t="s">
        <v>2341</v>
      </c>
      <c r="H77" s="35" t="s">
        <v>2342</v>
      </c>
      <c r="I77" s="35" t="s">
        <v>2343</v>
      </c>
      <c r="J77" s="35" t="s">
        <v>2334</v>
      </c>
      <c r="K77" s="19" t="str">
        <f>VLOOKUP(J77,Prowadzacy!$F$2:$J$112,2,FALSE)</f>
        <v>Karol</v>
      </c>
      <c r="L77" s="19">
        <f>VLOOKUP(J77,Prowadzacy!$F$2:$K$112,3,FALSE)</f>
        <v>0</v>
      </c>
      <c r="M77" s="19" t="str">
        <f>VLOOKUP(J77,Prowadzacy!$F$2:$K$112,4,FALSE)</f>
        <v>Wróbel</v>
      </c>
      <c r="N77" s="20" t="str">
        <f>VLOOKUP(J77,Prowadzacy!$F$2:$M$112,8,FALSE)</f>
        <v xml:space="preserve">Karol | Wróbel | Dr inż. |  ( 053112 ) </v>
      </c>
      <c r="O77" s="20" t="str">
        <f>VLOOKUP(J77,Prowadzacy!$F$2:$K$112,5,FALSE)</f>
        <v>W05/K3</v>
      </c>
      <c r="P77" s="20">
        <f>VLOOKUP(J77,Prowadzacy!$F$2:$K$112,6,FALSE)</f>
        <v>0</v>
      </c>
      <c r="Q77" s="34" t="s">
        <v>2193</v>
      </c>
      <c r="R77" s="20" t="str">
        <f>VLOOKUP(Q77,Prowadzacy!$F$2:$K$112,2,FALSE)</f>
        <v>Piotr</v>
      </c>
      <c r="S77" s="20" t="str">
        <f>VLOOKUP(Q77,Prowadzacy!$F$2:$K$112,3,FALSE)</f>
        <v>Jóżef</v>
      </c>
      <c r="T77" s="20" t="str">
        <f>VLOOKUP(Q77,Prowadzacy!$F$2:$K$112,4,FALSE)</f>
        <v>Serkies</v>
      </c>
      <c r="U77" s="20" t="str">
        <f>VLOOKUP(Q77,Prowadzacy!$F$2:$M$112,8,FALSE)</f>
        <v xml:space="preserve">Piotr | Serkies | Dr inż. |  ( 05383 ) </v>
      </c>
      <c r="V77" s="35"/>
      <c r="W77" s="34" t="s">
        <v>235</v>
      </c>
      <c r="X77" s="34"/>
      <c r="Y77" s="34"/>
      <c r="Z77" s="10"/>
      <c r="AA77" s="9"/>
      <c r="AB77" s="9"/>
      <c r="AC77" s="9"/>
      <c r="AD77" s="9"/>
      <c r="AE77" s="9"/>
      <c r="AF77" s="9"/>
      <c r="AG77" s="9"/>
      <c r="AH77" s="9"/>
      <c r="AI77" s="9"/>
      <c r="AJ77" s="9"/>
      <c r="AK77" s="9"/>
    </row>
    <row r="78" spans="1:37" ht="318.75" customHeight="1">
      <c r="A78" s="20">
        <v>73</v>
      </c>
      <c r="B78" s="20" t="str">
        <f>VLOOKUP(E78,studia!$F$1:$I$12,2,FALSE)</f>
        <v>Automatyka i Robotyka</v>
      </c>
      <c r="C78" s="20" t="str">
        <f>VLOOKUP(E78,studia!$F$1:$I$12,3,FALSE)</f>
        <v>inż.</v>
      </c>
      <c r="D78" s="20" t="str">
        <f>VLOOKUP(E78,studia!$F$1:$I$12,4,FALSE)</f>
        <v>AMU</v>
      </c>
      <c r="E78" s="34" t="s">
        <v>386</v>
      </c>
      <c r="F78" s="85" t="s">
        <v>2939</v>
      </c>
      <c r="G78" s="35" t="s">
        <v>2344</v>
      </c>
      <c r="H78" s="35" t="s">
        <v>2345</v>
      </c>
      <c r="I78" s="35" t="s">
        <v>2346</v>
      </c>
      <c r="J78" s="35" t="s">
        <v>2334</v>
      </c>
      <c r="K78" s="19" t="str">
        <f>VLOOKUP(J78,Prowadzacy!$F$2:$J$112,2,FALSE)</f>
        <v>Karol</v>
      </c>
      <c r="L78" s="19">
        <f>VLOOKUP(J78,Prowadzacy!$F$2:$K$112,3,FALSE)</f>
        <v>0</v>
      </c>
      <c r="M78" s="19" t="str">
        <f>VLOOKUP(J78,Prowadzacy!$F$2:$K$112,4,FALSE)</f>
        <v>Wróbel</v>
      </c>
      <c r="N78" s="20" t="str">
        <f>VLOOKUP(J78,Prowadzacy!$F$2:$M$112,8,FALSE)</f>
        <v xml:space="preserve">Karol | Wróbel | Dr inż. |  ( 053112 ) </v>
      </c>
      <c r="O78" s="20" t="str">
        <f>VLOOKUP(J78,Prowadzacy!$F$2:$K$112,5,FALSE)</f>
        <v>W05/K3</v>
      </c>
      <c r="P78" s="20">
        <f>VLOOKUP(J78,Prowadzacy!$F$2:$K$112,6,FALSE)</f>
        <v>0</v>
      </c>
      <c r="Q78" s="34" t="s">
        <v>2193</v>
      </c>
      <c r="R78" s="20" t="str">
        <f>VLOOKUP(Q78,Prowadzacy!$F$2:$K$112,2,FALSE)</f>
        <v>Piotr</v>
      </c>
      <c r="S78" s="20" t="str">
        <f>VLOOKUP(Q78,Prowadzacy!$F$2:$K$112,3,FALSE)</f>
        <v>Jóżef</v>
      </c>
      <c r="T78" s="20" t="str">
        <f>VLOOKUP(Q78,Prowadzacy!$F$2:$K$112,4,FALSE)</f>
        <v>Serkies</v>
      </c>
      <c r="U78" s="20" t="str">
        <f>VLOOKUP(Q78,Prowadzacy!$F$2:$M$112,8,FALSE)</f>
        <v xml:space="preserve">Piotr | Serkies | Dr inż. |  ( 05383 ) </v>
      </c>
      <c r="V78" s="35"/>
      <c r="W78" s="34" t="s">
        <v>235</v>
      </c>
      <c r="X78" s="53"/>
      <c r="Y78" s="34"/>
      <c r="Z78" s="10"/>
      <c r="AA78" s="9"/>
      <c r="AB78" s="9"/>
      <c r="AC78" s="9"/>
      <c r="AD78" s="9"/>
      <c r="AE78" s="9"/>
      <c r="AF78" s="9"/>
      <c r="AG78" s="9"/>
      <c r="AH78" s="9"/>
      <c r="AI78" s="9"/>
      <c r="AJ78" s="9"/>
      <c r="AK78" s="9"/>
    </row>
    <row r="79" spans="1:37" ht="306" customHeight="1">
      <c r="A79" s="20">
        <v>74</v>
      </c>
      <c r="B79" s="20" t="str">
        <f>VLOOKUP(E79,studia!$F$1:$I$12,2,FALSE)</f>
        <v>Automatyka i Robotyka</v>
      </c>
      <c r="C79" s="20" t="str">
        <f>VLOOKUP(E79,studia!$F$1:$I$12,3,FALSE)</f>
        <v>inż.</v>
      </c>
      <c r="D79" s="20" t="str">
        <f>VLOOKUP(E79,studia!$F$1:$I$12,4,FALSE)</f>
        <v>AMU</v>
      </c>
      <c r="E79" s="34" t="s">
        <v>386</v>
      </c>
      <c r="F79" s="34"/>
      <c r="G79" s="35" t="s">
        <v>2363</v>
      </c>
      <c r="H79" s="35" t="s">
        <v>2364</v>
      </c>
      <c r="I79" s="35" t="s">
        <v>2365</v>
      </c>
      <c r="J79" s="35" t="s">
        <v>2366</v>
      </c>
      <c r="K79" s="19" t="str">
        <f>VLOOKUP(J79,Prowadzacy!$F$2:$J$112,2,FALSE)</f>
        <v>Jan</v>
      </c>
      <c r="L79" s="19">
        <f>VLOOKUP(J79,Prowadzacy!$F$2:$K$112,3,FALSE)</f>
        <v>0</v>
      </c>
      <c r="M79" s="19" t="str">
        <f>VLOOKUP(J79,Prowadzacy!$F$2:$K$112,4,FALSE)</f>
        <v>Zawilak</v>
      </c>
      <c r="N79" s="20" t="str">
        <f>VLOOKUP(J79,Prowadzacy!$F$2:$M$112,8,FALSE)</f>
        <v xml:space="preserve">Jan | Zawilak | Dr hab. inż. |  ( 05351 ) </v>
      </c>
      <c r="O79" s="20" t="str">
        <f>VLOOKUP(J79,Prowadzacy!$F$2:$K$112,5,FALSE)</f>
        <v>W05/K3</v>
      </c>
      <c r="P79" s="20" t="str">
        <f>VLOOKUP(J79,Prowadzacy!$F$2:$K$112,6,FALSE)</f>
        <v>ZMPE</v>
      </c>
      <c r="Q79" s="34" t="s">
        <v>2350</v>
      </c>
      <c r="R79" s="20" t="str">
        <f>VLOOKUP(Q79,Prowadzacy!$F$2:$K$112,2,FALSE)</f>
        <v>Paweł</v>
      </c>
      <c r="S79" s="20" t="str">
        <f>VLOOKUP(Q79,Prowadzacy!$F$2:$K$112,3,FALSE)</f>
        <v>Adam</v>
      </c>
      <c r="T79" s="20" t="str">
        <f>VLOOKUP(Q79,Prowadzacy!$F$2:$K$112,4,FALSE)</f>
        <v>Zalas</v>
      </c>
      <c r="U79" s="20" t="str">
        <f>VLOOKUP(Q79,Prowadzacy!$F$2:$M$112,8,FALSE)</f>
        <v xml:space="preserve">Paweł | Zalas | Dr inż. |  ( 05354 ) </v>
      </c>
      <c r="V79" s="35"/>
      <c r="W79" s="34" t="s">
        <v>235</v>
      </c>
      <c r="X79" s="34"/>
      <c r="Y79" s="34"/>
      <c r="Z79" s="10"/>
      <c r="AA79" s="9"/>
      <c r="AB79" s="9"/>
      <c r="AC79" s="9"/>
      <c r="AD79" s="9"/>
      <c r="AE79" s="9"/>
      <c r="AF79" s="9"/>
      <c r="AG79" s="9"/>
      <c r="AH79" s="9"/>
      <c r="AI79" s="9"/>
      <c r="AJ79" s="9"/>
      <c r="AK79" s="9"/>
    </row>
    <row r="80" spans="1:37" ht="102" customHeight="1">
      <c r="A80" s="20">
        <v>75</v>
      </c>
      <c r="B80" s="20" t="str">
        <f>VLOOKUP(E80,studia!$F$1:$I$12,2,FALSE)</f>
        <v>Automatyka i Robotyka</v>
      </c>
      <c r="C80" s="20" t="str">
        <f>VLOOKUP(E80,studia!$F$1:$I$12,3,FALSE)</f>
        <v>inż.</v>
      </c>
      <c r="D80" s="20" t="str">
        <f>VLOOKUP(E80,studia!$F$1:$I$12,4,FALSE)</f>
        <v>AMU</v>
      </c>
      <c r="E80" s="34" t="s">
        <v>386</v>
      </c>
      <c r="F80" s="34"/>
      <c r="G80" s="35" t="s">
        <v>2367</v>
      </c>
      <c r="H80" s="35" t="s">
        <v>2368</v>
      </c>
      <c r="I80" s="35" t="s">
        <v>2369</v>
      </c>
      <c r="J80" s="35" t="s">
        <v>2366</v>
      </c>
      <c r="K80" s="19" t="str">
        <f>VLOOKUP(J80,Prowadzacy!$F$2:$J$112,2,FALSE)</f>
        <v>Jan</v>
      </c>
      <c r="L80" s="19">
        <f>VLOOKUP(J80,Prowadzacy!$F$2:$K$112,3,FALSE)</f>
        <v>0</v>
      </c>
      <c r="M80" s="19" t="str">
        <f>VLOOKUP(J80,Prowadzacy!$F$2:$K$112,4,FALSE)</f>
        <v>Zawilak</v>
      </c>
      <c r="N80" s="20" t="str">
        <f>VLOOKUP(J80,Prowadzacy!$F$2:$M$112,8,FALSE)</f>
        <v xml:space="preserve">Jan | Zawilak | Dr hab. inż. |  ( 05351 ) </v>
      </c>
      <c r="O80" s="20" t="str">
        <f>VLOOKUP(J80,Prowadzacy!$F$2:$K$112,5,FALSE)</f>
        <v>W05/K3</v>
      </c>
      <c r="P80" s="20" t="str">
        <f>VLOOKUP(J80,Prowadzacy!$F$2:$K$112,6,FALSE)</f>
        <v>ZMPE</v>
      </c>
      <c r="Q80" s="34" t="s">
        <v>2350</v>
      </c>
      <c r="R80" s="20" t="str">
        <f>VLOOKUP(Q80,Prowadzacy!$F$2:$K$112,2,FALSE)</f>
        <v>Paweł</v>
      </c>
      <c r="S80" s="20" t="str">
        <f>VLOOKUP(Q80,Prowadzacy!$F$2:$K$112,3,FALSE)</f>
        <v>Adam</v>
      </c>
      <c r="T80" s="20" t="str">
        <f>VLOOKUP(Q80,Prowadzacy!$F$2:$K$112,4,FALSE)</f>
        <v>Zalas</v>
      </c>
      <c r="U80" s="20" t="str">
        <f>VLOOKUP(Q80,Prowadzacy!$F$2:$M$112,8,FALSE)</f>
        <v xml:space="preserve">Paweł | Zalas | Dr inż. |  ( 05354 ) </v>
      </c>
      <c r="V80" s="35"/>
      <c r="W80" s="34" t="s">
        <v>235</v>
      </c>
      <c r="X80" s="34"/>
      <c r="Y80" s="34"/>
      <c r="Z80" s="10"/>
      <c r="AA80" s="9"/>
      <c r="AB80" s="9"/>
      <c r="AC80" s="9"/>
      <c r="AD80" s="9"/>
      <c r="AE80" s="9"/>
      <c r="AF80" s="9"/>
      <c r="AG80" s="9"/>
      <c r="AH80" s="9"/>
      <c r="AI80" s="9"/>
      <c r="AJ80" s="9"/>
      <c r="AK80" s="9"/>
    </row>
    <row r="81" spans="1:37" ht="51" customHeight="1">
      <c r="A81" s="20">
        <v>76</v>
      </c>
      <c r="B81" s="20" t="str">
        <f>VLOOKUP(E81,studia!$F$1:$I$12,2,FALSE)</f>
        <v>Automatyka i Robotyka</v>
      </c>
      <c r="C81" s="20" t="str">
        <f>VLOOKUP(E81,studia!$F$1:$I$12,3,FALSE)</f>
        <v>inż.</v>
      </c>
      <c r="D81" s="20" t="str">
        <f>VLOOKUP(E81,studia!$F$1:$I$12,4,FALSE)</f>
        <v>AMU</v>
      </c>
      <c r="E81" s="34" t="s">
        <v>386</v>
      </c>
      <c r="F81" s="34"/>
      <c r="G81" s="35" t="s">
        <v>2370</v>
      </c>
      <c r="H81" s="35" t="s">
        <v>2371</v>
      </c>
      <c r="I81" s="35" t="s">
        <v>2372</v>
      </c>
      <c r="J81" s="35" t="s">
        <v>2366</v>
      </c>
      <c r="K81" s="19" t="str">
        <f>VLOOKUP(J81,Prowadzacy!$F$2:$J$112,2,FALSE)</f>
        <v>Jan</v>
      </c>
      <c r="L81" s="19">
        <f>VLOOKUP(J81,Prowadzacy!$F$2:$K$112,3,FALSE)</f>
        <v>0</v>
      </c>
      <c r="M81" s="19" t="str">
        <f>VLOOKUP(J81,Prowadzacy!$F$2:$K$112,4,FALSE)</f>
        <v>Zawilak</v>
      </c>
      <c r="N81" s="20" t="str">
        <f>VLOOKUP(J81,Prowadzacy!$F$2:$M$112,8,FALSE)</f>
        <v xml:space="preserve">Jan | Zawilak | Dr hab. inż. |  ( 05351 ) </v>
      </c>
      <c r="O81" s="20" t="str">
        <f>VLOOKUP(J81,Prowadzacy!$F$2:$K$112,5,FALSE)</f>
        <v>W05/K3</v>
      </c>
      <c r="P81" s="20" t="str">
        <f>VLOOKUP(J81,Prowadzacy!$F$2:$K$112,6,FALSE)</f>
        <v>ZMPE</v>
      </c>
      <c r="Q81" s="34" t="s">
        <v>2350</v>
      </c>
      <c r="R81" s="20" t="str">
        <f>VLOOKUP(Q81,Prowadzacy!$F$2:$K$112,2,FALSE)</f>
        <v>Paweł</v>
      </c>
      <c r="S81" s="20" t="str">
        <f>VLOOKUP(Q81,Prowadzacy!$F$2:$K$112,3,FALSE)</f>
        <v>Adam</v>
      </c>
      <c r="T81" s="20" t="str">
        <f>VLOOKUP(Q81,Prowadzacy!$F$2:$K$112,4,FALSE)</f>
        <v>Zalas</v>
      </c>
      <c r="U81" s="20" t="str">
        <f>VLOOKUP(Q81,Prowadzacy!$F$2:$M$112,8,FALSE)</f>
        <v xml:space="preserve">Paweł | Zalas | Dr inż. |  ( 05354 ) </v>
      </c>
      <c r="V81" s="35"/>
      <c r="W81" s="34" t="s">
        <v>235</v>
      </c>
      <c r="X81" s="34"/>
      <c r="Y81" s="34"/>
      <c r="Z81" s="10"/>
      <c r="AA81" s="9"/>
      <c r="AB81" s="9"/>
      <c r="AC81" s="9"/>
      <c r="AD81" s="9"/>
      <c r="AE81" s="9"/>
      <c r="AF81" s="9"/>
      <c r="AG81" s="9"/>
      <c r="AH81" s="9"/>
      <c r="AI81" s="9"/>
      <c r="AJ81" s="9"/>
      <c r="AK81" s="9"/>
    </row>
    <row r="82" spans="1:37" ht="89.25" customHeight="1">
      <c r="A82" s="20">
        <v>77</v>
      </c>
      <c r="B82" s="20" t="str">
        <f>VLOOKUP(E82,studia!$F$1:$I$12,2,FALSE)</f>
        <v>Automatyka i Robotyka</v>
      </c>
      <c r="C82" s="20" t="str">
        <f>VLOOKUP(E82,studia!$F$1:$I$12,3,FALSE)</f>
        <v>inż.</v>
      </c>
      <c r="D82" s="20" t="str">
        <f>VLOOKUP(E82,studia!$F$1:$I$12,4,FALSE)</f>
        <v>AMU</v>
      </c>
      <c r="E82" s="34" t="s">
        <v>386</v>
      </c>
      <c r="F82" s="34"/>
      <c r="G82" s="35" t="s">
        <v>2398</v>
      </c>
      <c r="H82" s="35" t="s">
        <v>2399</v>
      </c>
      <c r="I82" s="35" t="s">
        <v>2400</v>
      </c>
      <c r="J82" s="35" t="s">
        <v>2388</v>
      </c>
      <c r="K82" s="19" t="str">
        <f>VLOOKUP(J82,Prowadzacy!$F$2:$J$112,2,FALSE)</f>
        <v>Tomasz</v>
      </c>
      <c r="L82" s="19" t="str">
        <f>VLOOKUP(J82,Prowadzacy!$F$2:$K$112,3,FALSE)</f>
        <v>Jacek</v>
      </c>
      <c r="M82" s="19" t="str">
        <f>VLOOKUP(J82,Prowadzacy!$F$2:$K$112,4,FALSE)</f>
        <v>Zawilak</v>
      </c>
      <c r="N82" s="20" t="str">
        <f>VLOOKUP(J82,Prowadzacy!$F$2:$M$112,8,FALSE)</f>
        <v xml:space="preserve">Tomasz | Zawilak | Dr inż. |  ( 05362 ) </v>
      </c>
      <c r="O82" s="20" t="str">
        <f>VLOOKUP(J82,Prowadzacy!$F$2:$K$112,5,FALSE)</f>
        <v>W05/K3</v>
      </c>
      <c r="P82" s="20" t="str">
        <f>VLOOKUP(J82,Prowadzacy!$F$2:$K$112,6,FALSE)</f>
        <v>ZMPE</v>
      </c>
      <c r="Q82" s="34" t="s">
        <v>2441</v>
      </c>
      <c r="R82" s="20" t="str">
        <f>VLOOKUP(Q82,Prowadzacy!$F$2:$K$112,2,FALSE)</f>
        <v>Piotr</v>
      </c>
      <c r="S82" s="20" t="str">
        <f>VLOOKUP(Q82,Prowadzacy!$F$2:$K$112,3,FALSE)</f>
        <v>Mariusz</v>
      </c>
      <c r="T82" s="20" t="str">
        <f>VLOOKUP(Q82,Prowadzacy!$F$2:$K$112,4,FALSE)</f>
        <v>Kisielewski</v>
      </c>
      <c r="U82" s="20" t="str">
        <f>VLOOKUP(Q82,Prowadzacy!$F$2:$M$112,8,FALSE)</f>
        <v xml:space="preserve">Piotr | Kisielewski | Dr inż. |  ( 05370 ) </v>
      </c>
      <c r="V82" s="35"/>
      <c r="W82" s="34" t="s">
        <v>235</v>
      </c>
      <c r="X82" s="34"/>
      <c r="Y82" s="34"/>
      <c r="Z82" s="10"/>
      <c r="AA82" s="9"/>
      <c r="AB82" s="9"/>
      <c r="AC82" s="9"/>
      <c r="AD82" s="9"/>
      <c r="AE82" s="9"/>
      <c r="AF82" s="9"/>
      <c r="AG82" s="9"/>
      <c r="AH82" s="9"/>
      <c r="AI82" s="9"/>
      <c r="AJ82" s="9"/>
      <c r="AK82" s="9"/>
    </row>
    <row r="83" spans="1:37" ht="255" customHeight="1">
      <c r="A83" s="20">
        <v>78</v>
      </c>
      <c r="B83" s="20" t="str">
        <f>VLOOKUP(E83,studia!$F$1:$I$12,2,FALSE)</f>
        <v>Automatyka i Robotyka</v>
      </c>
      <c r="C83" s="20" t="str">
        <f>VLOOKUP(E83,studia!$F$1:$I$12,3,FALSE)</f>
        <v>inż.</v>
      </c>
      <c r="D83" s="20" t="str">
        <f>VLOOKUP(E83,studia!$F$1:$I$12,4,FALSE)</f>
        <v>ASE</v>
      </c>
      <c r="E83" s="34" t="s">
        <v>389</v>
      </c>
      <c r="F83" s="85" t="s">
        <v>2939</v>
      </c>
      <c r="G83" s="35" t="s">
        <v>407</v>
      </c>
      <c r="H83" s="35" t="s">
        <v>408</v>
      </c>
      <c r="I83" s="35" t="s">
        <v>409</v>
      </c>
      <c r="J83" s="35" t="s">
        <v>410</v>
      </c>
      <c r="K83" s="19" t="str">
        <f>VLOOKUP(J83,Prowadzacy!$F$2:$J$112,2,FALSE)</f>
        <v>Adam</v>
      </c>
      <c r="L83" s="19">
        <f>VLOOKUP(J83,Prowadzacy!$F$2:$K$112,3,FALSE)</f>
        <v>0</v>
      </c>
      <c r="M83" s="19" t="str">
        <f>VLOOKUP(J83,Prowadzacy!$F$2:$K$112,4,FALSE)</f>
        <v>Gubański</v>
      </c>
      <c r="N83" s="20" t="str">
        <f>VLOOKUP(J83,Prowadzacy!$F$2:$M$112,8,FALSE)</f>
        <v xml:space="preserve">Adam | Gubański | Dr inż. |  ( 05103 ) </v>
      </c>
      <c r="O83" s="20" t="str">
        <f>VLOOKUP(J83,Prowadzacy!$F$2:$K$112,5,FALSE)</f>
        <v>W05/K1</v>
      </c>
      <c r="P83" s="20" t="str">
        <f>VLOOKUP(J83,Prowadzacy!$F$2:$K$112,6,FALSE)</f>
        <v>ZET</v>
      </c>
      <c r="Q83" s="34" t="s">
        <v>469</v>
      </c>
      <c r="R83" s="20" t="str">
        <f>VLOOKUP(Q83,Prowadzacy!$F$2:$K$112,2,FALSE)</f>
        <v>Jacek</v>
      </c>
      <c r="S83" s="20" t="str">
        <f>VLOOKUP(Q83,Prowadzacy!$F$2:$K$112,3,FALSE)</f>
        <v>Jerzy</v>
      </c>
      <c r="T83" s="20" t="str">
        <f>VLOOKUP(Q83,Prowadzacy!$F$2:$K$112,4,FALSE)</f>
        <v>Rezmer</v>
      </c>
      <c r="U83" s="20" t="str">
        <f>VLOOKUP(Q83,Prowadzacy!$F$2:$M$112,8,FALSE)</f>
        <v xml:space="preserve">Jacek | Rezmer | Dr hab. inż. |  ( 05120 ) </v>
      </c>
      <c r="V83" s="35"/>
      <c r="W83" s="34" t="s">
        <v>235</v>
      </c>
      <c r="X83" s="34"/>
      <c r="Y83" s="34"/>
      <c r="Z83" s="10"/>
      <c r="AA83" s="9"/>
      <c r="AB83" s="9"/>
      <c r="AC83" s="9"/>
      <c r="AD83" s="9"/>
      <c r="AE83" s="9"/>
      <c r="AF83" s="9"/>
      <c r="AG83" s="9"/>
      <c r="AH83" s="9"/>
      <c r="AI83" s="9"/>
      <c r="AJ83" s="9"/>
      <c r="AK83" s="9"/>
    </row>
    <row r="84" spans="1:37" ht="242.25" customHeight="1">
      <c r="A84" s="20">
        <v>79</v>
      </c>
      <c r="B84" s="20" t="str">
        <f>VLOOKUP(E84,studia!$F$1:$I$12,2,FALSE)</f>
        <v>Automatyka i Robotyka</v>
      </c>
      <c r="C84" s="20" t="str">
        <f>VLOOKUP(E84,studia!$F$1:$I$12,3,FALSE)</f>
        <v>inż.</v>
      </c>
      <c r="D84" s="20" t="str">
        <f>VLOOKUP(E84,studia!$F$1:$I$12,4,FALSE)</f>
        <v>ASE</v>
      </c>
      <c r="E84" s="34" t="s">
        <v>389</v>
      </c>
      <c r="F84" s="34"/>
      <c r="G84" s="35" t="s">
        <v>438</v>
      </c>
      <c r="H84" s="35" t="s">
        <v>439</v>
      </c>
      <c r="I84" s="35" t="s">
        <v>440</v>
      </c>
      <c r="J84" s="35" t="s">
        <v>437</v>
      </c>
      <c r="K84" s="19" t="str">
        <f>VLOOKUP(J84,Prowadzacy!$F$2:$J$112,2,FALSE)</f>
        <v>Krystian</v>
      </c>
      <c r="L84" s="19">
        <f>VLOOKUP(J84,Prowadzacy!$F$2:$K$112,3,FALSE)</f>
        <v>0</v>
      </c>
      <c r="M84" s="19" t="str">
        <f>VLOOKUP(J84,Prowadzacy!$F$2:$K$112,4,FALSE)</f>
        <v>Krawczyk</v>
      </c>
      <c r="N84" s="20" t="str">
        <f>VLOOKUP(J84,Prowadzacy!$F$2:$M$112,8,FALSE)</f>
        <v xml:space="preserve">Krystian | Krawczyk | Dr inż. |  ( 05157 ) </v>
      </c>
      <c r="O84" s="20" t="str">
        <f>VLOOKUP(J84,Prowadzacy!$F$2:$K$112,5,FALSE)</f>
        <v>W05/K1</v>
      </c>
      <c r="P84" s="20" t="str">
        <f>VLOOKUP(J84,Prowadzacy!$F$2:$K$112,6,FALSE)</f>
        <v>ZE</v>
      </c>
      <c r="Q84" s="34" t="s">
        <v>542</v>
      </c>
      <c r="R84" s="20" t="str">
        <f>VLOOKUP(Q84,Prowadzacy!$F$2:$K$112,2,FALSE)</f>
        <v>Marcin</v>
      </c>
      <c r="S84" s="20" t="str">
        <f>VLOOKUP(Q84,Prowadzacy!$F$2:$K$112,3,FALSE)</f>
        <v>przemysław</v>
      </c>
      <c r="T84" s="20" t="str">
        <f>VLOOKUP(Q84,Prowadzacy!$F$2:$K$112,4,FALSE)</f>
        <v>Lewandowski</v>
      </c>
      <c r="U84" s="20" t="str">
        <f>VLOOKUP(Q84,Prowadzacy!$F$2:$M$112,8,FALSE)</f>
        <v xml:space="preserve">Marcin | Lewandowski | Dr inż. |  ( 05166 ) </v>
      </c>
      <c r="V84" s="35"/>
      <c r="W84" s="34" t="s">
        <v>235</v>
      </c>
      <c r="X84" s="34"/>
      <c r="Y84" s="34"/>
      <c r="Z84" s="10"/>
      <c r="AA84" s="9"/>
      <c r="AB84" s="9"/>
      <c r="AC84" s="9"/>
      <c r="AD84" s="9"/>
      <c r="AE84" s="9"/>
      <c r="AF84" s="9"/>
      <c r="AG84" s="9"/>
      <c r="AH84" s="9"/>
      <c r="AI84" s="9"/>
      <c r="AJ84" s="9"/>
      <c r="AK84" s="9"/>
    </row>
    <row r="85" spans="1:37" ht="204" customHeight="1">
      <c r="A85" s="20">
        <v>80</v>
      </c>
      <c r="B85" s="20" t="str">
        <f>VLOOKUP(E85,studia!$F$1:$I$12,2,FALSE)</f>
        <v>Automatyka i Robotyka</v>
      </c>
      <c r="C85" s="20" t="str">
        <f>VLOOKUP(E85,studia!$F$1:$I$12,3,FALSE)</f>
        <v>inż.</v>
      </c>
      <c r="D85" s="20" t="str">
        <f>VLOOKUP(E85,studia!$F$1:$I$12,4,FALSE)</f>
        <v>ASE</v>
      </c>
      <c r="E85" s="34" t="s">
        <v>389</v>
      </c>
      <c r="F85" s="34"/>
      <c r="G85" s="35" t="s">
        <v>390</v>
      </c>
      <c r="H85" s="35" t="s">
        <v>391</v>
      </c>
      <c r="I85" s="35" t="s">
        <v>2479</v>
      </c>
      <c r="J85" s="35" t="s">
        <v>392</v>
      </c>
      <c r="K85" s="19" t="str">
        <f>VLOOKUP(J85,Prowadzacy!$F$2:$J$112,2,FALSE)</f>
        <v>Jarosław</v>
      </c>
      <c r="L85" s="19" t="str">
        <f>VLOOKUP(J85,Prowadzacy!$F$2:$K$112,3,FALSE)</f>
        <v>Marian</v>
      </c>
      <c r="M85" s="19" t="str">
        <f>VLOOKUP(J85,Prowadzacy!$F$2:$K$112,4,FALSE)</f>
        <v>Szymańda</v>
      </c>
      <c r="N85" s="20" t="str">
        <f>VLOOKUP(J85,Prowadzacy!$F$2:$M$112,8,FALSE)</f>
        <v xml:space="preserve">Jarosław | Szymańda | Dr inż. |  ( 05126 ) </v>
      </c>
      <c r="O85" s="20" t="str">
        <f>VLOOKUP(J85,Prowadzacy!$F$2:$K$112,5,FALSE)</f>
        <v>W05/K1</v>
      </c>
      <c r="P85" s="20" t="str">
        <f>VLOOKUP(J85,Prowadzacy!$F$2:$K$112,6,FALSE)</f>
        <v>ZET</v>
      </c>
      <c r="Q85" s="34" t="s">
        <v>469</v>
      </c>
      <c r="R85" s="20" t="str">
        <f>VLOOKUP(Q85,Prowadzacy!$F$2:$K$112,2,FALSE)</f>
        <v>Jacek</v>
      </c>
      <c r="S85" s="20" t="str">
        <f>VLOOKUP(Q85,Prowadzacy!$F$2:$K$112,3,FALSE)</f>
        <v>Jerzy</v>
      </c>
      <c r="T85" s="20" t="str">
        <f>VLOOKUP(Q85,Prowadzacy!$F$2:$K$112,4,FALSE)</f>
        <v>Rezmer</v>
      </c>
      <c r="U85" s="20" t="str">
        <f>VLOOKUP(Q85,Prowadzacy!$F$2:$M$112,8,FALSE)</f>
        <v xml:space="preserve">Jacek | Rezmer | Dr hab. inż. |  ( 05120 ) </v>
      </c>
      <c r="V85" s="35"/>
      <c r="W85" s="34" t="s">
        <v>235</v>
      </c>
      <c r="X85" s="34"/>
      <c r="Y85" s="34"/>
      <c r="Z85" s="10"/>
      <c r="AA85" s="9"/>
      <c r="AB85" s="9"/>
      <c r="AC85" s="9"/>
      <c r="AD85" s="9"/>
      <c r="AE85" s="9"/>
      <c r="AF85" s="9"/>
      <c r="AG85" s="9"/>
      <c r="AH85" s="9"/>
      <c r="AI85" s="9"/>
      <c r="AJ85" s="9"/>
      <c r="AK85" s="9"/>
    </row>
    <row r="86" spans="1:37" ht="127.5" customHeight="1">
      <c r="A86" s="20">
        <v>81</v>
      </c>
      <c r="B86" s="20" t="str">
        <f>VLOOKUP(E86,studia!$F$1:$I$12,2,FALSE)</f>
        <v>Automatyka i Robotyka</v>
      </c>
      <c r="C86" s="20" t="str">
        <f>VLOOKUP(E86,studia!$F$1:$I$12,3,FALSE)</f>
        <v>inż.</v>
      </c>
      <c r="D86" s="20" t="str">
        <f>VLOOKUP(E86,studia!$F$1:$I$12,4,FALSE)</f>
        <v>ASE</v>
      </c>
      <c r="E86" s="34" t="s">
        <v>389</v>
      </c>
      <c r="F86" s="85" t="s">
        <v>2939</v>
      </c>
      <c r="G86" s="35" t="s">
        <v>771</v>
      </c>
      <c r="H86" s="35" t="s">
        <v>772</v>
      </c>
      <c r="I86" s="35" t="s">
        <v>773</v>
      </c>
      <c r="J86" s="35" t="s">
        <v>774</v>
      </c>
      <c r="K86" s="19" t="str">
        <f>VLOOKUP(J86,Prowadzacy!$F$2:$J$112,2,FALSE)</f>
        <v>Daniel</v>
      </c>
      <c r="L86" s="19" t="str">
        <f>VLOOKUP(J86,Prowadzacy!$F$2:$K$112,3,FALSE)</f>
        <v>Łukasz</v>
      </c>
      <c r="M86" s="19" t="str">
        <f>VLOOKUP(J86,Prowadzacy!$F$2:$K$112,4,FALSE)</f>
        <v>Bejmert</v>
      </c>
      <c r="N86" s="20" t="str">
        <f>VLOOKUP(J86,Prowadzacy!$F$2:$M$112,8,FALSE)</f>
        <v xml:space="preserve">Daniel | Bejmert | Dr inż. |  ( 05285 ) </v>
      </c>
      <c r="O86" s="20" t="str">
        <f>VLOOKUP(J86,Prowadzacy!$F$2:$K$112,5,FALSE)</f>
        <v>W05/K2</v>
      </c>
      <c r="P86" s="20" t="str">
        <f>VLOOKUP(J86,Prowadzacy!$F$2:$K$112,6,FALSE)</f>
        <v>ZAS</v>
      </c>
      <c r="Q86" s="34" t="s">
        <v>834</v>
      </c>
      <c r="R86" s="20" t="str">
        <f>VLOOKUP(Q86,Prowadzacy!$F$2:$K$112,2,FALSE)</f>
        <v>Krzysztof</v>
      </c>
      <c r="S86" s="20" t="str">
        <f>VLOOKUP(Q86,Prowadzacy!$F$2:$K$112,3,FALSE)</f>
        <v>Jacek</v>
      </c>
      <c r="T86" s="20" t="str">
        <f>VLOOKUP(Q86,Prowadzacy!$F$2:$K$112,4,FALSE)</f>
        <v>Solak</v>
      </c>
      <c r="U86" s="20" t="str">
        <f>VLOOKUP(Q86,Prowadzacy!$F$2:$M$112,8,FALSE)</f>
        <v xml:space="preserve">Krzysztof | Solak | Dr inż. |  ( 05296 ) </v>
      </c>
      <c r="V86" s="35"/>
      <c r="W86" s="34" t="s">
        <v>235</v>
      </c>
      <c r="X86" s="34"/>
      <c r="Y86" s="34"/>
      <c r="Z86" s="10"/>
      <c r="AA86" s="9"/>
      <c r="AB86" s="9"/>
      <c r="AC86" s="9"/>
      <c r="AD86" s="9"/>
      <c r="AE86" s="9"/>
      <c r="AF86" s="9"/>
      <c r="AG86" s="9"/>
      <c r="AH86" s="9"/>
      <c r="AI86" s="9"/>
      <c r="AJ86" s="9"/>
      <c r="AK86" s="9"/>
    </row>
    <row r="87" spans="1:37" ht="102" customHeight="1">
      <c r="A87" s="20">
        <v>82</v>
      </c>
      <c r="B87" s="20" t="str">
        <f>VLOOKUP(E87,studia!$F$1:$I$12,2,FALSE)</f>
        <v>Automatyka i Robotyka</v>
      </c>
      <c r="C87" s="20" t="str">
        <f>VLOOKUP(E87,studia!$F$1:$I$12,3,FALSE)</f>
        <v>inż.</v>
      </c>
      <c r="D87" s="20" t="str">
        <f>VLOOKUP(E87,studia!$F$1:$I$12,4,FALSE)</f>
        <v>ASE</v>
      </c>
      <c r="E87" s="34" t="s">
        <v>389</v>
      </c>
      <c r="F87" s="85" t="s">
        <v>2939</v>
      </c>
      <c r="G87" s="35" t="s">
        <v>775</v>
      </c>
      <c r="H87" s="35" t="s">
        <v>776</v>
      </c>
      <c r="I87" s="35" t="s">
        <v>777</v>
      </c>
      <c r="J87" s="35" t="s">
        <v>774</v>
      </c>
      <c r="K87" s="19" t="str">
        <f>VLOOKUP(J87,Prowadzacy!$F$2:$J$112,2,FALSE)</f>
        <v>Daniel</v>
      </c>
      <c r="L87" s="19" t="str">
        <f>VLOOKUP(J87,Prowadzacy!$F$2:$K$112,3,FALSE)</f>
        <v>Łukasz</v>
      </c>
      <c r="M87" s="19" t="str">
        <f>VLOOKUP(J87,Prowadzacy!$F$2:$K$112,4,FALSE)</f>
        <v>Bejmert</v>
      </c>
      <c r="N87" s="20" t="str">
        <f>VLOOKUP(J87,Prowadzacy!$F$2:$M$112,8,FALSE)</f>
        <v xml:space="preserve">Daniel | Bejmert | Dr inż. |  ( 05285 ) </v>
      </c>
      <c r="O87" s="20" t="str">
        <f>VLOOKUP(J87,Prowadzacy!$F$2:$K$112,5,FALSE)</f>
        <v>W05/K2</v>
      </c>
      <c r="P87" s="20" t="str">
        <f>VLOOKUP(J87,Prowadzacy!$F$2:$K$112,6,FALSE)</f>
        <v>ZAS</v>
      </c>
      <c r="Q87" s="34" t="s">
        <v>834</v>
      </c>
      <c r="R87" s="20" t="str">
        <f>VLOOKUP(Q87,Prowadzacy!$F$2:$K$112,2,FALSE)</f>
        <v>Krzysztof</v>
      </c>
      <c r="S87" s="20" t="str">
        <f>VLOOKUP(Q87,Prowadzacy!$F$2:$K$112,3,FALSE)</f>
        <v>Jacek</v>
      </c>
      <c r="T87" s="20" t="str">
        <f>VLOOKUP(Q87,Prowadzacy!$F$2:$K$112,4,FALSE)</f>
        <v>Solak</v>
      </c>
      <c r="U87" s="20" t="str">
        <f>VLOOKUP(Q87,Prowadzacy!$F$2:$M$112,8,FALSE)</f>
        <v xml:space="preserve">Krzysztof | Solak | Dr inż. |  ( 05296 ) </v>
      </c>
      <c r="V87" s="35"/>
      <c r="W87" s="34" t="s">
        <v>235</v>
      </c>
      <c r="X87" s="34"/>
      <c r="Y87" s="34"/>
      <c r="Z87" s="10"/>
      <c r="AA87" s="9"/>
      <c r="AB87" s="9"/>
      <c r="AC87" s="9"/>
      <c r="AD87" s="9"/>
      <c r="AE87" s="9"/>
      <c r="AF87" s="9"/>
      <c r="AG87" s="9"/>
      <c r="AH87" s="9"/>
      <c r="AI87" s="9"/>
      <c r="AJ87" s="9"/>
      <c r="AK87" s="9"/>
    </row>
    <row r="88" spans="1:37" ht="51" customHeight="1">
      <c r="A88" s="20">
        <v>83</v>
      </c>
      <c r="B88" s="20" t="str">
        <f>VLOOKUP(E88,studia!$F$1:$I$12,2,FALSE)</f>
        <v>Automatyka i Robotyka</v>
      </c>
      <c r="C88" s="20" t="str">
        <f>VLOOKUP(E88,studia!$F$1:$I$12,3,FALSE)</f>
        <v>inż.</v>
      </c>
      <c r="D88" s="20" t="str">
        <f>VLOOKUP(E88,studia!$F$1:$I$12,4,FALSE)</f>
        <v>ASE</v>
      </c>
      <c r="E88" s="34" t="s">
        <v>389</v>
      </c>
      <c r="F88" s="34"/>
      <c r="G88" s="35" t="s">
        <v>778</v>
      </c>
      <c r="H88" s="35" t="s">
        <v>779</v>
      </c>
      <c r="I88" s="35" t="s">
        <v>780</v>
      </c>
      <c r="J88" s="35" t="s">
        <v>774</v>
      </c>
      <c r="K88" s="19" t="str">
        <f>VLOOKUP(J88,Prowadzacy!$F$2:$J$112,2,FALSE)</f>
        <v>Daniel</v>
      </c>
      <c r="L88" s="19" t="str">
        <f>VLOOKUP(J88,Prowadzacy!$F$2:$K$112,3,FALSE)</f>
        <v>Łukasz</v>
      </c>
      <c r="M88" s="19" t="str">
        <f>VLOOKUP(J88,Prowadzacy!$F$2:$K$112,4,FALSE)</f>
        <v>Bejmert</v>
      </c>
      <c r="N88" s="20" t="str">
        <f>VLOOKUP(J88,Prowadzacy!$F$2:$M$112,8,FALSE)</f>
        <v xml:space="preserve">Daniel | Bejmert | Dr inż. |  ( 05285 ) </v>
      </c>
      <c r="O88" s="20" t="str">
        <f>VLOOKUP(J88,Prowadzacy!$F$2:$K$112,5,FALSE)</f>
        <v>W05/K2</v>
      </c>
      <c r="P88" s="20" t="str">
        <f>VLOOKUP(J88,Prowadzacy!$F$2:$K$112,6,FALSE)</f>
        <v>ZAS</v>
      </c>
      <c r="Q88" s="34" t="s">
        <v>834</v>
      </c>
      <c r="R88" s="20" t="str">
        <f>VLOOKUP(Q88,Prowadzacy!$F$2:$K$112,2,FALSE)</f>
        <v>Krzysztof</v>
      </c>
      <c r="S88" s="20" t="str">
        <f>VLOOKUP(Q88,Prowadzacy!$F$2:$K$112,3,FALSE)</f>
        <v>Jacek</v>
      </c>
      <c r="T88" s="20" t="str">
        <f>VLOOKUP(Q88,Prowadzacy!$F$2:$K$112,4,FALSE)</f>
        <v>Solak</v>
      </c>
      <c r="U88" s="20" t="str">
        <f>VLOOKUP(Q88,Prowadzacy!$F$2:$M$112,8,FALSE)</f>
        <v xml:space="preserve">Krzysztof | Solak | Dr inż. |  ( 05296 ) </v>
      </c>
      <c r="V88" s="35"/>
      <c r="W88" s="34" t="s">
        <v>235</v>
      </c>
      <c r="X88" s="34"/>
      <c r="Y88" s="34"/>
      <c r="Z88" s="10"/>
      <c r="AA88" s="9"/>
      <c r="AB88" s="9"/>
      <c r="AC88" s="9"/>
      <c r="AD88" s="9"/>
      <c r="AE88" s="9"/>
      <c r="AF88" s="9"/>
      <c r="AG88" s="9"/>
      <c r="AH88" s="9"/>
      <c r="AI88" s="9"/>
      <c r="AJ88" s="9"/>
      <c r="AK88" s="9"/>
    </row>
    <row r="89" spans="1:37" ht="63.75" customHeight="1">
      <c r="A89" s="20">
        <v>84</v>
      </c>
      <c r="B89" s="20" t="str">
        <f>VLOOKUP(E89,studia!$F$1:$I$12,2,FALSE)</f>
        <v>Automatyka i Robotyka</v>
      </c>
      <c r="C89" s="20" t="str">
        <f>VLOOKUP(E89,studia!$F$1:$I$12,3,FALSE)</f>
        <v>inż.</v>
      </c>
      <c r="D89" s="20" t="str">
        <f>VLOOKUP(E89,studia!$F$1:$I$12,4,FALSE)</f>
        <v>ASE</v>
      </c>
      <c r="E89" s="34" t="s">
        <v>389</v>
      </c>
      <c r="F89" s="85" t="s">
        <v>2939</v>
      </c>
      <c r="G89" s="35" t="s">
        <v>781</v>
      </c>
      <c r="H89" s="35" t="s">
        <v>782</v>
      </c>
      <c r="I89" s="35" t="s">
        <v>783</v>
      </c>
      <c r="J89" s="35" t="s">
        <v>774</v>
      </c>
      <c r="K89" s="19" t="str">
        <f>VLOOKUP(J89,Prowadzacy!$F$2:$J$112,2,FALSE)</f>
        <v>Daniel</v>
      </c>
      <c r="L89" s="19" t="str">
        <f>VLOOKUP(J89,Prowadzacy!$F$2:$K$112,3,FALSE)</f>
        <v>Łukasz</v>
      </c>
      <c r="M89" s="19" t="str">
        <f>VLOOKUP(J89,Prowadzacy!$F$2:$K$112,4,FALSE)</f>
        <v>Bejmert</v>
      </c>
      <c r="N89" s="20" t="str">
        <f>VLOOKUP(J89,Prowadzacy!$F$2:$M$112,8,FALSE)</f>
        <v xml:space="preserve">Daniel | Bejmert | Dr inż. |  ( 05285 ) </v>
      </c>
      <c r="O89" s="20" t="str">
        <f>VLOOKUP(J89,Prowadzacy!$F$2:$K$112,5,FALSE)</f>
        <v>W05/K2</v>
      </c>
      <c r="P89" s="20" t="str">
        <f>VLOOKUP(J89,Prowadzacy!$F$2:$K$112,6,FALSE)</f>
        <v>ZAS</v>
      </c>
      <c r="Q89" s="34" t="s">
        <v>850</v>
      </c>
      <c r="R89" s="20" t="str">
        <f>VLOOKUP(Q89,Prowadzacy!$F$2:$K$112,2,FALSE)</f>
        <v>Janusz</v>
      </c>
      <c r="S89" s="20" t="str">
        <f>VLOOKUP(Q89,Prowadzacy!$F$2:$K$112,3,FALSE)</f>
        <v>Kazimierz</v>
      </c>
      <c r="T89" s="20" t="str">
        <f>VLOOKUP(Q89,Prowadzacy!$F$2:$K$112,4,FALSE)</f>
        <v>Staszewski</v>
      </c>
      <c r="U89" s="20" t="str">
        <f>VLOOKUP(Q89,Prowadzacy!$F$2:$M$112,8,FALSE)</f>
        <v xml:space="preserve">Janusz | Staszewski | Dr inż. |  ( 05263 ) </v>
      </c>
      <c r="V89" s="35"/>
      <c r="W89" s="34" t="s">
        <v>235</v>
      </c>
      <c r="X89" s="34"/>
      <c r="Y89" s="34"/>
      <c r="Z89" s="10"/>
      <c r="AA89" s="9"/>
      <c r="AB89" s="9"/>
      <c r="AC89" s="9"/>
      <c r="AD89" s="9"/>
      <c r="AE89" s="9"/>
      <c r="AF89" s="9"/>
      <c r="AG89" s="9"/>
      <c r="AH89" s="9"/>
      <c r="AI89" s="9"/>
      <c r="AJ89" s="9"/>
      <c r="AK89" s="9"/>
    </row>
    <row r="90" spans="1:37" ht="114.75" customHeight="1">
      <c r="A90" s="20">
        <v>85</v>
      </c>
      <c r="B90" s="20" t="str">
        <f>VLOOKUP(E90,studia!$F$1:$I$12,2,FALSE)</f>
        <v>Automatyka i Robotyka</v>
      </c>
      <c r="C90" s="20" t="str">
        <f>VLOOKUP(E90,studia!$F$1:$I$12,3,FALSE)</f>
        <v>inż.</v>
      </c>
      <c r="D90" s="20" t="str">
        <f>VLOOKUP(E90,studia!$F$1:$I$12,4,FALSE)</f>
        <v>ASE</v>
      </c>
      <c r="E90" s="34" t="s">
        <v>389</v>
      </c>
      <c r="F90" s="85" t="s">
        <v>2939</v>
      </c>
      <c r="G90" s="35" t="s">
        <v>2502</v>
      </c>
      <c r="H90" s="35" t="s">
        <v>2503</v>
      </c>
      <c r="I90" s="35" t="s">
        <v>2504</v>
      </c>
      <c r="J90" s="35" t="s">
        <v>774</v>
      </c>
      <c r="K90" s="19" t="str">
        <f>VLOOKUP(J90,Prowadzacy!$F$2:$J$112,2,FALSE)</f>
        <v>Daniel</v>
      </c>
      <c r="L90" s="19" t="str">
        <f>VLOOKUP(J90,Prowadzacy!$F$2:$K$112,3,FALSE)</f>
        <v>Łukasz</v>
      </c>
      <c r="M90" s="19" t="str">
        <f>VLOOKUP(J90,Prowadzacy!$F$2:$K$112,4,FALSE)</f>
        <v>Bejmert</v>
      </c>
      <c r="N90" s="20" t="str">
        <f>VLOOKUP(J90,Prowadzacy!$F$2:$M$112,8,FALSE)</f>
        <v xml:space="preserve">Daniel | Bejmert | Dr inż. |  ( 05285 ) </v>
      </c>
      <c r="O90" s="20" t="str">
        <f>VLOOKUP(J90,Prowadzacy!$F$2:$K$112,5,FALSE)</f>
        <v>W05/K2</v>
      </c>
      <c r="P90" s="20" t="str">
        <f>VLOOKUP(J90,Prowadzacy!$F$2:$K$112,6,FALSE)</f>
        <v>ZAS</v>
      </c>
      <c r="Q90" s="34" t="s">
        <v>834</v>
      </c>
      <c r="R90" s="20" t="str">
        <f>VLOOKUP(Q90,Prowadzacy!$F$2:$K$112,2,FALSE)</f>
        <v>Krzysztof</v>
      </c>
      <c r="S90" s="20" t="str">
        <f>VLOOKUP(Q90,Prowadzacy!$F$2:$K$112,3,FALSE)</f>
        <v>Jacek</v>
      </c>
      <c r="T90" s="20" t="str">
        <f>VLOOKUP(Q90,Prowadzacy!$F$2:$K$112,4,FALSE)</f>
        <v>Solak</v>
      </c>
      <c r="U90" s="20" t="str">
        <f>VLOOKUP(Q90,Prowadzacy!$F$2:$M$112,8,FALSE)</f>
        <v xml:space="preserve">Krzysztof | Solak | Dr inż. |  ( 05296 ) </v>
      </c>
      <c r="V90" s="35"/>
      <c r="W90" s="34" t="s">
        <v>235</v>
      </c>
      <c r="X90" s="34"/>
      <c r="Y90" s="34"/>
      <c r="Z90" s="10"/>
      <c r="AA90" s="9"/>
      <c r="AB90" s="9"/>
      <c r="AC90" s="9"/>
      <c r="AD90" s="9"/>
      <c r="AE90" s="9"/>
      <c r="AF90" s="9"/>
      <c r="AG90" s="9"/>
      <c r="AH90" s="9"/>
      <c r="AI90" s="9"/>
      <c r="AJ90" s="9"/>
      <c r="AK90" s="9"/>
    </row>
    <row r="91" spans="1:37" ht="76.5" customHeight="1">
      <c r="A91" s="20">
        <v>86</v>
      </c>
      <c r="B91" s="20" t="str">
        <f>VLOOKUP(E91,studia!$F$1:$I$12,2,FALSE)</f>
        <v>Automatyka i Robotyka</v>
      </c>
      <c r="C91" s="20" t="str">
        <f>VLOOKUP(E91,studia!$F$1:$I$12,3,FALSE)</f>
        <v>inż.</v>
      </c>
      <c r="D91" s="20" t="str">
        <f>VLOOKUP(E91,studia!$F$1:$I$12,4,FALSE)</f>
        <v>ASE</v>
      </c>
      <c r="E91" s="34" t="s">
        <v>389</v>
      </c>
      <c r="F91" s="34"/>
      <c r="G91" s="35" t="s">
        <v>784</v>
      </c>
      <c r="H91" s="35" t="s">
        <v>785</v>
      </c>
      <c r="I91" s="35" t="s">
        <v>786</v>
      </c>
      <c r="J91" s="35" t="s">
        <v>787</v>
      </c>
      <c r="K91" s="19" t="str">
        <f>VLOOKUP(J91,Prowadzacy!$F$2:$J$112,2,FALSE)</f>
        <v>Krzysztof</v>
      </c>
      <c r="L91" s="19">
        <f>VLOOKUP(J91,Prowadzacy!$F$2:$K$112,3,FALSE)</f>
        <v>0</v>
      </c>
      <c r="M91" s="19" t="str">
        <f>VLOOKUP(J91,Prowadzacy!$F$2:$K$112,4,FALSE)</f>
        <v>Billewicz</v>
      </c>
      <c r="N91" s="20" t="str">
        <f>VLOOKUP(J91,Prowadzacy!$F$2:$M$112,8,FALSE)</f>
        <v xml:space="preserve">Krzysztof | Billewicz | Dr inż. |  ( 059999 ) </v>
      </c>
      <c r="O91" s="20" t="str">
        <f>VLOOKUP(J91,Prowadzacy!$F$2:$K$112,5,FALSE)</f>
        <v>W05/K2</v>
      </c>
      <c r="P91" s="20" t="str">
        <f>VLOOKUP(J91,Prowadzacy!$F$2:$K$112,6,FALSE)</f>
        <v>ZSS</v>
      </c>
      <c r="Q91" s="34" t="s">
        <v>1125</v>
      </c>
      <c r="R91" s="20" t="str">
        <f>VLOOKUP(Q91,Prowadzacy!$F$2:$K$112,2,FALSE)</f>
        <v>Marek</v>
      </c>
      <c r="S91" s="20" t="str">
        <f>VLOOKUP(Q91,Prowadzacy!$F$2:$K$112,3,FALSE)</f>
        <v>Aleksander</v>
      </c>
      <c r="T91" s="20" t="str">
        <f>VLOOKUP(Q91,Prowadzacy!$F$2:$K$112,4,FALSE)</f>
        <v>Kott</v>
      </c>
      <c r="U91" s="20" t="str">
        <f>VLOOKUP(Q91,Prowadzacy!$F$2:$M$112,8,FALSE)</f>
        <v xml:space="preserve">Marek | Kott | Dr inż. |  ( 05297 ) </v>
      </c>
      <c r="V91" s="35"/>
      <c r="W91" s="34" t="s">
        <v>235</v>
      </c>
      <c r="X91" s="34"/>
      <c r="Y91" s="34"/>
      <c r="Z91" s="10"/>
      <c r="AA91" s="9"/>
      <c r="AB91" s="9"/>
      <c r="AC91" s="9"/>
      <c r="AD91" s="9"/>
      <c r="AE91" s="9"/>
      <c r="AF91" s="9"/>
      <c r="AG91" s="9"/>
      <c r="AH91" s="9"/>
      <c r="AI91" s="9"/>
      <c r="AJ91" s="9"/>
      <c r="AK91" s="9"/>
    </row>
    <row r="92" spans="1:37" ht="204" customHeight="1">
      <c r="A92" s="20">
        <v>87</v>
      </c>
      <c r="B92" s="20" t="str">
        <f>VLOOKUP(E92,studia!$F$1:$I$12,2,FALSE)</f>
        <v>Automatyka i Robotyka</v>
      </c>
      <c r="C92" s="20" t="str">
        <f>VLOOKUP(E92,studia!$F$1:$I$12,3,FALSE)</f>
        <v>inż.</v>
      </c>
      <c r="D92" s="20" t="str">
        <f>VLOOKUP(E92,studia!$F$1:$I$12,4,FALSE)</f>
        <v>ASE</v>
      </c>
      <c r="E92" s="34" t="s">
        <v>389</v>
      </c>
      <c r="F92" s="34"/>
      <c r="G92" s="35" t="s">
        <v>788</v>
      </c>
      <c r="H92" s="35" t="s">
        <v>789</v>
      </c>
      <c r="I92" s="35" t="s">
        <v>790</v>
      </c>
      <c r="J92" s="35" t="s">
        <v>787</v>
      </c>
      <c r="K92" s="19" t="str">
        <f>VLOOKUP(J92,Prowadzacy!$F$2:$J$112,2,FALSE)</f>
        <v>Krzysztof</v>
      </c>
      <c r="L92" s="19">
        <f>VLOOKUP(J92,Prowadzacy!$F$2:$K$112,3,FALSE)</f>
        <v>0</v>
      </c>
      <c r="M92" s="19" t="str">
        <f>VLOOKUP(J92,Prowadzacy!$F$2:$K$112,4,FALSE)</f>
        <v>Billewicz</v>
      </c>
      <c r="N92" s="20" t="str">
        <f>VLOOKUP(J92,Prowadzacy!$F$2:$M$112,8,FALSE)</f>
        <v xml:space="preserve">Krzysztof | Billewicz | Dr inż. |  ( 059999 ) </v>
      </c>
      <c r="O92" s="20" t="str">
        <f>VLOOKUP(J92,Prowadzacy!$F$2:$K$112,5,FALSE)</f>
        <v>W05/K2</v>
      </c>
      <c r="P92" s="20" t="str">
        <f>VLOOKUP(J92,Prowadzacy!$F$2:$K$112,6,FALSE)</f>
        <v>ZSS</v>
      </c>
      <c r="Q92" s="34" t="s">
        <v>1125</v>
      </c>
      <c r="R92" s="20" t="str">
        <f>VLOOKUP(Q92,Prowadzacy!$F$2:$K$112,2,FALSE)</f>
        <v>Marek</v>
      </c>
      <c r="S92" s="20" t="str">
        <f>VLOOKUP(Q92,Prowadzacy!$F$2:$K$112,3,FALSE)</f>
        <v>Aleksander</v>
      </c>
      <c r="T92" s="20" t="str">
        <f>VLOOKUP(Q92,Prowadzacy!$F$2:$K$112,4,FALSE)</f>
        <v>Kott</v>
      </c>
      <c r="U92" s="20" t="str">
        <f>VLOOKUP(Q92,Prowadzacy!$F$2:$M$112,8,FALSE)</f>
        <v xml:space="preserve">Marek | Kott | Dr inż. |  ( 05297 ) </v>
      </c>
      <c r="V92" s="35"/>
      <c r="W92" s="34" t="s">
        <v>235</v>
      </c>
      <c r="X92" s="34"/>
      <c r="Y92" s="34"/>
      <c r="Z92" s="10"/>
      <c r="AA92" s="9"/>
      <c r="AB92" s="9"/>
      <c r="AC92" s="9"/>
      <c r="AD92" s="9"/>
      <c r="AE92" s="9"/>
      <c r="AF92" s="9"/>
      <c r="AG92" s="9"/>
      <c r="AH92" s="9"/>
      <c r="AI92" s="9"/>
      <c r="AJ92" s="9"/>
      <c r="AK92" s="9"/>
    </row>
    <row r="93" spans="1:37" ht="280.5" customHeight="1">
      <c r="A93" s="20">
        <v>88</v>
      </c>
      <c r="B93" s="20" t="str">
        <f>VLOOKUP(E93,studia!$F$1:$I$12,2,FALSE)</f>
        <v>Automatyka i Robotyka</v>
      </c>
      <c r="C93" s="20" t="str">
        <f>VLOOKUP(E93,studia!$F$1:$I$12,3,FALSE)</f>
        <v>inż.</v>
      </c>
      <c r="D93" s="20" t="str">
        <f>VLOOKUP(E93,studia!$F$1:$I$12,4,FALSE)</f>
        <v>ASE</v>
      </c>
      <c r="E93" s="34" t="s">
        <v>389</v>
      </c>
      <c r="F93" s="85" t="s">
        <v>2939</v>
      </c>
      <c r="G93" s="35" t="s">
        <v>2572</v>
      </c>
      <c r="H93" s="35" t="s">
        <v>2573</v>
      </c>
      <c r="I93" s="35" t="s">
        <v>791</v>
      </c>
      <c r="J93" s="35" t="s">
        <v>1125</v>
      </c>
      <c r="K93" s="19" t="str">
        <f>VLOOKUP(J93,Prowadzacy!$F$2:$J$112,2,FALSE)</f>
        <v>Marek</v>
      </c>
      <c r="L93" s="19" t="str">
        <f>VLOOKUP(J93,Prowadzacy!$F$2:$K$112,3,FALSE)</f>
        <v>Aleksander</v>
      </c>
      <c r="M93" s="19" t="str">
        <f>VLOOKUP(J93,Prowadzacy!$F$2:$K$112,4,FALSE)</f>
        <v>Kott</v>
      </c>
      <c r="N93" s="20" t="str">
        <f>VLOOKUP(J93,Prowadzacy!$F$2:$M$112,8,FALSE)</f>
        <v xml:space="preserve">Marek | Kott | Dr inż. |  ( 05297 ) </v>
      </c>
      <c r="O93" s="20" t="str">
        <f>VLOOKUP(J93,Prowadzacy!$F$2:$K$112,5,FALSE)</f>
        <v>W05/K2</v>
      </c>
      <c r="P93" s="20" t="str">
        <f>VLOOKUP(J93,Prowadzacy!$F$2:$K$112,6,FALSE)</f>
        <v>ZSS</v>
      </c>
      <c r="Q93" s="34" t="s">
        <v>806</v>
      </c>
      <c r="R93" s="20" t="str">
        <f>VLOOKUP(Q93,Prowadzacy!$F$2:$K$112,2,FALSE)</f>
        <v>Robert</v>
      </c>
      <c r="S93" s="20" t="str">
        <f>VLOOKUP(Q93,Prowadzacy!$F$2:$K$112,3,FALSE)</f>
        <v>Stanisław</v>
      </c>
      <c r="T93" s="20" t="str">
        <f>VLOOKUP(Q93,Prowadzacy!$F$2:$K$112,4,FALSE)</f>
        <v>Łukomski</v>
      </c>
      <c r="U93" s="20" t="str">
        <f>VLOOKUP(Q93,Prowadzacy!$F$2:$M$112,8,FALSE)</f>
        <v xml:space="preserve">Robert | Łukomski | Dr inż. |  ( 05216 ) </v>
      </c>
      <c r="V93" s="35"/>
      <c r="W93" s="34" t="s">
        <v>235</v>
      </c>
      <c r="X93" s="34"/>
      <c r="Y93" s="34"/>
      <c r="Z93" s="10"/>
      <c r="AA93" s="9"/>
      <c r="AB93" s="9"/>
      <c r="AC93" s="9"/>
      <c r="AD93" s="9"/>
      <c r="AE93" s="9"/>
      <c r="AF93" s="9"/>
      <c r="AG93" s="9"/>
      <c r="AH93" s="9"/>
      <c r="AI93" s="9"/>
      <c r="AJ93" s="9"/>
      <c r="AK93" s="9"/>
    </row>
    <row r="94" spans="1:37" ht="267.75" customHeight="1">
      <c r="A94" s="20">
        <v>89</v>
      </c>
      <c r="B94" s="20" t="str">
        <f>VLOOKUP(E94,studia!$F$1:$I$12,2,FALSE)</f>
        <v>Automatyka i Robotyka</v>
      </c>
      <c r="C94" s="20" t="str">
        <f>VLOOKUP(E94,studia!$F$1:$I$12,3,FALSE)</f>
        <v>inż.</v>
      </c>
      <c r="D94" s="20" t="str">
        <f>VLOOKUP(E94,studia!$F$1:$I$12,4,FALSE)</f>
        <v>ASE</v>
      </c>
      <c r="E94" s="34" t="s">
        <v>389</v>
      </c>
      <c r="F94" s="34"/>
      <c r="G94" s="35" t="s">
        <v>792</v>
      </c>
      <c r="H94" s="35" t="s">
        <v>793</v>
      </c>
      <c r="I94" s="35" t="s">
        <v>794</v>
      </c>
      <c r="J94" s="35" t="s">
        <v>787</v>
      </c>
      <c r="K94" s="19" t="str">
        <f>VLOOKUP(J94,Prowadzacy!$F$2:$J$112,2,FALSE)</f>
        <v>Krzysztof</v>
      </c>
      <c r="L94" s="19">
        <f>VLOOKUP(J94,Prowadzacy!$F$2:$K$112,3,FALSE)</f>
        <v>0</v>
      </c>
      <c r="M94" s="19" t="str">
        <f>VLOOKUP(J94,Prowadzacy!$F$2:$K$112,4,FALSE)</f>
        <v>Billewicz</v>
      </c>
      <c r="N94" s="20" t="str">
        <f>VLOOKUP(J94,Prowadzacy!$F$2:$M$112,8,FALSE)</f>
        <v xml:space="preserve">Krzysztof | Billewicz | Dr inż. |  ( 059999 ) </v>
      </c>
      <c r="O94" s="20" t="str">
        <f>VLOOKUP(J94,Prowadzacy!$F$2:$K$112,5,FALSE)</f>
        <v>W05/K2</v>
      </c>
      <c r="P94" s="20" t="str">
        <f>VLOOKUP(J94,Prowadzacy!$F$2:$K$112,6,FALSE)</f>
        <v>ZSS</v>
      </c>
      <c r="Q94" s="34" t="s">
        <v>1125</v>
      </c>
      <c r="R94" s="20" t="str">
        <f>VLOOKUP(Q94,Prowadzacy!$F$2:$K$112,2,FALSE)</f>
        <v>Marek</v>
      </c>
      <c r="S94" s="20" t="str">
        <f>VLOOKUP(Q94,Prowadzacy!$F$2:$K$112,3,FALSE)</f>
        <v>Aleksander</v>
      </c>
      <c r="T94" s="20" t="str">
        <f>VLOOKUP(Q94,Prowadzacy!$F$2:$K$112,4,FALSE)</f>
        <v>Kott</v>
      </c>
      <c r="U94" s="20" t="str">
        <f>VLOOKUP(Q94,Prowadzacy!$F$2:$M$112,8,FALSE)</f>
        <v xml:space="preserve">Marek | Kott | Dr inż. |  ( 05297 ) </v>
      </c>
      <c r="V94" s="35"/>
      <c r="W94" s="34" t="s">
        <v>235</v>
      </c>
      <c r="X94" s="34"/>
      <c r="Y94" s="34"/>
      <c r="Z94" s="10"/>
      <c r="AA94" s="9"/>
      <c r="AB94" s="9"/>
      <c r="AC94" s="9"/>
      <c r="AD94" s="9"/>
      <c r="AE94" s="9"/>
      <c r="AF94" s="9"/>
      <c r="AG94" s="9"/>
      <c r="AH94" s="9"/>
      <c r="AI94" s="9"/>
      <c r="AJ94" s="9"/>
      <c r="AK94" s="9"/>
    </row>
    <row r="95" spans="1:37" ht="255" customHeight="1">
      <c r="A95" s="20">
        <v>90</v>
      </c>
      <c r="B95" s="20" t="str">
        <f>VLOOKUP(E95,studia!$F$1:$I$12,2,FALSE)</f>
        <v>Automatyka i Robotyka</v>
      </c>
      <c r="C95" s="20" t="str">
        <f>VLOOKUP(E95,studia!$F$1:$I$12,3,FALSE)</f>
        <v>inż.</v>
      </c>
      <c r="D95" s="20" t="str">
        <f>VLOOKUP(E95,studia!$F$1:$I$12,4,FALSE)</f>
        <v>ASE</v>
      </c>
      <c r="E95" s="34" t="s">
        <v>389</v>
      </c>
      <c r="F95" s="85" t="s">
        <v>2939</v>
      </c>
      <c r="G95" s="35" t="s">
        <v>2456</v>
      </c>
      <c r="H95" s="35" t="s">
        <v>2457</v>
      </c>
      <c r="I95" s="35" t="s">
        <v>2458</v>
      </c>
      <c r="J95" s="35" t="s">
        <v>787</v>
      </c>
      <c r="K95" s="19" t="str">
        <f>VLOOKUP(J95,Prowadzacy!$F$2:$J$112,2,FALSE)</f>
        <v>Krzysztof</v>
      </c>
      <c r="L95" s="19">
        <f>VLOOKUP(J95,Prowadzacy!$F$2:$K$112,3,FALSE)</f>
        <v>0</v>
      </c>
      <c r="M95" s="19" t="str">
        <f>VLOOKUP(J95,Prowadzacy!$F$2:$K$112,4,FALSE)</f>
        <v>Billewicz</v>
      </c>
      <c r="N95" s="20" t="str">
        <f>VLOOKUP(J95,Prowadzacy!$F$2:$M$112,8,FALSE)</f>
        <v xml:space="preserve">Krzysztof | Billewicz | Dr inż. |  ( 059999 ) </v>
      </c>
      <c r="O95" s="20" t="str">
        <f>VLOOKUP(J95,Prowadzacy!$F$2:$K$112,5,FALSE)</f>
        <v>W05/K2</v>
      </c>
      <c r="P95" s="20" t="str">
        <f>VLOOKUP(J95,Prowadzacy!$F$2:$K$112,6,FALSE)</f>
        <v>ZSS</v>
      </c>
      <c r="Q95" s="34" t="s">
        <v>1125</v>
      </c>
      <c r="R95" s="20" t="str">
        <f>VLOOKUP(Q95,Prowadzacy!$F$2:$K$112,2,FALSE)</f>
        <v>Marek</v>
      </c>
      <c r="S95" s="20" t="str">
        <f>VLOOKUP(Q95,Prowadzacy!$F$2:$K$112,3,FALSE)</f>
        <v>Aleksander</v>
      </c>
      <c r="T95" s="20" t="str">
        <f>VLOOKUP(Q95,Prowadzacy!$F$2:$K$112,4,FALSE)</f>
        <v>Kott</v>
      </c>
      <c r="U95" s="20" t="str">
        <f>VLOOKUP(Q95,Prowadzacy!$F$2:$M$112,8,FALSE)</f>
        <v xml:space="preserve">Marek | Kott | Dr inż. |  ( 05297 ) </v>
      </c>
      <c r="V95" s="35"/>
      <c r="W95" s="34" t="s">
        <v>235</v>
      </c>
      <c r="X95" s="34"/>
      <c r="Y95" s="34"/>
      <c r="Z95" s="10"/>
      <c r="AA95" s="9"/>
      <c r="AB95" s="9"/>
      <c r="AC95" s="9"/>
      <c r="AD95" s="9"/>
      <c r="AE95" s="9"/>
      <c r="AF95" s="9"/>
      <c r="AG95" s="9"/>
      <c r="AH95" s="9"/>
      <c r="AI95" s="9"/>
      <c r="AJ95" s="9"/>
      <c r="AK95" s="9"/>
    </row>
    <row r="96" spans="1:37" ht="140.25" customHeight="1">
      <c r="A96" s="20">
        <v>91</v>
      </c>
      <c r="B96" s="20" t="str">
        <f>VLOOKUP(E96,studia!$F$1:$I$12,2,FALSE)</f>
        <v>Automatyka i Robotyka</v>
      </c>
      <c r="C96" s="20" t="str">
        <f>VLOOKUP(E96,studia!$F$1:$I$12,3,FALSE)</f>
        <v>inż.</v>
      </c>
      <c r="D96" s="20" t="str">
        <f>VLOOKUP(E96,studia!$F$1:$I$12,4,FALSE)</f>
        <v>ASE</v>
      </c>
      <c r="E96" s="34" t="s">
        <v>389</v>
      </c>
      <c r="F96" s="85" t="s">
        <v>2939</v>
      </c>
      <c r="G96" s="54" t="s">
        <v>2462</v>
      </c>
      <c r="H96" s="54" t="s">
        <v>2463</v>
      </c>
      <c r="I96" s="35" t="s">
        <v>2464</v>
      </c>
      <c r="J96" s="35" t="s">
        <v>787</v>
      </c>
      <c r="K96" s="19" t="str">
        <f>VLOOKUP(J96,Prowadzacy!$F$2:$J$112,2,FALSE)</f>
        <v>Krzysztof</v>
      </c>
      <c r="L96" s="19">
        <f>VLOOKUP(J96,Prowadzacy!$F$2:$K$112,3,FALSE)</f>
        <v>0</v>
      </c>
      <c r="M96" s="19" t="str">
        <f>VLOOKUP(J96,Prowadzacy!$F$2:$K$112,4,FALSE)</f>
        <v>Billewicz</v>
      </c>
      <c r="N96" s="20" t="str">
        <f>VLOOKUP(J96,Prowadzacy!$F$2:$M$112,8,FALSE)</f>
        <v xml:space="preserve">Krzysztof | Billewicz | Dr inż. |  ( 059999 ) </v>
      </c>
      <c r="O96" s="20" t="str">
        <f>VLOOKUP(J96,Prowadzacy!$F$2:$K$112,5,FALSE)</f>
        <v>W05/K2</v>
      </c>
      <c r="P96" s="20" t="str">
        <f>VLOOKUP(J96,Prowadzacy!$F$2:$K$112,6,FALSE)</f>
        <v>ZSS</v>
      </c>
      <c r="Q96" s="34" t="s">
        <v>1125</v>
      </c>
      <c r="R96" s="20" t="str">
        <f>VLOOKUP(Q96,Prowadzacy!$F$2:$K$112,2,FALSE)</f>
        <v>Marek</v>
      </c>
      <c r="S96" s="20" t="str">
        <f>VLOOKUP(Q96,Prowadzacy!$F$2:$K$112,3,FALSE)</f>
        <v>Aleksander</v>
      </c>
      <c r="T96" s="20" t="str">
        <f>VLOOKUP(Q96,Prowadzacy!$F$2:$K$112,4,FALSE)</f>
        <v>Kott</v>
      </c>
      <c r="U96" s="20" t="str">
        <f>VLOOKUP(Q96,Prowadzacy!$F$2:$M$112,8,FALSE)</f>
        <v xml:space="preserve">Marek | Kott | Dr inż. |  ( 05297 ) </v>
      </c>
      <c r="V96" s="35"/>
      <c r="W96" s="34" t="s">
        <v>235</v>
      </c>
      <c r="X96" s="34"/>
      <c r="Y96" s="34"/>
      <c r="Z96" s="10"/>
      <c r="AA96" s="9"/>
      <c r="AB96" s="9"/>
      <c r="AC96" s="9"/>
      <c r="AD96" s="9"/>
      <c r="AE96" s="9"/>
      <c r="AF96" s="9"/>
      <c r="AG96" s="9"/>
      <c r="AH96" s="9"/>
      <c r="AI96" s="9"/>
      <c r="AJ96" s="9"/>
      <c r="AK96" s="9"/>
    </row>
    <row r="97" spans="1:37" ht="76.5" customHeight="1">
      <c r="A97" s="20">
        <v>92</v>
      </c>
      <c r="B97" s="20" t="str">
        <f>VLOOKUP(E97,studia!$F$1:$I$12,2,FALSE)</f>
        <v>Automatyka i Robotyka</v>
      </c>
      <c r="C97" s="20" t="str">
        <f>VLOOKUP(E97,studia!$F$1:$I$12,3,FALSE)</f>
        <v>inż.</v>
      </c>
      <c r="D97" s="20" t="str">
        <f>VLOOKUP(E97,studia!$F$1:$I$12,4,FALSE)</f>
        <v>ASE</v>
      </c>
      <c r="E97" s="34" t="s">
        <v>389</v>
      </c>
      <c r="F97" s="34"/>
      <c r="G97" s="35" t="s">
        <v>2465</v>
      </c>
      <c r="H97" s="35" t="s">
        <v>2466</v>
      </c>
      <c r="I97" s="35" t="s">
        <v>2467</v>
      </c>
      <c r="J97" s="35" t="s">
        <v>787</v>
      </c>
      <c r="K97" s="19" t="str">
        <f>VLOOKUP(J97,Prowadzacy!$F$2:$J$112,2,FALSE)</f>
        <v>Krzysztof</v>
      </c>
      <c r="L97" s="19">
        <f>VLOOKUP(J97,Prowadzacy!$F$2:$K$112,3,FALSE)</f>
        <v>0</v>
      </c>
      <c r="M97" s="19" t="str">
        <f>VLOOKUP(J97,Prowadzacy!$F$2:$K$112,4,FALSE)</f>
        <v>Billewicz</v>
      </c>
      <c r="N97" s="20" t="str">
        <f>VLOOKUP(J97,Prowadzacy!$F$2:$M$112,8,FALSE)</f>
        <v xml:space="preserve">Krzysztof | Billewicz | Dr inż. |  ( 059999 ) </v>
      </c>
      <c r="O97" s="20" t="str">
        <f>VLOOKUP(J97,Prowadzacy!$F$2:$K$112,5,FALSE)</f>
        <v>W05/K2</v>
      </c>
      <c r="P97" s="20" t="str">
        <f>VLOOKUP(J97,Prowadzacy!$F$2:$K$112,6,FALSE)</f>
        <v>ZSS</v>
      </c>
      <c r="Q97" s="34" t="s">
        <v>1125</v>
      </c>
      <c r="R97" s="20" t="str">
        <f>VLOOKUP(Q97,Prowadzacy!$F$2:$K$112,2,FALSE)</f>
        <v>Marek</v>
      </c>
      <c r="S97" s="20" t="str">
        <f>VLOOKUP(Q97,Prowadzacy!$F$2:$K$112,3,FALSE)</f>
        <v>Aleksander</v>
      </c>
      <c r="T97" s="20" t="str">
        <f>VLOOKUP(Q97,Prowadzacy!$F$2:$K$112,4,FALSE)</f>
        <v>Kott</v>
      </c>
      <c r="U97" s="20" t="str">
        <f>VLOOKUP(Q97,Prowadzacy!$F$2:$M$112,8,FALSE)</f>
        <v xml:space="preserve">Marek | Kott | Dr inż. |  ( 05297 ) </v>
      </c>
      <c r="V97" s="35"/>
      <c r="W97" s="34" t="s">
        <v>235</v>
      </c>
      <c r="X97" s="34"/>
      <c r="Y97" s="34"/>
      <c r="Z97" s="10"/>
      <c r="AA97" s="9"/>
      <c r="AB97" s="9"/>
      <c r="AC97" s="9"/>
      <c r="AD97" s="9"/>
      <c r="AE97" s="9"/>
      <c r="AF97" s="9"/>
      <c r="AG97" s="9"/>
      <c r="AH97" s="9"/>
      <c r="AI97" s="9"/>
      <c r="AJ97" s="9"/>
      <c r="AK97" s="9"/>
    </row>
    <row r="98" spans="1:37" ht="89.25" customHeight="1">
      <c r="A98" s="20">
        <v>93</v>
      </c>
      <c r="B98" s="20" t="str">
        <f>VLOOKUP(E98,studia!$F$1:$I$12,2,FALSE)</f>
        <v>Automatyka i Robotyka</v>
      </c>
      <c r="C98" s="20" t="str">
        <f>VLOOKUP(E98,studia!$F$1:$I$12,3,FALSE)</f>
        <v>inż.</v>
      </c>
      <c r="D98" s="20" t="str">
        <f>VLOOKUP(E98,studia!$F$1:$I$12,4,FALSE)</f>
        <v>ASE</v>
      </c>
      <c r="E98" s="34" t="s">
        <v>389</v>
      </c>
      <c r="F98" s="34"/>
      <c r="G98" s="35" t="s">
        <v>2468</v>
      </c>
      <c r="H98" s="35" t="s">
        <v>2469</v>
      </c>
      <c r="I98" s="35" t="s">
        <v>2470</v>
      </c>
      <c r="J98" s="35" t="s">
        <v>949</v>
      </c>
      <c r="K98" s="19" t="str">
        <f>VLOOKUP(J98,Prowadzacy!$F$2:$J$112,2,FALSE)</f>
        <v>Robert</v>
      </c>
      <c r="L98" s="19">
        <f>VLOOKUP(J98,Prowadzacy!$F$2:$K$112,3,FALSE)</f>
        <v>0</v>
      </c>
      <c r="M98" s="19" t="str">
        <f>VLOOKUP(J98,Prowadzacy!$F$2:$K$112,4,FALSE)</f>
        <v>Czechowski</v>
      </c>
      <c r="N98" s="20" t="str">
        <f>VLOOKUP(J98,Prowadzacy!$F$2:$M$112,8,FALSE)</f>
        <v xml:space="preserve">Robert | Czechowski | Dr inż. |  ( 052345 ) </v>
      </c>
      <c r="O98" s="20" t="str">
        <f>VLOOKUP(J98,Prowadzacy!$F$2:$K$112,5,FALSE)</f>
        <v>W05/K2</v>
      </c>
      <c r="P98" s="20" t="str">
        <f>VLOOKUP(J98,Prowadzacy!$F$2:$K$112,6,FALSE)</f>
        <v>ZAS</v>
      </c>
      <c r="Q98" s="34" t="s">
        <v>886</v>
      </c>
      <c r="R98" s="20" t="str">
        <f>VLOOKUP(Q98,Prowadzacy!$F$2:$K$112,2,FALSE)</f>
        <v>Piotr</v>
      </c>
      <c r="S98" s="20" t="str">
        <f>VLOOKUP(Q98,Prowadzacy!$F$2:$K$112,3,FALSE)</f>
        <v>Eugeniusz</v>
      </c>
      <c r="T98" s="20" t="str">
        <f>VLOOKUP(Q98,Prowadzacy!$F$2:$K$112,4,FALSE)</f>
        <v>Pierz</v>
      </c>
      <c r="U98" s="20" t="str">
        <f>VLOOKUP(Q98,Prowadzacy!$F$2:$M$112,8,FALSE)</f>
        <v xml:space="preserve">Piotr | Pierz | Dr inż. |  ( 05232 ) </v>
      </c>
      <c r="V98" s="35"/>
      <c r="W98" s="34" t="s">
        <v>235</v>
      </c>
      <c r="X98" s="34"/>
      <c r="Y98" s="34"/>
      <c r="Z98" s="10"/>
      <c r="AA98" s="9"/>
      <c r="AB98" s="9"/>
      <c r="AC98" s="9"/>
      <c r="AD98" s="9"/>
      <c r="AE98" s="9"/>
      <c r="AF98" s="9"/>
      <c r="AG98" s="9"/>
      <c r="AH98" s="9"/>
      <c r="AI98" s="9"/>
      <c r="AJ98" s="9"/>
      <c r="AK98" s="9"/>
    </row>
    <row r="99" spans="1:37" ht="127.5" customHeight="1">
      <c r="A99" s="20">
        <v>94</v>
      </c>
      <c r="B99" s="20" t="str">
        <f>VLOOKUP(E99,studia!$F$1:$I$12,2,FALSE)</f>
        <v>Automatyka i Robotyka</v>
      </c>
      <c r="C99" s="20" t="str">
        <f>VLOOKUP(E99,studia!$F$1:$I$12,3,FALSE)</f>
        <v>inż.</v>
      </c>
      <c r="D99" s="20" t="str">
        <f>VLOOKUP(E99,studia!$F$1:$I$12,4,FALSE)</f>
        <v>ASE</v>
      </c>
      <c r="E99" s="34" t="s">
        <v>389</v>
      </c>
      <c r="F99" s="85" t="s">
        <v>2939</v>
      </c>
      <c r="G99" s="35" t="s">
        <v>2471</v>
      </c>
      <c r="H99" s="35" t="s">
        <v>2472</v>
      </c>
      <c r="I99" s="35" t="s">
        <v>2473</v>
      </c>
      <c r="J99" s="35" t="s">
        <v>867</v>
      </c>
      <c r="K99" s="19" t="str">
        <f>VLOOKUP(J99,Prowadzacy!$F$2:$J$112,2,FALSE)</f>
        <v>Grzegorz</v>
      </c>
      <c r="L99" s="19" t="str">
        <f>VLOOKUP(J99,Prowadzacy!$F$2:$K$112,3,FALSE)</f>
        <v>Eugeniusz</v>
      </c>
      <c r="M99" s="19" t="str">
        <f>VLOOKUP(J99,Prowadzacy!$F$2:$K$112,4,FALSE)</f>
        <v>Wiśniewski</v>
      </c>
      <c r="N99" s="20" t="str">
        <f>VLOOKUP(J99,Prowadzacy!$F$2:$M$112,8,FALSE)</f>
        <v xml:space="preserve">Grzegorz | Wiśniewski | Dr inż. |  ( 05214 ) </v>
      </c>
      <c r="O99" s="20" t="str">
        <f>VLOOKUP(J99,Prowadzacy!$F$2:$K$112,5,FALSE)</f>
        <v>W05/K2</v>
      </c>
      <c r="P99" s="20" t="str">
        <f>VLOOKUP(J99,Prowadzacy!$F$2:$K$112,6,FALSE)</f>
        <v>ZAS</v>
      </c>
      <c r="Q99" s="34" t="s">
        <v>798</v>
      </c>
      <c r="R99" s="20" t="str">
        <f>VLOOKUP(Q99,Prowadzacy!$F$2:$K$112,2,FALSE)</f>
        <v>Marcin</v>
      </c>
      <c r="S99" s="20" t="str">
        <f>VLOOKUP(Q99,Prowadzacy!$F$2:$K$112,3,FALSE)</f>
        <v>Wojciech</v>
      </c>
      <c r="T99" s="20" t="str">
        <f>VLOOKUP(Q99,Prowadzacy!$F$2:$K$112,4,FALSE)</f>
        <v>Habrych</v>
      </c>
      <c r="U99" s="20" t="str">
        <f>VLOOKUP(Q99,Prowadzacy!$F$2:$M$112,8,FALSE)</f>
        <v xml:space="preserve">Marcin | Habrych | Dr inż. |  ( 05281 ) </v>
      </c>
      <c r="V99" s="35"/>
      <c r="W99" s="34" t="s">
        <v>235</v>
      </c>
      <c r="X99" s="34"/>
      <c r="Y99" s="34"/>
      <c r="Z99" s="10"/>
      <c r="AA99" s="9"/>
      <c r="AB99" s="9"/>
      <c r="AC99" s="9"/>
      <c r="AD99" s="9"/>
      <c r="AE99" s="9"/>
      <c r="AF99" s="9"/>
      <c r="AG99" s="9"/>
      <c r="AH99" s="9"/>
      <c r="AI99" s="9"/>
      <c r="AJ99" s="9"/>
      <c r="AK99" s="9"/>
    </row>
    <row r="100" spans="1:37" ht="178.5" customHeight="1">
      <c r="A100" s="20">
        <v>95</v>
      </c>
      <c r="B100" s="20" t="str">
        <f>VLOOKUP(E100,studia!$F$1:$I$12,2,FALSE)</f>
        <v>Automatyka i Robotyka</v>
      </c>
      <c r="C100" s="20" t="str">
        <f>VLOOKUP(E100,studia!$F$1:$I$12,3,FALSE)</f>
        <v>inż.</v>
      </c>
      <c r="D100" s="20" t="str">
        <f>VLOOKUP(E100,studia!$F$1:$I$12,4,FALSE)</f>
        <v>ASE</v>
      </c>
      <c r="E100" s="34" t="s">
        <v>389</v>
      </c>
      <c r="F100" s="34"/>
      <c r="G100" s="35" t="s">
        <v>2474</v>
      </c>
      <c r="H100" s="35" t="s">
        <v>2475</v>
      </c>
      <c r="I100" s="35" t="s">
        <v>2476</v>
      </c>
      <c r="J100" s="35" t="s">
        <v>787</v>
      </c>
      <c r="K100" s="19" t="str">
        <f>VLOOKUP(J100,Prowadzacy!$F$2:$J$112,2,FALSE)</f>
        <v>Krzysztof</v>
      </c>
      <c r="L100" s="19">
        <f>VLOOKUP(J100,Prowadzacy!$F$2:$K$112,3,FALSE)</f>
        <v>0</v>
      </c>
      <c r="M100" s="19" t="str">
        <f>VLOOKUP(J100,Prowadzacy!$F$2:$K$112,4,FALSE)</f>
        <v>Billewicz</v>
      </c>
      <c r="N100" s="20" t="str">
        <f>VLOOKUP(J100,Prowadzacy!$F$2:$M$112,8,FALSE)</f>
        <v xml:space="preserve">Krzysztof | Billewicz | Dr inż. |  ( 059999 ) </v>
      </c>
      <c r="O100" s="20" t="str">
        <f>VLOOKUP(J100,Prowadzacy!$F$2:$K$112,5,FALSE)</f>
        <v>W05/K2</v>
      </c>
      <c r="P100" s="20" t="str">
        <f>VLOOKUP(J100,Prowadzacy!$F$2:$K$112,6,FALSE)</f>
        <v>ZSS</v>
      </c>
      <c r="Q100" s="34" t="s">
        <v>1125</v>
      </c>
      <c r="R100" s="20" t="str">
        <f>VLOOKUP(Q100,Prowadzacy!$F$2:$K$112,2,FALSE)</f>
        <v>Marek</v>
      </c>
      <c r="S100" s="20" t="str">
        <f>VLOOKUP(Q100,Prowadzacy!$F$2:$K$112,3,FALSE)</f>
        <v>Aleksander</v>
      </c>
      <c r="T100" s="20" t="str">
        <f>VLOOKUP(Q100,Prowadzacy!$F$2:$K$112,4,FALSE)</f>
        <v>Kott</v>
      </c>
      <c r="U100" s="20" t="str">
        <f>VLOOKUP(Q100,Prowadzacy!$F$2:$M$112,8,FALSE)</f>
        <v xml:space="preserve">Marek | Kott | Dr inż. |  ( 05297 ) </v>
      </c>
      <c r="V100" s="35"/>
      <c r="W100" s="34" t="s">
        <v>235</v>
      </c>
      <c r="X100" s="34"/>
      <c r="Y100" s="34"/>
      <c r="Z100" s="10"/>
      <c r="AA100" s="9"/>
      <c r="AB100" s="9"/>
      <c r="AC100" s="9"/>
      <c r="AD100" s="9"/>
      <c r="AE100" s="9"/>
      <c r="AF100" s="9"/>
      <c r="AG100" s="9"/>
      <c r="AH100" s="9"/>
      <c r="AI100" s="9"/>
      <c r="AJ100" s="9"/>
      <c r="AK100" s="9"/>
    </row>
    <row r="101" spans="1:37" ht="102" customHeight="1">
      <c r="A101" s="20">
        <v>96</v>
      </c>
      <c r="B101" s="20" t="str">
        <f>VLOOKUP(E101,studia!$F$1:$I$12,2,FALSE)</f>
        <v>Automatyka i Robotyka</v>
      </c>
      <c r="C101" s="20" t="str">
        <f>VLOOKUP(E101,studia!$F$1:$I$12,3,FALSE)</f>
        <v>inż.</v>
      </c>
      <c r="D101" s="20" t="str">
        <f>VLOOKUP(E101,studia!$F$1:$I$12,4,FALSE)</f>
        <v>ASE</v>
      </c>
      <c r="E101" s="34" t="s">
        <v>389</v>
      </c>
      <c r="F101" s="85" t="s">
        <v>2939</v>
      </c>
      <c r="G101" s="35" t="s">
        <v>871</v>
      </c>
      <c r="H101" s="35" t="s">
        <v>872</v>
      </c>
      <c r="I101" s="35" t="s">
        <v>873</v>
      </c>
      <c r="J101" s="35" t="s">
        <v>1236</v>
      </c>
      <c r="K101" s="19" t="str">
        <f>VLOOKUP(J101,Prowadzacy!$F$2:$J$112,2,FALSE)</f>
        <v>Bogumiła</v>
      </c>
      <c r="L101" s="19" t="str">
        <f>VLOOKUP(J101,Prowadzacy!$F$2:$K$112,3,FALSE)</f>
        <v>Kazimiera</v>
      </c>
      <c r="M101" s="19" t="str">
        <f>VLOOKUP(J101,Prowadzacy!$F$2:$K$112,4,FALSE)</f>
        <v>Wnukowska</v>
      </c>
      <c r="N101" s="20" t="str">
        <f>VLOOKUP(J101,Prowadzacy!$F$2:$M$112,8,FALSE)</f>
        <v xml:space="preserve">Bogumiła | Wnukowska | Dr hab. inż. |  ( 05258z ) </v>
      </c>
      <c r="O101" s="20" t="str">
        <f>VLOOKUP(J101,Prowadzacy!$F$2:$K$112,5,FALSE)</f>
        <v>W05/K2</v>
      </c>
      <c r="P101" s="20" t="str">
        <f>VLOOKUP(J101,Prowadzacy!$F$2:$K$112,6,FALSE)</f>
        <v>ZEP</v>
      </c>
      <c r="Q101" s="34" t="s">
        <v>1125</v>
      </c>
      <c r="R101" s="20" t="str">
        <f>VLOOKUP(Q101,Prowadzacy!$F$2:$K$112,2,FALSE)</f>
        <v>Marek</v>
      </c>
      <c r="S101" s="20" t="str">
        <f>VLOOKUP(Q101,Prowadzacy!$F$2:$K$112,3,FALSE)</f>
        <v>Aleksander</v>
      </c>
      <c r="T101" s="20" t="str">
        <f>VLOOKUP(Q101,Prowadzacy!$F$2:$K$112,4,FALSE)</f>
        <v>Kott</v>
      </c>
      <c r="U101" s="20" t="str">
        <f>VLOOKUP(Q101,Prowadzacy!$F$2:$M$112,8,FALSE)</f>
        <v xml:space="preserve">Marek | Kott | Dr inż. |  ( 05297 ) </v>
      </c>
      <c r="V101" s="35"/>
      <c r="W101" s="34" t="s">
        <v>235</v>
      </c>
      <c r="X101" s="53"/>
      <c r="Y101" s="34"/>
      <c r="Z101" s="10"/>
      <c r="AA101" s="9"/>
      <c r="AB101" s="9"/>
      <c r="AC101" s="9"/>
      <c r="AD101" s="9"/>
      <c r="AE101" s="9"/>
      <c r="AF101" s="9"/>
      <c r="AG101" s="9"/>
      <c r="AH101" s="9"/>
      <c r="AI101" s="9"/>
      <c r="AJ101" s="9"/>
      <c r="AK101" s="9"/>
    </row>
    <row r="102" spans="1:37" ht="76.5" customHeight="1">
      <c r="A102" s="20">
        <v>97</v>
      </c>
      <c r="B102" s="20" t="str">
        <f>VLOOKUP(E102,studia!$F$1:$I$12,2,FALSE)</f>
        <v>Automatyka i Robotyka</v>
      </c>
      <c r="C102" s="20" t="str">
        <f>VLOOKUP(E102,studia!$F$1:$I$12,3,FALSE)</f>
        <v>inż.</v>
      </c>
      <c r="D102" s="20" t="str">
        <f>VLOOKUP(E102,studia!$F$1:$I$12,4,FALSE)</f>
        <v>ASE</v>
      </c>
      <c r="E102" s="34" t="s">
        <v>389</v>
      </c>
      <c r="F102" s="34"/>
      <c r="G102" s="35" t="s">
        <v>764</v>
      </c>
      <c r="H102" s="35" t="s">
        <v>765</v>
      </c>
      <c r="I102" s="35" t="s">
        <v>766</v>
      </c>
      <c r="J102" s="35" t="s">
        <v>763</v>
      </c>
      <c r="K102" s="19" t="str">
        <f>VLOOKUP(J102,Prowadzacy!$F$2:$J$112,2,FALSE)</f>
        <v>Joanna</v>
      </c>
      <c r="L102" s="19" t="str">
        <f>VLOOKUP(J102,Prowadzacy!$F$2:$K$112,3,FALSE)</f>
        <v>Karolina</v>
      </c>
      <c r="M102" s="19" t="str">
        <f>VLOOKUP(J102,Prowadzacy!$F$2:$K$112,4,FALSE)</f>
        <v>Budzisz</v>
      </c>
      <c r="N102" s="20" t="str">
        <f>VLOOKUP(J102,Prowadzacy!$F$2:$M$112,8,FALSE)</f>
        <v xml:space="preserve">Joanna | Budzisz | Dr inż. |  ( 05404 ) </v>
      </c>
      <c r="O102" s="20" t="str">
        <f>VLOOKUP(J102,Prowadzacy!$F$2:$K$112,5,FALSE)</f>
        <v>W05/K2</v>
      </c>
      <c r="P102" s="20" t="str">
        <f>VLOOKUP(J102,Prowadzacy!$F$2:$K$112,6,FALSE)</f>
        <v>ZEP</v>
      </c>
      <c r="Q102" s="34" t="s">
        <v>1020</v>
      </c>
      <c r="R102" s="20" t="str">
        <f>VLOOKUP(Q102,Prowadzacy!$F$2:$K$112,2,FALSE)</f>
        <v>Wiktoria</v>
      </c>
      <c r="S102" s="20" t="str">
        <f>VLOOKUP(Q102,Prowadzacy!$F$2:$K$112,3,FALSE)</f>
        <v>Maria</v>
      </c>
      <c r="T102" s="20" t="str">
        <f>VLOOKUP(Q102,Prowadzacy!$F$2:$K$112,4,FALSE)</f>
        <v>Grycan</v>
      </c>
      <c r="U102" s="20" t="str">
        <f>VLOOKUP(Q102,Prowadzacy!$F$2:$M$112,8,FALSE)</f>
        <v xml:space="preserve">Wiktoria | Grycan | Dr inż. |  ( 05408 ) </v>
      </c>
      <c r="V102" s="35"/>
      <c r="W102" s="34" t="s">
        <v>234</v>
      </c>
      <c r="X102" s="34" t="s">
        <v>1839</v>
      </c>
      <c r="Y102" s="34" t="s">
        <v>234</v>
      </c>
      <c r="Z102" s="10"/>
      <c r="AA102" s="9"/>
      <c r="AB102" s="9"/>
      <c r="AC102" s="9"/>
      <c r="AD102" s="9"/>
      <c r="AE102" s="9"/>
      <c r="AF102" s="9"/>
      <c r="AG102" s="9"/>
      <c r="AH102" s="9"/>
      <c r="AI102" s="9"/>
      <c r="AJ102" s="9"/>
      <c r="AK102" s="9"/>
    </row>
    <row r="103" spans="1:37" ht="51" customHeight="1">
      <c r="A103" s="20">
        <v>98</v>
      </c>
      <c r="B103" s="20" t="str">
        <f>VLOOKUP(E103,studia!$F$1:$I$12,2,FALSE)</f>
        <v>Automatyka i Robotyka</v>
      </c>
      <c r="C103" s="20" t="str">
        <f>VLOOKUP(E103,studia!$F$1:$I$12,3,FALSE)</f>
        <v>inż.</v>
      </c>
      <c r="D103" s="20" t="str">
        <f>VLOOKUP(E103,studia!$F$1:$I$12,4,FALSE)</f>
        <v>ASE</v>
      </c>
      <c r="E103" s="34" t="s">
        <v>389</v>
      </c>
      <c r="F103" s="34"/>
      <c r="G103" s="35" t="s">
        <v>2555</v>
      </c>
      <c r="H103" s="35" t="s">
        <v>2556</v>
      </c>
      <c r="I103" s="35" t="s">
        <v>2557</v>
      </c>
      <c r="J103" s="35" t="s">
        <v>763</v>
      </c>
      <c r="K103" s="19" t="str">
        <f>VLOOKUP(J103,Prowadzacy!$F$2:$J$112,2,FALSE)</f>
        <v>Joanna</v>
      </c>
      <c r="L103" s="19" t="str">
        <f>VLOOKUP(J103,Prowadzacy!$F$2:$K$112,3,FALSE)</f>
        <v>Karolina</v>
      </c>
      <c r="M103" s="19" t="str">
        <f>VLOOKUP(J103,Prowadzacy!$F$2:$K$112,4,FALSE)</f>
        <v>Budzisz</v>
      </c>
      <c r="N103" s="20" t="str">
        <f>VLOOKUP(J103,Prowadzacy!$F$2:$M$112,8,FALSE)</f>
        <v xml:space="preserve">Joanna | Budzisz | Dr inż. |  ( 05404 ) </v>
      </c>
      <c r="O103" s="20" t="str">
        <f>VLOOKUP(J103,Prowadzacy!$F$2:$K$112,5,FALSE)</f>
        <v>W05/K2</v>
      </c>
      <c r="P103" s="20" t="str">
        <f>VLOOKUP(J103,Prowadzacy!$F$2:$K$112,6,FALSE)</f>
        <v>ZEP</v>
      </c>
      <c r="Q103" s="34" t="s">
        <v>1020</v>
      </c>
      <c r="R103" s="20" t="str">
        <f>VLOOKUP(Q103,Prowadzacy!$F$2:$K$112,2,FALSE)</f>
        <v>Wiktoria</v>
      </c>
      <c r="S103" s="20" t="str">
        <f>VLOOKUP(Q103,Prowadzacy!$F$2:$K$112,3,FALSE)</f>
        <v>Maria</v>
      </c>
      <c r="T103" s="20" t="str">
        <f>VLOOKUP(Q103,Prowadzacy!$F$2:$K$112,4,FALSE)</f>
        <v>Grycan</v>
      </c>
      <c r="U103" s="20" t="str">
        <f>VLOOKUP(Q103,Prowadzacy!$F$2:$M$112,8,FALSE)</f>
        <v xml:space="preserve">Wiktoria | Grycan | Dr inż. |  ( 05408 ) </v>
      </c>
      <c r="V103" s="35"/>
      <c r="W103" s="34" t="s">
        <v>235</v>
      </c>
      <c r="X103" s="34"/>
      <c r="Y103" s="34"/>
      <c r="Z103" s="10"/>
      <c r="AA103" s="9"/>
      <c r="AB103" s="9"/>
      <c r="AC103" s="9"/>
      <c r="AD103" s="9"/>
      <c r="AE103" s="9"/>
      <c r="AF103" s="9"/>
      <c r="AG103" s="9"/>
      <c r="AH103" s="9"/>
      <c r="AI103" s="9"/>
      <c r="AJ103" s="9"/>
      <c r="AK103" s="9"/>
    </row>
    <row r="104" spans="1:37" ht="76.5" customHeight="1">
      <c r="A104" s="20">
        <v>99</v>
      </c>
      <c r="B104" s="20" t="str">
        <f>VLOOKUP(E104,studia!$F$1:$I$12,2,FALSE)</f>
        <v>Automatyka i Robotyka</v>
      </c>
      <c r="C104" s="20" t="str">
        <f>VLOOKUP(E104,studia!$F$1:$I$12,3,FALSE)</f>
        <v>inż.</v>
      </c>
      <c r="D104" s="20" t="str">
        <f>VLOOKUP(E104,studia!$F$1:$I$12,4,FALSE)</f>
        <v>ASE</v>
      </c>
      <c r="E104" s="34" t="s">
        <v>389</v>
      </c>
      <c r="F104" s="85" t="s">
        <v>2939</v>
      </c>
      <c r="G104" s="35" t="s">
        <v>2534</v>
      </c>
      <c r="H104" s="35" t="s">
        <v>2535</v>
      </c>
      <c r="I104" s="35" t="s">
        <v>2536</v>
      </c>
      <c r="J104" s="35" t="s">
        <v>949</v>
      </c>
      <c r="K104" s="19" t="str">
        <f>VLOOKUP(J104,Prowadzacy!$F$2:$J$112,2,FALSE)</f>
        <v>Robert</v>
      </c>
      <c r="L104" s="19">
        <f>VLOOKUP(J104,Prowadzacy!$F$2:$K$112,3,FALSE)</f>
        <v>0</v>
      </c>
      <c r="M104" s="19" t="str">
        <f>VLOOKUP(J104,Prowadzacy!$F$2:$K$112,4,FALSE)</f>
        <v>Czechowski</v>
      </c>
      <c r="N104" s="20" t="str">
        <f>VLOOKUP(J104,Prowadzacy!$F$2:$M$112,8,FALSE)</f>
        <v xml:space="preserve">Robert | Czechowski | Dr inż. |  ( 052345 ) </v>
      </c>
      <c r="O104" s="20" t="str">
        <f>VLOOKUP(J104,Prowadzacy!$F$2:$K$112,5,FALSE)</f>
        <v>W05/K2</v>
      </c>
      <c r="P104" s="20" t="str">
        <f>VLOOKUP(J104,Prowadzacy!$F$2:$K$112,6,FALSE)</f>
        <v>ZAS</v>
      </c>
      <c r="Q104" s="34" t="s">
        <v>886</v>
      </c>
      <c r="R104" s="20" t="str">
        <f>VLOOKUP(Q104,Prowadzacy!$F$2:$K$112,2,FALSE)</f>
        <v>Piotr</v>
      </c>
      <c r="S104" s="20" t="str">
        <f>VLOOKUP(Q104,Prowadzacy!$F$2:$K$112,3,FALSE)</f>
        <v>Eugeniusz</v>
      </c>
      <c r="T104" s="20" t="str">
        <f>VLOOKUP(Q104,Prowadzacy!$F$2:$K$112,4,FALSE)</f>
        <v>Pierz</v>
      </c>
      <c r="U104" s="20" t="str">
        <f>VLOOKUP(Q104,Prowadzacy!$F$2:$M$112,8,FALSE)</f>
        <v xml:space="preserve">Piotr | Pierz | Dr inż. |  ( 05232 ) </v>
      </c>
      <c r="V104" s="35"/>
      <c r="W104" s="34" t="s">
        <v>235</v>
      </c>
      <c r="X104" s="34"/>
      <c r="Y104" s="34"/>
      <c r="Z104" s="10"/>
      <c r="AA104" s="9"/>
      <c r="AB104" s="9"/>
      <c r="AC104" s="9"/>
      <c r="AD104" s="9"/>
      <c r="AE104" s="9"/>
      <c r="AF104" s="9"/>
      <c r="AG104" s="9"/>
      <c r="AH104" s="9"/>
      <c r="AI104" s="9"/>
      <c r="AJ104" s="9"/>
      <c r="AK104" s="9"/>
    </row>
    <row r="105" spans="1:37" ht="76.5" customHeight="1">
      <c r="A105" s="20">
        <v>100</v>
      </c>
      <c r="B105" s="20" t="str">
        <f>VLOOKUP(E105,studia!$F$1:$I$12,2,FALSE)</f>
        <v>Automatyka i Robotyka</v>
      </c>
      <c r="C105" s="20" t="str">
        <f>VLOOKUP(E105,studia!$F$1:$I$12,3,FALSE)</f>
        <v>inż.</v>
      </c>
      <c r="D105" s="20" t="str">
        <f>VLOOKUP(E105,studia!$F$1:$I$12,4,FALSE)</f>
        <v>ASE</v>
      </c>
      <c r="E105" s="34" t="s">
        <v>389</v>
      </c>
      <c r="F105" s="85" t="s">
        <v>2939</v>
      </c>
      <c r="G105" s="35" t="s">
        <v>946</v>
      </c>
      <c r="H105" s="35" t="s">
        <v>947</v>
      </c>
      <c r="I105" s="35" t="s">
        <v>948</v>
      </c>
      <c r="J105" s="35" t="s">
        <v>949</v>
      </c>
      <c r="K105" s="19" t="str">
        <f>VLOOKUP(J105,Prowadzacy!$F$2:$J$112,2,FALSE)</f>
        <v>Robert</v>
      </c>
      <c r="L105" s="19">
        <f>VLOOKUP(J105,Prowadzacy!$F$2:$K$112,3,FALSE)</f>
        <v>0</v>
      </c>
      <c r="M105" s="19" t="str">
        <f>VLOOKUP(J105,Prowadzacy!$F$2:$K$112,4,FALSE)</f>
        <v>Czechowski</v>
      </c>
      <c r="N105" s="20" t="str">
        <f>VLOOKUP(J105,Prowadzacy!$F$2:$M$112,8,FALSE)</f>
        <v xml:space="preserve">Robert | Czechowski | Dr inż. |  ( 052345 ) </v>
      </c>
      <c r="O105" s="20" t="str">
        <f>VLOOKUP(J105,Prowadzacy!$F$2:$K$112,5,FALSE)</f>
        <v>W05/K2</v>
      </c>
      <c r="P105" s="20" t="str">
        <f>VLOOKUP(J105,Prowadzacy!$F$2:$K$112,6,FALSE)</f>
        <v>ZAS</v>
      </c>
      <c r="Q105" s="34" t="s">
        <v>787</v>
      </c>
      <c r="R105" s="20" t="str">
        <f>VLOOKUP(Q105,Prowadzacy!$F$2:$K$112,2,FALSE)</f>
        <v>Krzysztof</v>
      </c>
      <c r="S105" s="20">
        <f>VLOOKUP(Q105,Prowadzacy!$F$2:$K$112,3,FALSE)</f>
        <v>0</v>
      </c>
      <c r="T105" s="20" t="str">
        <f>VLOOKUP(Q105,Prowadzacy!$F$2:$K$112,4,FALSE)</f>
        <v>Billewicz</v>
      </c>
      <c r="U105" s="20" t="str">
        <f>VLOOKUP(Q105,Prowadzacy!$F$2:$M$112,8,FALSE)</f>
        <v xml:space="preserve">Krzysztof | Billewicz | Dr inż. |  ( 059999 ) </v>
      </c>
      <c r="V105" s="35"/>
      <c r="W105" s="34" t="s">
        <v>235</v>
      </c>
      <c r="X105" s="34"/>
      <c r="Y105" s="34"/>
      <c r="Z105" s="10"/>
      <c r="AA105" s="9"/>
      <c r="AB105" s="9"/>
      <c r="AC105" s="9"/>
      <c r="AD105" s="9"/>
      <c r="AE105" s="9"/>
      <c r="AF105" s="9"/>
      <c r="AG105" s="9"/>
      <c r="AH105" s="9"/>
      <c r="AI105" s="9"/>
      <c r="AJ105" s="9"/>
      <c r="AK105" s="9"/>
    </row>
    <row r="106" spans="1:37" ht="114.75" customHeight="1">
      <c r="A106" s="20">
        <v>101</v>
      </c>
      <c r="B106" s="20" t="str">
        <f>VLOOKUP(E106,studia!$F$1:$I$12,2,FALSE)</f>
        <v>Automatyka i Robotyka</v>
      </c>
      <c r="C106" s="20" t="str">
        <f>VLOOKUP(E106,studia!$F$1:$I$12,3,FALSE)</f>
        <v>inż.</v>
      </c>
      <c r="D106" s="20" t="str">
        <f>VLOOKUP(E106,studia!$F$1:$I$12,4,FALSE)</f>
        <v>ASE</v>
      </c>
      <c r="E106" s="34" t="s">
        <v>389</v>
      </c>
      <c r="F106" s="85" t="s">
        <v>2939</v>
      </c>
      <c r="G106" s="35" t="s">
        <v>950</v>
      </c>
      <c r="H106" s="35" t="s">
        <v>951</v>
      </c>
      <c r="I106" s="35" t="s">
        <v>952</v>
      </c>
      <c r="J106" s="35" t="s">
        <v>949</v>
      </c>
      <c r="K106" s="19" t="str">
        <f>VLOOKUP(J106,Prowadzacy!$F$2:$J$112,2,FALSE)</f>
        <v>Robert</v>
      </c>
      <c r="L106" s="19">
        <f>VLOOKUP(J106,Prowadzacy!$F$2:$K$112,3,FALSE)</f>
        <v>0</v>
      </c>
      <c r="M106" s="19" t="str">
        <f>VLOOKUP(J106,Prowadzacy!$F$2:$K$112,4,FALSE)</f>
        <v>Czechowski</v>
      </c>
      <c r="N106" s="20" t="str">
        <f>VLOOKUP(J106,Prowadzacy!$F$2:$M$112,8,FALSE)</f>
        <v xml:space="preserve">Robert | Czechowski | Dr inż. |  ( 052345 ) </v>
      </c>
      <c r="O106" s="20" t="str">
        <f>VLOOKUP(J106,Prowadzacy!$F$2:$K$112,5,FALSE)</f>
        <v>W05/K2</v>
      </c>
      <c r="P106" s="20" t="str">
        <f>VLOOKUP(J106,Prowadzacy!$F$2:$K$112,6,FALSE)</f>
        <v>ZAS</v>
      </c>
      <c r="Q106" s="34" t="s">
        <v>469</v>
      </c>
      <c r="R106" s="20" t="str">
        <f>VLOOKUP(Q106,Prowadzacy!$F$2:$K$112,2,FALSE)</f>
        <v>Jacek</v>
      </c>
      <c r="S106" s="20" t="str">
        <f>VLOOKUP(Q106,Prowadzacy!$F$2:$K$112,3,FALSE)</f>
        <v>Jerzy</v>
      </c>
      <c r="T106" s="20" t="str">
        <f>VLOOKUP(Q106,Prowadzacy!$F$2:$K$112,4,FALSE)</f>
        <v>Rezmer</v>
      </c>
      <c r="U106" s="20" t="str">
        <f>VLOOKUP(Q106,Prowadzacy!$F$2:$M$112,8,FALSE)</f>
        <v xml:space="preserve">Jacek | Rezmer | Dr hab. inż. |  ( 05120 ) </v>
      </c>
      <c r="V106" s="35"/>
      <c r="W106" s="34" t="s">
        <v>235</v>
      </c>
      <c r="X106" s="34"/>
      <c r="Y106" s="34"/>
      <c r="Z106" s="10"/>
      <c r="AA106" s="9"/>
      <c r="AB106" s="9"/>
      <c r="AC106" s="9"/>
      <c r="AD106" s="9"/>
      <c r="AE106" s="9"/>
      <c r="AF106" s="9"/>
      <c r="AG106" s="9"/>
      <c r="AH106" s="9"/>
      <c r="AI106" s="9"/>
      <c r="AJ106" s="9"/>
      <c r="AK106" s="9"/>
    </row>
    <row r="107" spans="1:37" ht="114.75" customHeight="1">
      <c r="A107" s="20">
        <v>102</v>
      </c>
      <c r="B107" s="20" t="str">
        <f>VLOOKUP(E107,studia!$F$1:$I$12,2,FALSE)</f>
        <v>Automatyka i Robotyka</v>
      </c>
      <c r="C107" s="20" t="str">
        <f>VLOOKUP(E107,studia!$F$1:$I$12,3,FALSE)</f>
        <v>inż.</v>
      </c>
      <c r="D107" s="20" t="str">
        <f>VLOOKUP(E107,studia!$F$1:$I$12,4,FALSE)</f>
        <v>ASE</v>
      </c>
      <c r="E107" s="34" t="s">
        <v>389</v>
      </c>
      <c r="F107" s="85" t="s">
        <v>2939</v>
      </c>
      <c r="G107" s="35" t="s">
        <v>795</v>
      </c>
      <c r="H107" s="35" t="s">
        <v>796</v>
      </c>
      <c r="I107" s="35" t="s">
        <v>797</v>
      </c>
      <c r="J107" s="35" t="s">
        <v>798</v>
      </c>
      <c r="K107" s="19" t="str">
        <f>VLOOKUP(J107,Prowadzacy!$F$2:$J$112,2,FALSE)</f>
        <v>Marcin</v>
      </c>
      <c r="L107" s="19" t="str">
        <f>VLOOKUP(J107,Prowadzacy!$F$2:$K$112,3,FALSE)</f>
        <v>Wojciech</v>
      </c>
      <c r="M107" s="19" t="str">
        <f>VLOOKUP(J107,Prowadzacy!$F$2:$K$112,4,FALSE)</f>
        <v>Habrych</v>
      </c>
      <c r="N107" s="20" t="str">
        <f>VLOOKUP(J107,Prowadzacy!$F$2:$M$112,8,FALSE)</f>
        <v xml:space="preserve">Marcin | Habrych | Dr inż. |  ( 05281 ) </v>
      </c>
      <c r="O107" s="20" t="str">
        <f>VLOOKUP(J107,Prowadzacy!$F$2:$K$112,5,FALSE)</f>
        <v>W05/K2</v>
      </c>
      <c r="P107" s="20" t="str">
        <f>VLOOKUP(J107,Prowadzacy!$F$2:$K$112,6,FALSE)</f>
        <v>ZAS</v>
      </c>
      <c r="Q107" s="34" t="s">
        <v>867</v>
      </c>
      <c r="R107" s="20" t="str">
        <f>VLOOKUP(Q107,Prowadzacy!$F$2:$K$112,2,FALSE)</f>
        <v>Grzegorz</v>
      </c>
      <c r="S107" s="20" t="str">
        <f>VLOOKUP(Q107,Prowadzacy!$F$2:$K$112,3,FALSE)</f>
        <v>Eugeniusz</v>
      </c>
      <c r="T107" s="20" t="str">
        <f>VLOOKUP(Q107,Prowadzacy!$F$2:$K$112,4,FALSE)</f>
        <v>Wiśniewski</v>
      </c>
      <c r="U107" s="20" t="str">
        <f>VLOOKUP(Q107,Prowadzacy!$F$2:$M$112,8,FALSE)</f>
        <v xml:space="preserve">Grzegorz | Wiśniewski | Dr inż. |  ( 05214 ) </v>
      </c>
      <c r="V107" s="35" t="s">
        <v>1840</v>
      </c>
      <c r="W107" s="34" t="s">
        <v>234</v>
      </c>
      <c r="X107" s="34"/>
      <c r="Y107" s="34" t="s">
        <v>234</v>
      </c>
      <c r="Z107" s="10"/>
      <c r="AA107" s="9"/>
      <c r="AB107" s="9"/>
      <c r="AC107" s="9"/>
      <c r="AD107" s="9"/>
      <c r="AE107" s="9"/>
      <c r="AF107" s="9"/>
      <c r="AG107" s="9"/>
      <c r="AH107" s="9"/>
      <c r="AI107" s="9"/>
      <c r="AJ107" s="9"/>
      <c r="AK107" s="9"/>
    </row>
    <row r="108" spans="1:37" ht="127.5" customHeight="1">
      <c r="A108" s="20">
        <v>103</v>
      </c>
      <c r="B108" s="20" t="str">
        <f>VLOOKUP(E108,studia!$F$1:$I$12,2,FALSE)</f>
        <v>Automatyka i Robotyka</v>
      </c>
      <c r="C108" s="20" t="str">
        <f>VLOOKUP(E108,studia!$F$1:$I$12,3,FALSE)</f>
        <v>inż.</v>
      </c>
      <c r="D108" s="20" t="str">
        <f>VLOOKUP(E108,studia!$F$1:$I$12,4,FALSE)</f>
        <v>ASE</v>
      </c>
      <c r="E108" s="34" t="s">
        <v>389</v>
      </c>
      <c r="F108" s="85" t="s">
        <v>2939</v>
      </c>
      <c r="G108" s="35" t="s">
        <v>799</v>
      </c>
      <c r="H108" s="35" t="s">
        <v>800</v>
      </c>
      <c r="I108" s="35" t="s">
        <v>801</v>
      </c>
      <c r="J108" s="35" t="s">
        <v>802</v>
      </c>
      <c r="K108" s="19" t="str">
        <f>VLOOKUP(J108,Prowadzacy!$F$2:$J$112,2,FALSE)</f>
        <v>Kazimierz</v>
      </c>
      <c r="L108" s="19">
        <f>VLOOKUP(J108,Prowadzacy!$F$2:$K$112,3,FALSE)</f>
        <v>0</v>
      </c>
      <c r="M108" s="19" t="str">
        <f>VLOOKUP(J108,Prowadzacy!$F$2:$K$112,4,FALSE)</f>
        <v>Herlender</v>
      </c>
      <c r="N108" s="20" t="str">
        <f>VLOOKUP(J108,Prowadzacy!$F$2:$M$112,8,FALSE)</f>
        <v xml:space="preserve">Kazimierz | Herlender | Dr inż. |  ( 05211 ) </v>
      </c>
      <c r="O108" s="20" t="str">
        <f>VLOOKUP(J108,Prowadzacy!$F$2:$K$112,5,FALSE)</f>
        <v>W05/K2</v>
      </c>
      <c r="P108" s="20" t="str">
        <f>VLOOKUP(J108,Prowadzacy!$F$2:$K$112,6,FALSE)</f>
        <v>ZUE</v>
      </c>
      <c r="Q108" s="34" t="s">
        <v>915</v>
      </c>
      <c r="R108" s="20" t="str">
        <f>VLOOKUP(Q108,Prowadzacy!$F$2:$K$112,2,FALSE)</f>
        <v>Małgorzata</v>
      </c>
      <c r="S108" s="20" t="str">
        <f>VLOOKUP(Q108,Prowadzacy!$F$2:$K$112,3,FALSE)</f>
        <v>Anna</v>
      </c>
      <c r="T108" s="20" t="str">
        <f>VLOOKUP(Q108,Prowadzacy!$F$2:$K$112,4,FALSE)</f>
        <v>Bielówka</v>
      </c>
      <c r="U108" s="20" t="str">
        <f>VLOOKUP(Q108,Prowadzacy!$F$2:$M$112,8,FALSE)</f>
        <v xml:space="preserve">Małgorzata | Bielówka | Dr inż. |  ( 05286 ) </v>
      </c>
      <c r="V108" s="35"/>
      <c r="W108" s="34" t="s">
        <v>235</v>
      </c>
      <c r="X108" s="53"/>
      <c r="Y108" s="34"/>
      <c r="Z108" s="10"/>
      <c r="AA108" s="9"/>
      <c r="AB108" s="9"/>
      <c r="AC108" s="9"/>
      <c r="AD108" s="9"/>
      <c r="AE108" s="9"/>
      <c r="AF108" s="9"/>
      <c r="AG108" s="9"/>
      <c r="AH108" s="9"/>
      <c r="AI108" s="9"/>
      <c r="AJ108" s="9"/>
      <c r="AK108" s="9"/>
    </row>
    <row r="109" spans="1:37" ht="89.25" customHeight="1">
      <c r="A109" s="20">
        <v>104</v>
      </c>
      <c r="B109" s="20" t="str">
        <f>VLOOKUP(E109,studia!$F$1:$I$12,2,FALSE)</f>
        <v>Automatyka i Robotyka</v>
      </c>
      <c r="C109" s="20" t="str">
        <f>VLOOKUP(E109,studia!$F$1:$I$12,3,FALSE)</f>
        <v>inż.</v>
      </c>
      <c r="D109" s="20" t="str">
        <f>VLOOKUP(E109,studia!$F$1:$I$12,4,FALSE)</f>
        <v>ASE</v>
      </c>
      <c r="E109" s="34" t="s">
        <v>389</v>
      </c>
      <c r="F109" s="85" t="s">
        <v>2939</v>
      </c>
      <c r="G109" s="35" t="s">
        <v>1068</v>
      </c>
      <c r="H109" s="35" t="s">
        <v>1069</v>
      </c>
      <c r="I109" s="35" t="s">
        <v>1070</v>
      </c>
      <c r="J109" s="35" t="s">
        <v>1058</v>
      </c>
      <c r="K109" s="19" t="str">
        <f>VLOOKUP(J109,Prowadzacy!$F$2:$J$112,2,FALSE)</f>
        <v>Marek</v>
      </c>
      <c r="L109" s="19" t="str">
        <f>VLOOKUP(J109,Prowadzacy!$F$2:$K$112,3,FALSE)</f>
        <v>Andrzej</v>
      </c>
      <c r="M109" s="19" t="str">
        <f>VLOOKUP(J109,Prowadzacy!$F$2:$K$112,4,FALSE)</f>
        <v>Jaworski</v>
      </c>
      <c r="N109" s="20" t="str">
        <f>VLOOKUP(J109,Prowadzacy!$F$2:$M$112,8,FALSE)</f>
        <v xml:space="preserve">Marek | Jaworski | Dr inż. |  ( 05237 ) </v>
      </c>
      <c r="O109" s="20" t="str">
        <f>VLOOKUP(J109,Prowadzacy!$F$2:$K$112,5,FALSE)</f>
        <v>W05/K2</v>
      </c>
      <c r="P109" s="20" t="str">
        <f>VLOOKUP(J109,Prowadzacy!$F$2:$K$112,6,FALSE)</f>
        <v>ZEP</v>
      </c>
      <c r="Q109" s="34" t="s">
        <v>1191</v>
      </c>
      <c r="R109" s="20" t="str">
        <f>VLOOKUP(Q109,Prowadzacy!$F$2:$K$112,2,FALSE)</f>
        <v>Marek</v>
      </c>
      <c r="S109" s="20">
        <f>VLOOKUP(Q109,Prowadzacy!$F$2:$K$112,3,FALSE)</f>
        <v>0</v>
      </c>
      <c r="T109" s="20" t="str">
        <f>VLOOKUP(Q109,Prowadzacy!$F$2:$K$112,4,FALSE)</f>
        <v>Szuba</v>
      </c>
      <c r="U109" s="20" t="str">
        <f>VLOOKUP(Q109,Prowadzacy!$F$2:$M$112,8,FALSE)</f>
        <v xml:space="preserve">Marek | Szuba | Dr inż. |  ( 05251 ) </v>
      </c>
      <c r="V109" s="35"/>
      <c r="W109" s="34" t="s">
        <v>235</v>
      </c>
      <c r="X109" s="34"/>
      <c r="Y109" s="34"/>
      <c r="Z109" s="10"/>
      <c r="AA109" s="9"/>
      <c r="AB109" s="9"/>
      <c r="AC109" s="9"/>
      <c r="AD109" s="9"/>
      <c r="AE109" s="9"/>
      <c r="AF109" s="9"/>
      <c r="AG109" s="9"/>
      <c r="AH109" s="9"/>
      <c r="AI109" s="9"/>
      <c r="AJ109" s="9"/>
      <c r="AK109" s="9"/>
    </row>
    <row r="110" spans="1:37" ht="127.5" customHeight="1">
      <c r="A110" s="20">
        <v>105</v>
      </c>
      <c r="B110" s="20" t="str">
        <f>VLOOKUP(E110,studia!$F$1:$I$12,2,FALSE)</f>
        <v>Automatyka i Robotyka</v>
      </c>
      <c r="C110" s="20" t="str">
        <f>VLOOKUP(E110,studia!$F$1:$I$12,3,FALSE)</f>
        <v>inż.</v>
      </c>
      <c r="D110" s="20" t="str">
        <f>VLOOKUP(E110,studia!$F$1:$I$12,4,FALSE)</f>
        <v>ASE</v>
      </c>
      <c r="E110" s="34" t="s">
        <v>389</v>
      </c>
      <c r="F110" s="85" t="s">
        <v>2939</v>
      </c>
      <c r="G110" s="35" t="s">
        <v>803</v>
      </c>
      <c r="H110" s="35" t="s">
        <v>804</v>
      </c>
      <c r="I110" s="35" t="s">
        <v>805</v>
      </c>
      <c r="J110" s="35" t="s">
        <v>806</v>
      </c>
      <c r="K110" s="19" t="str">
        <f>VLOOKUP(J110,Prowadzacy!$F$2:$J$112,2,FALSE)</f>
        <v>Robert</v>
      </c>
      <c r="L110" s="19" t="str">
        <f>VLOOKUP(J110,Prowadzacy!$F$2:$K$112,3,FALSE)</f>
        <v>Stanisław</v>
      </c>
      <c r="M110" s="19" t="str">
        <f>VLOOKUP(J110,Prowadzacy!$F$2:$K$112,4,FALSE)</f>
        <v>Łukomski</v>
      </c>
      <c r="N110" s="20" t="str">
        <f>VLOOKUP(J110,Prowadzacy!$F$2:$M$112,8,FALSE)</f>
        <v xml:space="preserve">Robert | Łukomski | Dr inż. |  ( 05216 ) </v>
      </c>
      <c r="O110" s="20" t="str">
        <f>VLOOKUP(J110,Prowadzacy!$F$2:$K$112,5,FALSE)</f>
        <v>W05/K2</v>
      </c>
      <c r="P110" s="20" t="str">
        <f>VLOOKUP(J110,Prowadzacy!$F$2:$K$112,6,FALSE)</f>
        <v>ZSS</v>
      </c>
      <c r="Q110" s="34" t="s">
        <v>1178</v>
      </c>
      <c r="R110" s="20" t="str">
        <f>VLOOKUP(Q110,Prowadzacy!$F$2:$K$112,2,FALSE)</f>
        <v>Tomasz</v>
      </c>
      <c r="S110" s="20" t="str">
        <f>VLOOKUP(Q110,Prowadzacy!$F$2:$K$112,3,FALSE)</f>
        <v>Kazimierz</v>
      </c>
      <c r="T110" s="20" t="str">
        <f>VLOOKUP(Q110,Prowadzacy!$F$2:$K$112,4,FALSE)</f>
        <v>Okoń</v>
      </c>
      <c r="U110" s="20" t="str">
        <f>VLOOKUP(Q110,Prowadzacy!$F$2:$M$112,8,FALSE)</f>
        <v xml:space="preserve">Tomasz | Okoń | Dr inż. |  ( 05401 ) </v>
      </c>
      <c r="V110" s="35"/>
      <c r="W110" s="34" t="s">
        <v>235</v>
      </c>
      <c r="X110" s="34"/>
      <c r="Y110" s="34"/>
      <c r="Z110" s="10"/>
      <c r="AA110" s="9"/>
      <c r="AB110" s="9"/>
      <c r="AC110" s="9"/>
      <c r="AD110" s="9"/>
      <c r="AE110" s="9"/>
      <c r="AF110" s="9"/>
      <c r="AG110" s="9"/>
      <c r="AH110" s="9"/>
      <c r="AI110" s="9"/>
      <c r="AJ110" s="9"/>
      <c r="AK110" s="9"/>
    </row>
    <row r="111" spans="1:37" ht="102" customHeight="1">
      <c r="A111" s="20">
        <v>106</v>
      </c>
      <c r="B111" s="20" t="str">
        <f>VLOOKUP(E111,studia!$F$1:$I$12,2,FALSE)</f>
        <v>Automatyka i Robotyka</v>
      </c>
      <c r="C111" s="20" t="str">
        <f>VLOOKUP(E111,studia!$F$1:$I$12,3,FALSE)</f>
        <v>inż.</v>
      </c>
      <c r="D111" s="20" t="str">
        <f>VLOOKUP(E111,studia!$F$1:$I$12,4,FALSE)</f>
        <v>ASE</v>
      </c>
      <c r="E111" s="34" t="s">
        <v>389</v>
      </c>
      <c r="F111" s="85" t="s">
        <v>2939</v>
      </c>
      <c r="G111" s="54" t="s">
        <v>807</v>
      </c>
      <c r="H111" s="35" t="s">
        <v>808</v>
      </c>
      <c r="I111" s="35" t="s">
        <v>809</v>
      </c>
      <c r="J111" s="35" t="s">
        <v>806</v>
      </c>
      <c r="K111" s="19" t="str">
        <f>VLOOKUP(J111,Prowadzacy!$F$2:$J$112,2,FALSE)</f>
        <v>Robert</v>
      </c>
      <c r="L111" s="19" t="str">
        <f>VLOOKUP(J111,Prowadzacy!$F$2:$K$112,3,FALSE)</f>
        <v>Stanisław</v>
      </c>
      <c r="M111" s="19" t="str">
        <f>VLOOKUP(J111,Prowadzacy!$F$2:$K$112,4,FALSE)</f>
        <v>Łukomski</v>
      </c>
      <c r="N111" s="20" t="str">
        <f>VLOOKUP(J111,Prowadzacy!$F$2:$M$112,8,FALSE)</f>
        <v xml:space="preserve">Robert | Łukomski | Dr inż. |  ( 05216 ) </v>
      </c>
      <c r="O111" s="20" t="str">
        <f>VLOOKUP(J111,Prowadzacy!$F$2:$K$112,5,FALSE)</f>
        <v>W05/K2</v>
      </c>
      <c r="P111" s="20" t="str">
        <f>VLOOKUP(J111,Prowadzacy!$F$2:$K$112,6,FALSE)</f>
        <v>ZSS</v>
      </c>
      <c r="Q111" s="34" t="s">
        <v>1178</v>
      </c>
      <c r="R111" s="20" t="str">
        <f>VLOOKUP(Q111,Prowadzacy!$F$2:$K$112,2,FALSE)</f>
        <v>Tomasz</v>
      </c>
      <c r="S111" s="20" t="str">
        <f>VLOOKUP(Q111,Prowadzacy!$F$2:$K$112,3,FALSE)</f>
        <v>Kazimierz</v>
      </c>
      <c r="T111" s="20" t="str">
        <f>VLOOKUP(Q111,Prowadzacy!$F$2:$K$112,4,FALSE)</f>
        <v>Okoń</v>
      </c>
      <c r="U111" s="20" t="str">
        <f>VLOOKUP(Q111,Prowadzacy!$F$2:$M$112,8,FALSE)</f>
        <v xml:space="preserve">Tomasz | Okoń | Dr inż. |  ( 05401 ) </v>
      </c>
      <c r="V111" s="35"/>
      <c r="W111" s="34" t="s">
        <v>235</v>
      </c>
      <c r="X111" s="34"/>
      <c r="Y111" s="34"/>
      <c r="Z111" s="10"/>
      <c r="AA111" s="9"/>
      <c r="AB111" s="9"/>
      <c r="AC111" s="9"/>
      <c r="AD111" s="9"/>
      <c r="AE111" s="9"/>
      <c r="AF111" s="9"/>
      <c r="AG111" s="9"/>
      <c r="AH111" s="9"/>
      <c r="AI111" s="9"/>
      <c r="AJ111" s="9"/>
      <c r="AK111" s="9"/>
    </row>
    <row r="112" spans="1:37" ht="242.25" customHeight="1">
      <c r="A112" s="20">
        <v>107</v>
      </c>
      <c r="B112" s="20" t="str">
        <f>VLOOKUP(E112,studia!$F$1:$I$12,2,FALSE)</f>
        <v>Automatyka i Robotyka</v>
      </c>
      <c r="C112" s="20" t="str">
        <f>VLOOKUP(E112,studia!$F$1:$I$12,3,FALSE)</f>
        <v>inż.</v>
      </c>
      <c r="D112" s="20" t="str">
        <f>VLOOKUP(E112,studia!$F$1:$I$12,4,FALSE)</f>
        <v>ASE</v>
      </c>
      <c r="E112" s="34" t="s">
        <v>389</v>
      </c>
      <c r="F112" s="85" t="s">
        <v>2939</v>
      </c>
      <c r="G112" s="35" t="s">
        <v>810</v>
      </c>
      <c r="H112" s="35" t="s">
        <v>811</v>
      </c>
      <c r="I112" s="35" t="s">
        <v>812</v>
      </c>
      <c r="J112" s="35" t="s">
        <v>806</v>
      </c>
      <c r="K112" s="19" t="str">
        <f>VLOOKUP(J112,Prowadzacy!$F$2:$J$112,2,FALSE)</f>
        <v>Robert</v>
      </c>
      <c r="L112" s="19" t="str">
        <f>VLOOKUP(J112,Prowadzacy!$F$2:$K$112,3,FALSE)</f>
        <v>Stanisław</v>
      </c>
      <c r="M112" s="19" t="str">
        <f>VLOOKUP(J112,Prowadzacy!$F$2:$K$112,4,FALSE)</f>
        <v>Łukomski</v>
      </c>
      <c r="N112" s="20" t="str">
        <f>VLOOKUP(J112,Prowadzacy!$F$2:$M$112,8,FALSE)</f>
        <v xml:space="preserve">Robert | Łukomski | Dr inż. |  ( 05216 ) </v>
      </c>
      <c r="O112" s="20" t="str">
        <f>VLOOKUP(J112,Prowadzacy!$F$2:$K$112,5,FALSE)</f>
        <v>W05/K2</v>
      </c>
      <c r="P112" s="20" t="str">
        <f>VLOOKUP(J112,Prowadzacy!$F$2:$K$112,6,FALSE)</f>
        <v>ZSS</v>
      </c>
      <c r="Q112" s="34" t="s">
        <v>1178</v>
      </c>
      <c r="R112" s="20" t="str">
        <f>VLOOKUP(Q112,Prowadzacy!$F$2:$K$112,2,FALSE)</f>
        <v>Tomasz</v>
      </c>
      <c r="S112" s="20" t="str">
        <f>VLOOKUP(Q112,Prowadzacy!$F$2:$K$112,3,FALSE)</f>
        <v>Kazimierz</v>
      </c>
      <c r="T112" s="20" t="str">
        <f>VLOOKUP(Q112,Prowadzacy!$F$2:$K$112,4,FALSE)</f>
        <v>Okoń</v>
      </c>
      <c r="U112" s="20" t="str">
        <f>VLOOKUP(Q112,Prowadzacy!$F$2:$M$112,8,FALSE)</f>
        <v xml:space="preserve">Tomasz | Okoń | Dr inż. |  ( 05401 ) </v>
      </c>
      <c r="V112" s="35"/>
      <c r="W112" s="34" t="s">
        <v>235</v>
      </c>
      <c r="X112" s="34"/>
      <c r="Y112" s="34"/>
      <c r="Z112" s="10"/>
      <c r="AA112" s="9"/>
      <c r="AB112" s="9"/>
      <c r="AC112" s="9"/>
      <c r="AD112" s="9"/>
      <c r="AE112" s="9"/>
      <c r="AF112" s="9"/>
      <c r="AG112" s="9"/>
      <c r="AH112" s="9"/>
      <c r="AI112" s="9"/>
      <c r="AJ112" s="9"/>
      <c r="AK112" s="9"/>
    </row>
    <row r="113" spans="1:37" ht="114.75" customHeight="1">
      <c r="A113" s="20">
        <v>108</v>
      </c>
      <c r="B113" s="20" t="str">
        <f>VLOOKUP(E113,studia!$F$1:$I$12,2,FALSE)</f>
        <v>Automatyka i Robotyka</v>
      </c>
      <c r="C113" s="20" t="str">
        <f>VLOOKUP(E113,studia!$F$1:$I$12,3,FALSE)</f>
        <v>inż.</v>
      </c>
      <c r="D113" s="20" t="str">
        <f>VLOOKUP(E113,studia!$F$1:$I$12,4,FALSE)</f>
        <v>ASE</v>
      </c>
      <c r="E113" s="34" t="s">
        <v>389</v>
      </c>
      <c r="F113" s="85" t="s">
        <v>2939</v>
      </c>
      <c r="G113" s="35" t="s">
        <v>813</v>
      </c>
      <c r="H113" s="35" t="s">
        <v>814</v>
      </c>
      <c r="I113" s="35" t="s">
        <v>815</v>
      </c>
      <c r="J113" s="35" t="s">
        <v>806</v>
      </c>
      <c r="K113" s="19" t="str">
        <f>VLOOKUP(J113,Prowadzacy!$F$2:$J$112,2,FALSE)</f>
        <v>Robert</v>
      </c>
      <c r="L113" s="19" t="str">
        <f>VLOOKUP(J113,Prowadzacy!$F$2:$K$112,3,FALSE)</f>
        <v>Stanisław</v>
      </c>
      <c r="M113" s="19" t="str">
        <f>VLOOKUP(J113,Prowadzacy!$F$2:$K$112,4,FALSE)</f>
        <v>Łukomski</v>
      </c>
      <c r="N113" s="20" t="str">
        <f>VLOOKUP(J113,Prowadzacy!$F$2:$M$112,8,FALSE)</f>
        <v xml:space="preserve">Robert | Łukomski | Dr inż. |  ( 05216 ) </v>
      </c>
      <c r="O113" s="20" t="str">
        <f>VLOOKUP(J113,Prowadzacy!$F$2:$K$112,5,FALSE)</f>
        <v>W05/K2</v>
      </c>
      <c r="P113" s="20" t="str">
        <f>VLOOKUP(J113,Prowadzacy!$F$2:$K$112,6,FALSE)</f>
        <v>ZSS</v>
      </c>
      <c r="Q113" s="34" t="s">
        <v>1178</v>
      </c>
      <c r="R113" s="20" t="str">
        <f>VLOOKUP(Q113,Prowadzacy!$F$2:$K$112,2,FALSE)</f>
        <v>Tomasz</v>
      </c>
      <c r="S113" s="20" t="str">
        <f>VLOOKUP(Q113,Prowadzacy!$F$2:$K$112,3,FALSE)</f>
        <v>Kazimierz</v>
      </c>
      <c r="T113" s="20" t="str">
        <f>VLOOKUP(Q113,Prowadzacy!$F$2:$K$112,4,FALSE)</f>
        <v>Okoń</v>
      </c>
      <c r="U113" s="20" t="str">
        <f>VLOOKUP(Q113,Prowadzacy!$F$2:$M$112,8,FALSE)</f>
        <v xml:space="preserve">Tomasz | Okoń | Dr inż. |  ( 05401 ) </v>
      </c>
      <c r="V113" s="35"/>
      <c r="W113" s="34" t="s">
        <v>235</v>
      </c>
      <c r="X113" s="34"/>
      <c r="Y113" s="34"/>
      <c r="Z113" s="10"/>
      <c r="AA113" s="9"/>
      <c r="AB113" s="9"/>
      <c r="AC113" s="9"/>
      <c r="AD113" s="9"/>
      <c r="AE113" s="9"/>
      <c r="AF113" s="9"/>
      <c r="AG113" s="9"/>
      <c r="AH113" s="9"/>
      <c r="AI113" s="9"/>
      <c r="AJ113" s="9"/>
      <c r="AK113" s="9"/>
    </row>
    <row r="114" spans="1:37" ht="63.75" customHeight="1">
      <c r="A114" s="20">
        <v>109</v>
      </c>
      <c r="B114" s="20" t="str">
        <f>VLOOKUP(E114,studia!$F$1:$I$12,2,FALSE)</f>
        <v>Automatyka i Robotyka</v>
      </c>
      <c r="C114" s="20" t="str">
        <f>VLOOKUP(E114,studia!$F$1:$I$12,3,FALSE)</f>
        <v>inż.</v>
      </c>
      <c r="D114" s="20" t="str">
        <f>VLOOKUP(E114,studia!$F$1:$I$12,4,FALSE)</f>
        <v>ASE</v>
      </c>
      <c r="E114" s="34" t="s">
        <v>389</v>
      </c>
      <c r="F114" s="85" t="s">
        <v>2939</v>
      </c>
      <c r="G114" s="35" t="s">
        <v>1141</v>
      </c>
      <c r="H114" s="35" t="s">
        <v>1142</v>
      </c>
      <c r="I114" s="35" t="s">
        <v>1143</v>
      </c>
      <c r="J114" s="35" t="s">
        <v>806</v>
      </c>
      <c r="K114" s="19" t="str">
        <f>VLOOKUP(J114,Prowadzacy!$F$2:$J$112,2,FALSE)</f>
        <v>Robert</v>
      </c>
      <c r="L114" s="19" t="str">
        <f>VLOOKUP(J114,Prowadzacy!$F$2:$K$112,3,FALSE)</f>
        <v>Stanisław</v>
      </c>
      <c r="M114" s="19" t="str">
        <f>VLOOKUP(J114,Prowadzacy!$F$2:$K$112,4,FALSE)</f>
        <v>Łukomski</v>
      </c>
      <c r="N114" s="20" t="str">
        <f>VLOOKUP(J114,Prowadzacy!$F$2:$M$112,8,FALSE)</f>
        <v xml:space="preserve">Robert | Łukomski | Dr inż. |  ( 05216 ) </v>
      </c>
      <c r="O114" s="20" t="str">
        <f>VLOOKUP(J114,Prowadzacy!$F$2:$K$112,5,FALSE)</f>
        <v>W05/K2</v>
      </c>
      <c r="P114" s="20" t="str">
        <f>VLOOKUP(J114,Prowadzacy!$F$2:$K$112,6,FALSE)</f>
        <v>ZSS</v>
      </c>
      <c r="Q114" s="34" t="s">
        <v>1125</v>
      </c>
      <c r="R114" s="20" t="str">
        <f>VLOOKUP(Q114,Prowadzacy!$F$2:$K$112,2,FALSE)</f>
        <v>Marek</v>
      </c>
      <c r="S114" s="20" t="str">
        <f>VLOOKUP(Q114,Prowadzacy!$F$2:$K$112,3,FALSE)</f>
        <v>Aleksander</v>
      </c>
      <c r="T114" s="20" t="str">
        <f>VLOOKUP(Q114,Prowadzacy!$F$2:$K$112,4,FALSE)</f>
        <v>Kott</v>
      </c>
      <c r="U114" s="20" t="str">
        <f>VLOOKUP(Q114,Prowadzacy!$F$2:$M$112,8,FALSE)</f>
        <v xml:space="preserve">Marek | Kott | Dr inż. |  ( 05297 ) </v>
      </c>
      <c r="V114" s="35"/>
      <c r="W114" s="34" t="s">
        <v>235</v>
      </c>
      <c r="X114" s="34"/>
      <c r="Y114" s="34"/>
      <c r="Z114" s="10"/>
      <c r="AA114" s="9"/>
      <c r="AB114" s="9"/>
      <c r="AC114" s="9"/>
      <c r="AD114" s="9"/>
      <c r="AE114" s="9"/>
      <c r="AF114" s="9"/>
      <c r="AG114" s="9"/>
      <c r="AH114" s="9"/>
      <c r="AI114" s="9"/>
      <c r="AJ114" s="9"/>
      <c r="AK114" s="9"/>
    </row>
    <row r="115" spans="1:37" ht="51" customHeight="1">
      <c r="A115" s="20">
        <v>110</v>
      </c>
      <c r="B115" s="20" t="str">
        <f>VLOOKUP(E115,studia!$F$1:$I$12,2,FALSE)</f>
        <v>Automatyka i Robotyka</v>
      </c>
      <c r="C115" s="20" t="str">
        <f>VLOOKUP(E115,studia!$F$1:$I$12,3,FALSE)</f>
        <v>inż.</v>
      </c>
      <c r="D115" s="20" t="str">
        <f>VLOOKUP(E115,studia!$F$1:$I$12,4,FALSE)</f>
        <v>ASE</v>
      </c>
      <c r="E115" s="34" t="s">
        <v>389</v>
      </c>
      <c r="F115" s="34"/>
      <c r="G115" s="35" t="s">
        <v>1144</v>
      </c>
      <c r="H115" s="35" t="s">
        <v>1145</v>
      </c>
      <c r="I115" s="35" t="s">
        <v>1146</v>
      </c>
      <c r="J115" s="35" t="s">
        <v>806</v>
      </c>
      <c r="K115" s="19" t="str">
        <f>VLOOKUP(J115,Prowadzacy!$F$2:$J$112,2,FALSE)</f>
        <v>Robert</v>
      </c>
      <c r="L115" s="19" t="str">
        <f>VLOOKUP(J115,Prowadzacy!$F$2:$K$112,3,FALSE)</f>
        <v>Stanisław</v>
      </c>
      <c r="M115" s="19" t="str">
        <f>VLOOKUP(J115,Prowadzacy!$F$2:$K$112,4,FALSE)</f>
        <v>Łukomski</v>
      </c>
      <c r="N115" s="20" t="str">
        <f>VLOOKUP(J115,Prowadzacy!$F$2:$M$112,8,FALSE)</f>
        <v xml:space="preserve">Robert | Łukomski | Dr inż. |  ( 05216 ) </v>
      </c>
      <c r="O115" s="20" t="str">
        <f>VLOOKUP(J115,Prowadzacy!$F$2:$K$112,5,FALSE)</f>
        <v>W05/K2</v>
      </c>
      <c r="P115" s="20" t="str">
        <f>VLOOKUP(J115,Prowadzacy!$F$2:$K$112,6,FALSE)</f>
        <v>ZSS</v>
      </c>
      <c r="Q115" s="34" t="s">
        <v>1125</v>
      </c>
      <c r="R115" s="20" t="str">
        <f>VLOOKUP(Q115,Prowadzacy!$F$2:$K$112,2,FALSE)</f>
        <v>Marek</v>
      </c>
      <c r="S115" s="20" t="str">
        <f>VLOOKUP(Q115,Prowadzacy!$F$2:$K$112,3,FALSE)</f>
        <v>Aleksander</v>
      </c>
      <c r="T115" s="20" t="str">
        <f>VLOOKUP(Q115,Prowadzacy!$F$2:$K$112,4,FALSE)</f>
        <v>Kott</v>
      </c>
      <c r="U115" s="20" t="str">
        <f>VLOOKUP(Q115,Prowadzacy!$F$2:$M$112,8,FALSE)</f>
        <v xml:space="preserve">Marek | Kott | Dr inż. |  ( 05297 ) </v>
      </c>
      <c r="V115" s="35"/>
      <c r="W115" s="34" t="s">
        <v>235</v>
      </c>
      <c r="X115" s="34"/>
      <c r="Y115" s="34"/>
      <c r="Z115" s="10"/>
      <c r="AA115" s="9"/>
      <c r="AB115" s="9"/>
      <c r="AC115" s="9"/>
      <c r="AD115" s="9"/>
      <c r="AE115" s="9"/>
      <c r="AF115" s="9"/>
      <c r="AG115" s="9"/>
      <c r="AH115" s="9"/>
      <c r="AI115" s="9"/>
      <c r="AJ115" s="9"/>
      <c r="AK115" s="9"/>
    </row>
    <row r="116" spans="1:37" ht="76.5" customHeight="1">
      <c r="A116" s="20">
        <v>111</v>
      </c>
      <c r="B116" s="20" t="str">
        <f>VLOOKUP(E116,studia!$F$1:$I$12,2,FALSE)</f>
        <v>Automatyka i Robotyka</v>
      </c>
      <c r="C116" s="20" t="str">
        <f>VLOOKUP(E116,studia!$F$1:$I$12,3,FALSE)</f>
        <v>inż.</v>
      </c>
      <c r="D116" s="20" t="str">
        <f>VLOOKUP(E116,studia!$F$1:$I$12,4,FALSE)</f>
        <v>ASE</v>
      </c>
      <c r="E116" s="34" t="s">
        <v>389</v>
      </c>
      <c r="F116" s="34"/>
      <c r="G116" s="35" t="s">
        <v>2596</v>
      </c>
      <c r="H116" s="35" t="s">
        <v>816</v>
      </c>
      <c r="I116" s="35" t="s">
        <v>817</v>
      </c>
      <c r="J116" s="35" t="s">
        <v>818</v>
      </c>
      <c r="K116" s="19" t="str">
        <f>VLOOKUP(J116,Prowadzacy!$F$2:$J$112,2,FALSE)</f>
        <v>Radosław</v>
      </c>
      <c r="L116" s="19">
        <f>VLOOKUP(J116,Prowadzacy!$F$2:$K$112,3,FALSE)</f>
        <v>0</v>
      </c>
      <c r="M116" s="19" t="str">
        <f>VLOOKUP(J116,Prowadzacy!$F$2:$K$112,4,FALSE)</f>
        <v>Nalepa</v>
      </c>
      <c r="N116" s="20" t="str">
        <f>VLOOKUP(J116,Prowadzacy!$F$2:$M$112,8,FALSE)</f>
        <v xml:space="preserve">Radosław | Nalepa | Dr inż. |  ( 05386 ) </v>
      </c>
      <c r="O116" s="20" t="str">
        <f>VLOOKUP(J116,Prowadzacy!$F$2:$K$112,5,FALSE)</f>
        <v>W05/K2</v>
      </c>
      <c r="P116" s="20" t="str">
        <f>VLOOKUP(J116,Prowadzacy!$F$2:$K$112,6,FALSE)</f>
        <v>ZSS</v>
      </c>
      <c r="Q116" s="34" t="s">
        <v>806</v>
      </c>
      <c r="R116" s="20" t="str">
        <f>VLOOKUP(Q116,Prowadzacy!$F$2:$K$112,2,FALSE)</f>
        <v>Robert</v>
      </c>
      <c r="S116" s="20" t="str">
        <f>VLOOKUP(Q116,Prowadzacy!$F$2:$K$112,3,FALSE)</f>
        <v>Stanisław</v>
      </c>
      <c r="T116" s="20" t="str">
        <f>VLOOKUP(Q116,Prowadzacy!$F$2:$K$112,4,FALSE)</f>
        <v>Łukomski</v>
      </c>
      <c r="U116" s="20" t="str">
        <f>VLOOKUP(Q116,Prowadzacy!$F$2:$M$112,8,FALSE)</f>
        <v xml:space="preserve">Robert | Łukomski | Dr inż. |  ( 05216 ) </v>
      </c>
      <c r="V116" s="35"/>
      <c r="W116" s="34" t="s">
        <v>235</v>
      </c>
      <c r="X116" s="34"/>
      <c r="Y116" s="34"/>
      <c r="Z116" s="10"/>
      <c r="AA116" s="9"/>
      <c r="AB116" s="9"/>
      <c r="AC116" s="9"/>
      <c r="AD116" s="9"/>
      <c r="AE116" s="9"/>
      <c r="AF116" s="9"/>
      <c r="AG116" s="9"/>
      <c r="AH116" s="9"/>
      <c r="AI116" s="9"/>
      <c r="AJ116" s="9"/>
      <c r="AK116" s="9"/>
    </row>
    <row r="117" spans="1:37" ht="89.25" customHeight="1">
      <c r="A117" s="20">
        <v>112</v>
      </c>
      <c r="B117" s="20" t="str">
        <f>VLOOKUP(E117,studia!$F$1:$I$12,2,FALSE)</f>
        <v>Automatyka i Robotyka</v>
      </c>
      <c r="C117" s="20" t="str">
        <f>VLOOKUP(E117,studia!$F$1:$I$12,3,FALSE)</f>
        <v>inż.</v>
      </c>
      <c r="D117" s="20" t="str">
        <f>VLOOKUP(E117,studia!$F$1:$I$12,4,FALSE)</f>
        <v>ASE</v>
      </c>
      <c r="E117" s="34" t="s">
        <v>389</v>
      </c>
      <c r="F117" s="85" t="s">
        <v>2939</v>
      </c>
      <c r="G117" s="35" t="s">
        <v>819</v>
      </c>
      <c r="H117" s="35" t="s">
        <v>820</v>
      </c>
      <c r="I117" s="35" t="s">
        <v>821</v>
      </c>
      <c r="J117" s="35" t="s">
        <v>818</v>
      </c>
      <c r="K117" s="19" t="str">
        <f>VLOOKUP(J117,Prowadzacy!$F$2:$J$112,2,FALSE)</f>
        <v>Radosław</v>
      </c>
      <c r="L117" s="19">
        <f>VLOOKUP(J117,Prowadzacy!$F$2:$K$112,3,FALSE)</f>
        <v>0</v>
      </c>
      <c r="M117" s="19" t="str">
        <f>VLOOKUP(J117,Prowadzacy!$F$2:$K$112,4,FALSE)</f>
        <v>Nalepa</v>
      </c>
      <c r="N117" s="20" t="str">
        <f>VLOOKUP(J117,Prowadzacy!$F$2:$M$112,8,FALSE)</f>
        <v xml:space="preserve">Radosław | Nalepa | Dr inż. |  ( 05386 ) </v>
      </c>
      <c r="O117" s="20" t="str">
        <f>VLOOKUP(J117,Prowadzacy!$F$2:$K$112,5,FALSE)</f>
        <v>W05/K2</v>
      </c>
      <c r="P117" s="20" t="str">
        <f>VLOOKUP(J117,Prowadzacy!$F$2:$K$112,6,FALSE)</f>
        <v>ZSS</v>
      </c>
      <c r="Q117" s="34" t="s">
        <v>806</v>
      </c>
      <c r="R117" s="20" t="str">
        <f>VLOOKUP(Q117,Prowadzacy!$F$2:$K$112,2,FALSE)</f>
        <v>Robert</v>
      </c>
      <c r="S117" s="20" t="str">
        <f>VLOOKUP(Q117,Prowadzacy!$F$2:$K$112,3,FALSE)</f>
        <v>Stanisław</v>
      </c>
      <c r="T117" s="20" t="str">
        <f>VLOOKUP(Q117,Prowadzacy!$F$2:$K$112,4,FALSE)</f>
        <v>Łukomski</v>
      </c>
      <c r="U117" s="20" t="str">
        <f>VLOOKUP(Q117,Prowadzacy!$F$2:$M$112,8,FALSE)</f>
        <v xml:space="preserve">Robert | Łukomski | Dr inż. |  ( 05216 ) </v>
      </c>
      <c r="V117" s="35"/>
      <c r="W117" s="34" t="s">
        <v>235</v>
      </c>
      <c r="X117" s="34"/>
      <c r="Y117" s="34"/>
      <c r="Z117" s="10"/>
      <c r="AA117" s="9"/>
      <c r="AB117" s="9"/>
      <c r="AC117" s="9"/>
      <c r="AD117" s="9"/>
      <c r="AE117" s="9"/>
      <c r="AF117" s="9"/>
      <c r="AG117" s="9"/>
      <c r="AH117" s="9"/>
      <c r="AI117" s="9"/>
      <c r="AJ117" s="9"/>
      <c r="AK117" s="9"/>
    </row>
    <row r="118" spans="1:37" ht="76.5" customHeight="1">
      <c r="A118" s="20">
        <v>113</v>
      </c>
      <c r="B118" s="20" t="str">
        <f>VLOOKUP(E118,studia!$F$1:$I$12,2,FALSE)</f>
        <v>Automatyka i Robotyka</v>
      </c>
      <c r="C118" s="20" t="str">
        <f>VLOOKUP(E118,studia!$F$1:$I$12,3,FALSE)</f>
        <v>inż.</v>
      </c>
      <c r="D118" s="20" t="str">
        <f>VLOOKUP(E118,studia!$F$1:$I$12,4,FALSE)</f>
        <v>ASE</v>
      </c>
      <c r="E118" s="34" t="s">
        <v>389</v>
      </c>
      <c r="F118" s="85" t="s">
        <v>2939</v>
      </c>
      <c r="G118" s="35" t="s">
        <v>822</v>
      </c>
      <c r="H118" s="35" t="s">
        <v>823</v>
      </c>
      <c r="I118" s="35" t="s">
        <v>824</v>
      </c>
      <c r="J118" s="35" t="s">
        <v>818</v>
      </c>
      <c r="K118" s="19" t="str">
        <f>VLOOKUP(J118,Prowadzacy!$F$2:$J$112,2,FALSE)</f>
        <v>Radosław</v>
      </c>
      <c r="L118" s="19">
        <f>VLOOKUP(J118,Prowadzacy!$F$2:$K$112,3,FALSE)</f>
        <v>0</v>
      </c>
      <c r="M118" s="19" t="str">
        <f>VLOOKUP(J118,Prowadzacy!$F$2:$K$112,4,FALSE)</f>
        <v>Nalepa</v>
      </c>
      <c r="N118" s="20" t="str">
        <f>VLOOKUP(J118,Prowadzacy!$F$2:$M$112,8,FALSE)</f>
        <v xml:space="preserve">Radosław | Nalepa | Dr inż. |  ( 05386 ) </v>
      </c>
      <c r="O118" s="20" t="str">
        <f>VLOOKUP(J118,Prowadzacy!$F$2:$K$112,5,FALSE)</f>
        <v>W05/K2</v>
      </c>
      <c r="P118" s="20" t="str">
        <f>VLOOKUP(J118,Prowadzacy!$F$2:$K$112,6,FALSE)</f>
        <v>ZSS</v>
      </c>
      <c r="Q118" s="34" t="s">
        <v>806</v>
      </c>
      <c r="R118" s="20" t="str">
        <f>VLOOKUP(Q118,Prowadzacy!$F$2:$K$112,2,FALSE)</f>
        <v>Robert</v>
      </c>
      <c r="S118" s="20" t="str">
        <f>VLOOKUP(Q118,Prowadzacy!$F$2:$K$112,3,FALSE)</f>
        <v>Stanisław</v>
      </c>
      <c r="T118" s="20" t="str">
        <f>VLOOKUP(Q118,Prowadzacy!$F$2:$K$112,4,FALSE)</f>
        <v>Łukomski</v>
      </c>
      <c r="U118" s="20" t="str">
        <f>VLOOKUP(Q118,Prowadzacy!$F$2:$M$112,8,FALSE)</f>
        <v xml:space="preserve">Robert | Łukomski | Dr inż. |  ( 05216 ) </v>
      </c>
      <c r="V118" s="35"/>
      <c r="W118" s="34" t="s">
        <v>235</v>
      </c>
      <c r="X118" s="34"/>
      <c r="Y118" s="34"/>
      <c r="Z118" s="10"/>
      <c r="AA118" s="9"/>
      <c r="AB118" s="9"/>
      <c r="AC118" s="9"/>
      <c r="AD118" s="9"/>
      <c r="AE118" s="9"/>
      <c r="AF118" s="9"/>
      <c r="AG118" s="9"/>
      <c r="AH118" s="9"/>
      <c r="AI118" s="9"/>
      <c r="AJ118" s="9"/>
      <c r="AK118" s="9"/>
    </row>
    <row r="119" spans="1:37" ht="51" customHeight="1">
      <c r="A119" s="20">
        <v>114</v>
      </c>
      <c r="B119" s="20" t="str">
        <f>VLOOKUP(E119,studia!$F$1:$I$12,2,FALSE)</f>
        <v>Automatyka i Robotyka</v>
      </c>
      <c r="C119" s="20" t="str">
        <f>VLOOKUP(E119,studia!$F$1:$I$12,3,FALSE)</f>
        <v>inż.</v>
      </c>
      <c r="D119" s="20" t="str">
        <f>VLOOKUP(E119,studia!$F$1:$I$12,4,FALSE)</f>
        <v>ASE</v>
      </c>
      <c r="E119" s="34" t="s">
        <v>389</v>
      </c>
      <c r="F119" s="34"/>
      <c r="G119" s="35" t="s">
        <v>825</v>
      </c>
      <c r="H119" s="35" t="s">
        <v>826</v>
      </c>
      <c r="I119" s="35" t="s">
        <v>827</v>
      </c>
      <c r="J119" s="35" t="s">
        <v>751</v>
      </c>
      <c r="K119" s="19" t="str">
        <f>VLOOKUP(J119,Prowadzacy!$F$2:$J$112,2,FALSE)</f>
        <v>Paweł</v>
      </c>
      <c r="L119" s="19" t="str">
        <f>VLOOKUP(J119,Prowadzacy!$F$2:$K$112,3,FALSE)</f>
        <v>Adam</v>
      </c>
      <c r="M119" s="19" t="str">
        <f>VLOOKUP(J119,Prowadzacy!$F$2:$K$112,4,FALSE)</f>
        <v>Regulski</v>
      </c>
      <c r="N119" s="20" t="str">
        <f>VLOOKUP(J119,Prowadzacy!$F$2:$M$112,8,FALSE)</f>
        <v xml:space="preserve">Paweł | Regulski | Dr inż. |  ( 52340 ) </v>
      </c>
      <c r="O119" s="20" t="str">
        <f>VLOOKUP(J119,Prowadzacy!$F$2:$K$112,5,FALSE)</f>
        <v>W05/K2</v>
      </c>
      <c r="P119" s="20" t="str">
        <f>VLOOKUP(J119,Prowadzacy!$F$2:$K$112,6,FALSE)</f>
        <v>ZAS</v>
      </c>
      <c r="Q119" s="34" t="s">
        <v>834</v>
      </c>
      <c r="R119" s="20" t="str">
        <f>VLOOKUP(Q119,Prowadzacy!$F$2:$K$112,2,FALSE)</f>
        <v>Krzysztof</v>
      </c>
      <c r="S119" s="20" t="str">
        <f>VLOOKUP(Q119,Prowadzacy!$F$2:$K$112,3,FALSE)</f>
        <v>Jacek</v>
      </c>
      <c r="T119" s="20" t="str">
        <f>VLOOKUP(Q119,Prowadzacy!$F$2:$K$112,4,FALSE)</f>
        <v>Solak</v>
      </c>
      <c r="U119" s="20" t="str">
        <f>VLOOKUP(Q119,Prowadzacy!$F$2:$M$112,8,FALSE)</f>
        <v xml:space="preserve">Krzysztof | Solak | Dr inż. |  ( 05296 ) </v>
      </c>
      <c r="V119" s="35"/>
      <c r="W119" s="34" t="s">
        <v>235</v>
      </c>
      <c r="X119" s="34"/>
      <c r="Y119" s="34"/>
      <c r="Z119" s="10"/>
      <c r="AA119" s="9"/>
      <c r="AB119" s="9"/>
      <c r="AC119" s="9"/>
      <c r="AD119" s="9"/>
      <c r="AE119" s="9"/>
      <c r="AF119" s="9"/>
      <c r="AG119" s="9"/>
      <c r="AH119" s="9"/>
      <c r="AI119" s="9"/>
      <c r="AJ119" s="9"/>
      <c r="AK119" s="9"/>
    </row>
    <row r="120" spans="1:37" ht="63.75" customHeight="1">
      <c r="A120" s="20">
        <v>115</v>
      </c>
      <c r="B120" s="20" t="str">
        <f>VLOOKUP(E120,studia!$F$1:$I$12,2,FALSE)</f>
        <v>Automatyka i Robotyka</v>
      </c>
      <c r="C120" s="20" t="str">
        <f>VLOOKUP(E120,studia!$F$1:$I$12,3,FALSE)</f>
        <v>inż.</v>
      </c>
      <c r="D120" s="20" t="str">
        <f>VLOOKUP(E120,studia!$F$1:$I$12,4,FALSE)</f>
        <v>ASE</v>
      </c>
      <c r="E120" s="34" t="s">
        <v>389</v>
      </c>
      <c r="F120" s="85" t="s">
        <v>2939</v>
      </c>
      <c r="G120" s="35" t="s">
        <v>828</v>
      </c>
      <c r="H120" s="35" t="s">
        <v>829</v>
      </c>
      <c r="I120" s="35" t="s">
        <v>830</v>
      </c>
      <c r="J120" s="35" t="s">
        <v>751</v>
      </c>
      <c r="K120" s="19" t="str">
        <f>VLOOKUP(J120,Prowadzacy!$F$2:$J$112,2,FALSE)</f>
        <v>Paweł</v>
      </c>
      <c r="L120" s="19" t="str">
        <f>VLOOKUP(J120,Prowadzacy!$F$2:$K$112,3,FALSE)</f>
        <v>Adam</v>
      </c>
      <c r="M120" s="19" t="str">
        <f>VLOOKUP(J120,Prowadzacy!$F$2:$K$112,4,FALSE)</f>
        <v>Regulski</v>
      </c>
      <c r="N120" s="20" t="str">
        <f>VLOOKUP(J120,Prowadzacy!$F$2:$M$112,8,FALSE)</f>
        <v xml:space="preserve">Paweł | Regulski | Dr inż. |  ( 52340 ) </v>
      </c>
      <c r="O120" s="20" t="str">
        <f>VLOOKUP(J120,Prowadzacy!$F$2:$K$112,5,FALSE)</f>
        <v>W05/K2</v>
      </c>
      <c r="P120" s="20" t="str">
        <f>VLOOKUP(J120,Prowadzacy!$F$2:$K$112,6,FALSE)</f>
        <v>ZAS</v>
      </c>
      <c r="Q120" s="34" t="s">
        <v>834</v>
      </c>
      <c r="R120" s="20" t="str">
        <f>VLOOKUP(Q120,Prowadzacy!$F$2:$K$112,2,FALSE)</f>
        <v>Krzysztof</v>
      </c>
      <c r="S120" s="20" t="str">
        <f>VLOOKUP(Q120,Prowadzacy!$F$2:$K$112,3,FALSE)</f>
        <v>Jacek</v>
      </c>
      <c r="T120" s="20" t="str">
        <f>VLOOKUP(Q120,Prowadzacy!$F$2:$K$112,4,FALSE)</f>
        <v>Solak</v>
      </c>
      <c r="U120" s="20" t="str">
        <f>VLOOKUP(Q120,Prowadzacy!$F$2:$M$112,8,FALSE)</f>
        <v xml:space="preserve">Krzysztof | Solak | Dr inż. |  ( 05296 ) </v>
      </c>
      <c r="V120" s="35"/>
      <c r="W120" s="34" t="s">
        <v>235</v>
      </c>
      <c r="X120" s="34"/>
      <c r="Y120" s="34"/>
      <c r="Z120" s="10"/>
      <c r="AA120" s="9"/>
      <c r="AB120" s="9"/>
      <c r="AC120" s="9"/>
      <c r="AD120" s="9"/>
      <c r="AE120" s="9"/>
      <c r="AF120" s="9"/>
      <c r="AG120" s="9"/>
      <c r="AH120" s="9"/>
      <c r="AI120" s="9"/>
      <c r="AJ120" s="9"/>
      <c r="AK120" s="9"/>
    </row>
    <row r="121" spans="1:37" ht="127.5" customHeight="1">
      <c r="A121" s="20">
        <v>116</v>
      </c>
      <c r="B121" s="20" t="str">
        <f>VLOOKUP(E121,studia!$F$1:$I$12,2,FALSE)</f>
        <v>Automatyka i Robotyka</v>
      </c>
      <c r="C121" s="20" t="str">
        <f>VLOOKUP(E121,studia!$F$1:$I$12,3,FALSE)</f>
        <v>inż.</v>
      </c>
      <c r="D121" s="20" t="str">
        <f>VLOOKUP(E121,studia!$F$1:$I$12,4,FALSE)</f>
        <v>ASE</v>
      </c>
      <c r="E121" s="34" t="s">
        <v>389</v>
      </c>
      <c r="F121" s="85" t="s">
        <v>2939</v>
      </c>
      <c r="G121" s="35" t="s">
        <v>2528</v>
      </c>
      <c r="H121" s="35" t="s">
        <v>2529</v>
      </c>
      <c r="I121" s="35" t="s">
        <v>2530</v>
      </c>
      <c r="J121" s="35" t="s">
        <v>890</v>
      </c>
      <c r="K121" s="19" t="str">
        <f>VLOOKUP(J121,Prowadzacy!$F$2:$J$112,2,FALSE)</f>
        <v>Eugeniusz</v>
      </c>
      <c r="L121" s="19">
        <f>VLOOKUP(J121,Prowadzacy!$F$2:$K$112,3,FALSE)</f>
        <v>0</v>
      </c>
      <c r="M121" s="19" t="str">
        <f>VLOOKUP(J121,Prowadzacy!$F$2:$K$112,4,FALSE)</f>
        <v>Rosołowski</v>
      </c>
      <c r="N121" s="20" t="str">
        <f>VLOOKUP(J121,Prowadzacy!$F$2:$M$112,8,FALSE)</f>
        <v xml:space="preserve">Eugeniusz | Rosołowski | Prof. dr hab. inż. |  ( 05242 ) </v>
      </c>
      <c r="O121" s="20" t="str">
        <f>VLOOKUP(J121,Prowadzacy!$F$2:$K$112,5,FALSE)</f>
        <v>W05/K2</v>
      </c>
      <c r="P121" s="20" t="str">
        <f>VLOOKUP(J121,Prowadzacy!$F$2:$K$112,6,FALSE)</f>
        <v>ZAS</v>
      </c>
      <c r="Q121" s="34" t="s">
        <v>886</v>
      </c>
      <c r="R121" s="20" t="str">
        <f>VLOOKUP(Q121,Prowadzacy!$F$2:$K$112,2,FALSE)</f>
        <v>Piotr</v>
      </c>
      <c r="S121" s="20" t="str">
        <f>VLOOKUP(Q121,Prowadzacy!$F$2:$K$112,3,FALSE)</f>
        <v>Eugeniusz</v>
      </c>
      <c r="T121" s="20" t="str">
        <f>VLOOKUP(Q121,Prowadzacy!$F$2:$K$112,4,FALSE)</f>
        <v>Pierz</v>
      </c>
      <c r="U121" s="20" t="str">
        <f>VLOOKUP(Q121,Prowadzacy!$F$2:$M$112,8,FALSE)</f>
        <v xml:space="preserve">Piotr | Pierz | Dr inż. |  ( 05232 ) </v>
      </c>
      <c r="V121" s="35"/>
      <c r="W121" s="34" t="s">
        <v>235</v>
      </c>
      <c r="X121" s="34"/>
      <c r="Y121" s="34"/>
      <c r="Z121" s="10"/>
      <c r="AA121" s="9"/>
      <c r="AB121" s="9"/>
      <c r="AC121" s="9"/>
      <c r="AD121" s="9"/>
      <c r="AE121" s="9"/>
      <c r="AF121" s="9"/>
      <c r="AG121" s="9"/>
      <c r="AH121" s="9"/>
      <c r="AI121" s="9"/>
      <c r="AJ121" s="9"/>
      <c r="AK121" s="9"/>
    </row>
    <row r="122" spans="1:37" ht="153" customHeight="1">
      <c r="A122" s="20">
        <v>117</v>
      </c>
      <c r="B122" s="20" t="str">
        <f>VLOOKUP(E122,studia!$F$1:$I$12,2,FALSE)</f>
        <v>Automatyka i Robotyka</v>
      </c>
      <c r="C122" s="20" t="str">
        <f>VLOOKUP(E122,studia!$F$1:$I$12,3,FALSE)</f>
        <v>inż.</v>
      </c>
      <c r="D122" s="20" t="str">
        <f>VLOOKUP(E122,studia!$F$1:$I$12,4,FALSE)</f>
        <v>ASE</v>
      </c>
      <c r="E122" s="34" t="s">
        <v>389</v>
      </c>
      <c r="F122" s="85" t="s">
        <v>2939</v>
      </c>
      <c r="G122" s="35" t="s">
        <v>2531</v>
      </c>
      <c r="H122" s="35" t="s">
        <v>2532</v>
      </c>
      <c r="I122" s="35" t="s">
        <v>2533</v>
      </c>
      <c r="J122" s="35" t="s">
        <v>890</v>
      </c>
      <c r="K122" s="19" t="str">
        <f>VLOOKUP(J122,Prowadzacy!$F$2:$J$112,2,FALSE)</f>
        <v>Eugeniusz</v>
      </c>
      <c r="L122" s="19">
        <f>VLOOKUP(J122,Prowadzacy!$F$2:$K$112,3,FALSE)</f>
        <v>0</v>
      </c>
      <c r="M122" s="19" t="str">
        <f>VLOOKUP(J122,Prowadzacy!$F$2:$K$112,4,FALSE)</f>
        <v>Rosołowski</v>
      </c>
      <c r="N122" s="20" t="str">
        <f>VLOOKUP(J122,Prowadzacy!$F$2:$M$112,8,FALSE)</f>
        <v xml:space="preserve">Eugeniusz | Rosołowski | Prof. dr hab. inż. |  ( 05242 ) </v>
      </c>
      <c r="O122" s="20" t="str">
        <f>VLOOKUP(J122,Prowadzacy!$F$2:$K$112,5,FALSE)</f>
        <v>W05/K2</v>
      </c>
      <c r="P122" s="20" t="str">
        <f>VLOOKUP(J122,Prowadzacy!$F$2:$K$112,6,FALSE)</f>
        <v>ZAS</v>
      </c>
      <c r="Q122" s="34" t="s">
        <v>774</v>
      </c>
      <c r="R122" s="20" t="str">
        <f>VLOOKUP(Q122,Prowadzacy!$F$2:$K$112,2,FALSE)</f>
        <v>Daniel</v>
      </c>
      <c r="S122" s="20" t="str">
        <f>VLOOKUP(Q122,Prowadzacy!$F$2:$K$112,3,FALSE)</f>
        <v>Łukasz</v>
      </c>
      <c r="T122" s="20" t="str">
        <f>VLOOKUP(Q122,Prowadzacy!$F$2:$K$112,4,FALSE)</f>
        <v>Bejmert</v>
      </c>
      <c r="U122" s="20" t="str">
        <f>VLOOKUP(Q122,Prowadzacy!$F$2:$M$112,8,FALSE)</f>
        <v xml:space="preserve">Daniel | Bejmert | Dr inż. |  ( 05285 ) </v>
      </c>
      <c r="V122" s="35"/>
      <c r="W122" s="34" t="s">
        <v>235</v>
      </c>
      <c r="X122" s="34"/>
      <c r="Y122" s="34"/>
      <c r="Z122" s="10"/>
      <c r="AA122" s="9"/>
      <c r="AB122" s="9"/>
      <c r="AC122" s="9"/>
      <c r="AD122" s="9"/>
      <c r="AE122" s="9"/>
      <c r="AF122" s="9"/>
      <c r="AG122" s="9"/>
      <c r="AH122" s="9"/>
      <c r="AI122" s="9"/>
      <c r="AJ122" s="9"/>
      <c r="AK122" s="9"/>
    </row>
    <row r="123" spans="1:37" ht="140.25" customHeight="1">
      <c r="A123" s="20">
        <v>118</v>
      </c>
      <c r="B123" s="20" t="str">
        <f>VLOOKUP(E123,studia!$F$1:$I$12,2,FALSE)</f>
        <v>Automatyka i Robotyka</v>
      </c>
      <c r="C123" s="20" t="str">
        <f>VLOOKUP(E123,studia!$F$1:$I$12,3,FALSE)</f>
        <v>inż.</v>
      </c>
      <c r="D123" s="20" t="str">
        <f>VLOOKUP(E123,studia!$F$1:$I$12,4,FALSE)</f>
        <v>ASE</v>
      </c>
      <c r="E123" s="34" t="s">
        <v>389</v>
      </c>
      <c r="F123" s="85" t="s">
        <v>2939</v>
      </c>
      <c r="G123" s="35" t="s">
        <v>831</v>
      </c>
      <c r="H123" s="35" t="s">
        <v>832</v>
      </c>
      <c r="I123" s="35" t="s">
        <v>833</v>
      </c>
      <c r="J123" s="35" t="s">
        <v>834</v>
      </c>
      <c r="K123" s="19" t="str">
        <f>VLOOKUP(J123,Prowadzacy!$F$2:$J$112,2,FALSE)</f>
        <v>Krzysztof</v>
      </c>
      <c r="L123" s="19" t="str">
        <f>VLOOKUP(J123,Prowadzacy!$F$2:$K$112,3,FALSE)</f>
        <v>Jacek</v>
      </c>
      <c r="M123" s="19" t="str">
        <f>VLOOKUP(J123,Prowadzacy!$F$2:$K$112,4,FALSE)</f>
        <v>Solak</v>
      </c>
      <c r="N123" s="20" t="str">
        <f>VLOOKUP(J123,Prowadzacy!$F$2:$M$112,8,FALSE)</f>
        <v xml:space="preserve">Krzysztof | Solak | Dr inż. |  ( 05296 ) </v>
      </c>
      <c r="O123" s="20" t="str">
        <f>VLOOKUP(J123,Prowadzacy!$F$2:$K$112,5,FALSE)</f>
        <v>W05/K2</v>
      </c>
      <c r="P123" s="20" t="str">
        <f>VLOOKUP(J123,Prowadzacy!$F$2:$K$112,6,FALSE)</f>
        <v>ZAS</v>
      </c>
      <c r="Q123" s="34" t="s">
        <v>774</v>
      </c>
      <c r="R123" s="20" t="str">
        <f>VLOOKUP(Q123,Prowadzacy!$F$2:$K$112,2,FALSE)</f>
        <v>Daniel</v>
      </c>
      <c r="S123" s="20" t="str">
        <f>VLOOKUP(Q123,Prowadzacy!$F$2:$K$112,3,FALSE)</f>
        <v>Łukasz</v>
      </c>
      <c r="T123" s="20" t="str">
        <f>VLOOKUP(Q123,Prowadzacy!$F$2:$K$112,4,FALSE)</f>
        <v>Bejmert</v>
      </c>
      <c r="U123" s="20" t="str">
        <f>VLOOKUP(Q123,Prowadzacy!$F$2:$M$112,8,FALSE)</f>
        <v xml:space="preserve">Daniel | Bejmert | Dr inż. |  ( 05285 ) </v>
      </c>
      <c r="V123" s="35"/>
      <c r="W123" s="34" t="s">
        <v>235</v>
      </c>
      <c r="X123" s="34"/>
      <c r="Y123" s="34"/>
      <c r="Z123" s="10"/>
      <c r="AA123" s="9"/>
      <c r="AB123" s="9"/>
      <c r="AC123" s="9"/>
      <c r="AD123" s="9"/>
      <c r="AE123" s="9"/>
      <c r="AF123" s="9"/>
      <c r="AG123" s="9"/>
      <c r="AH123" s="9"/>
      <c r="AI123" s="9"/>
      <c r="AJ123" s="9"/>
      <c r="AK123" s="9"/>
    </row>
    <row r="124" spans="1:37" ht="140.25" customHeight="1">
      <c r="A124" s="20">
        <v>119</v>
      </c>
      <c r="B124" s="20" t="str">
        <f>VLOOKUP(E124,studia!$F$1:$I$12,2,FALSE)</f>
        <v>Automatyka i Robotyka</v>
      </c>
      <c r="C124" s="20" t="str">
        <f>VLOOKUP(E124,studia!$F$1:$I$12,3,FALSE)</f>
        <v>inż.</v>
      </c>
      <c r="D124" s="20" t="str">
        <f>VLOOKUP(E124,studia!$F$1:$I$12,4,FALSE)</f>
        <v>ASE</v>
      </c>
      <c r="E124" s="34" t="s">
        <v>389</v>
      </c>
      <c r="F124" s="85" t="s">
        <v>2939</v>
      </c>
      <c r="G124" s="35" t="s">
        <v>835</v>
      </c>
      <c r="H124" s="35" t="s">
        <v>836</v>
      </c>
      <c r="I124" s="35" t="s">
        <v>837</v>
      </c>
      <c r="J124" s="35" t="s">
        <v>834</v>
      </c>
      <c r="K124" s="19" t="str">
        <f>VLOOKUP(J124,Prowadzacy!$F$2:$J$112,2,FALSE)</f>
        <v>Krzysztof</v>
      </c>
      <c r="L124" s="19" t="str">
        <f>VLOOKUP(J124,Prowadzacy!$F$2:$K$112,3,FALSE)</f>
        <v>Jacek</v>
      </c>
      <c r="M124" s="19" t="str">
        <f>VLOOKUP(J124,Prowadzacy!$F$2:$K$112,4,FALSE)</f>
        <v>Solak</v>
      </c>
      <c r="N124" s="20" t="str">
        <f>VLOOKUP(J124,Prowadzacy!$F$2:$M$112,8,FALSE)</f>
        <v xml:space="preserve">Krzysztof | Solak | Dr inż. |  ( 05296 ) </v>
      </c>
      <c r="O124" s="20" t="str">
        <f>VLOOKUP(J124,Prowadzacy!$F$2:$K$112,5,FALSE)</f>
        <v>W05/K2</v>
      </c>
      <c r="P124" s="20" t="str">
        <f>VLOOKUP(J124,Prowadzacy!$F$2:$K$112,6,FALSE)</f>
        <v>ZAS</v>
      </c>
      <c r="Q124" s="34" t="s">
        <v>774</v>
      </c>
      <c r="R124" s="20" t="str">
        <f>VLOOKUP(Q124,Prowadzacy!$F$2:$K$112,2,FALSE)</f>
        <v>Daniel</v>
      </c>
      <c r="S124" s="20" t="str">
        <f>VLOOKUP(Q124,Prowadzacy!$F$2:$K$112,3,FALSE)</f>
        <v>Łukasz</v>
      </c>
      <c r="T124" s="20" t="str">
        <f>VLOOKUP(Q124,Prowadzacy!$F$2:$K$112,4,FALSE)</f>
        <v>Bejmert</v>
      </c>
      <c r="U124" s="20" t="str">
        <f>VLOOKUP(Q124,Prowadzacy!$F$2:$M$112,8,FALSE)</f>
        <v xml:space="preserve">Daniel | Bejmert | Dr inż. |  ( 05285 ) </v>
      </c>
      <c r="V124" s="35"/>
      <c r="W124" s="34" t="s">
        <v>235</v>
      </c>
      <c r="X124" s="34"/>
      <c r="Y124" s="34"/>
      <c r="Z124" s="10"/>
      <c r="AA124" s="9"/>
      <c r="AB124" s="9"/>
      <c r="AC124" s="9"/>
      <c r="AD124" s="9"/>
      <c r="AE124" s="9"/>
      <c r="AF124" s="9"/>
      <c r="AG124" s="9"/>
      <c r="AH124" s="9"/>
      <c r="AI124" s="9"/>
      <c r="AJ124" s="9"/>
      <c r="AK124" s="9"/>
    </row>
    <row r="125" spans="1:37" ht="76.5" customHeight="1">
      <c r="A125" s="20">
        <v>120</v>
      </c>
      <c r="B125" s="20" t="str">
        <f>VLOOKUP(E125,studia!$F$1:$I$12,2,FALSE)</f>
        <v>Automatyka i Robotyka</v>
      </c>
      <c r="C125" s="20" t="str">
        <f>VLOOKUP(E125,studia!$F$1:$I$12,3,FALSE)</f>
        <v>inż.</v>
      </c>
      <c r="D125" s="20" t="str">
        <f>VLOOKUP(E125,studia!$F$1:$I$12,4,FALSE)</f>
        <v>ASE</v>
      </c>
      <c r="E125" s="34" t="s">
        <v>389</v>
      </c>
      <c r="F125" s="85" t="s">
        <v>2939</v>
      </c>
      <c r="G125" s="35" t="s">
        <v>838</v>
      </c>
      <c r="H125" s="35" t="s">
        <v>839</v>
      </c>
      <c r="I125" s="35" t="s">
        <v>840</v>
      </c>
      <c r="J125" s="35" t="s">
        <v>834</v>
      </c>
      <c r="K125" s="19" t="str">
        <f>VLOOKUP(J125,Prowadzacy!$F$2:$J$112,2,FALSE)</f>
        <v>Krzysztof</v>
      </c>
      <c r="L125" s="19" t="str">
        <f>VLOOKUP(J125,Prowadzacy!$F$2:$K$112,3,FALSE)</f>
        <v>Jacek</v>
      </c>
      <c r="M125" s="19" t="str">
        <f>VLOOKUP(J125,Prowadzacy!$F$2:$K$112,4,FALSE)</f>
        <v>Solak</v>
      </c>
      <c r="N125" s="20" t="str">
        <f>VLOOKUP(J125,Prowadzacy!$F$2:$M$112,8,FALSE)</f>
        <v xml:space="preserve">Krzysztof | Solak | Dr inż. |  ( 05296 ) </v>
      </c>
      <c r="O125" s="20" t="str">
        <f>VLOOKUP(J125,Prowadzacy!$F$2:$K$112,5,FALSE)</f>
        <v>W05/K2</v>
      </c>
      <c r="P125" s="20" t="str">
        <f>VLOOKUP(J125,Prowadzacy!$F$2:$K$112,6,FALSE)</f>
        <v>ZAS</v>
      </c>
      <c r="Q125" s="34" t="s">
        <v>774</v>
      </c>
      <c r="R125" s="20" t="str">
        <f>VLOOKUP(Q125,Prowadzacy!$F$2:$K$112,2,FALSE)</f>
        <v>Daniel</v>
      </c>
      <c r="S125" s="20" t="str">
        <f>VLOOKUP(Q125,Prowadzacy!$F$2:$K$112,3,FALSE)</f>
        <v>Łukasz</v>
      </c>
      <c r="T125" s="20" t="str">
        <f>VLOOKUP(Q125,Prowadzacy!$F$2:$K$112,4,FALSE)</f>
        <v>Bejmert</v>
      </c>
      <c r="U125" s="20" t="str">
        <f>VLOOKUP(Q125,Prowadzacy!$F$2:$M$112,8,FALSE)</f>
        <v xml:space="preserve">Daniel | Bejmert | Dr inż. |  ( 05285 ) </v>
      </c>
      <c r="V125" s="35"/>
      <c r="W125" s="34" t="s">
        <v>235</v>
      </c>
      <c r="X125" s="34"/>
      <c r="Y125" s="34"/>
      <c r="Z125" s="10"/>
      <c r="AA125" s="9"/>
      <c r="AB125" s="9"/>
      <c r="AC125" s="9"/>
      <c r="AD125" s="9"/>
      <c r="AE125" s="9"/>
      <c r="AF125" s="9"/>
      <c r="AG125" s="9"/>
      <c r="AH125" s="9"/>
      <c r="AI125" s="9"/>
      <c r="AJ125" s="9"/>
      <c r="AK125" s="9"/>
    </row>
    <row r="126" spans="1:37" ht="153" customHeight="1">
      <c r="A126" s="20">
        <v>121</v>
      </c>
      <c r="B126" s="20" t="str">
        <f>VLOOKUP(E126,studia!$F$1:$I$12,2,FALSE)</f>
        <v>Automatyka i Robotyka</v>
      </c>
      <c r="C126" s="20" t="str">
        <f>VLOOKUP(E126,studia!$F$1:$I$12,3,FALSE)</f>
        <v>inż.</v>
      </c>
      <c r="D126" s="20" t="str">
        <f>VLOOKUP(E126,studia!$F$1:$I$12,4,FALSE)</f>
        <v>ASE</v>
      </c>
      <c r="E126" s="34" t="s">
        <v>389</v>
      </c>
      <c r="F126" s="85" t="s">
        <v>2939</v>
      </c>
      <c r="G126" s="35" t="s">
        <v>841</v>
      </c>
      <c r="H126" s="35" t="s">
        <v>842</v>
      </c>
      <c r="I126" s="35" t="s">
        <v>843</v>
      </c>
      <c r="J126" s="35" t="s">
        <v>834</v>
      </c>
      <c r="K126" s="19" t="str">
        <f>VLOOKUP(J126,Prowadzacy!$F$2:$J$112,2,FALSE)</f>
        <v>Krzysztof</v>
      </c>
      <c r="L126" s="19" t="str">
        <f>VLOOKUP(J126,Prowadzacy!$F$2:$K$112,3,FALSE)</f>
        <v>Jacek</v>
      </c>
      <c r="M126" s="19" t="str">
        <f>VLOOKUP(J126,Prowadzacy!$F$2:$K$112,4,FALSE)</f>
        <v>Solak</v>
      </c>
      <c r="N126" s="20" t="str">
        <f>VLOOKUP(J126,Prowadzacy!$F$2:$M$112,8,FALSE)</f>
        <v xml:space="preserve">Krzysztof | Solak | Dr inż. |  ( 05296 ) </v>
      </c>
      <c r="O126" s="20" t="str">
        <f>VLOOKUP(J126,Prowadzacy!$F$2:$K$112,5,FALSE)</f>
        <v>W05/K2</v>
      </c>
      <c r="P126" s="20" t="str">
        <f>VLOOKUP(J126,Prowadzacy!$F$2:$K$112,6,FALSE)</f>
        <v>ZAS</v>
      </c>
      <c r="Q126" s="34" t="s">
        <v>774</v>
      </c>
      <c r="R126" s="20" t="str">
        <f>VLOOKUP(Q126,Prowadzacy!$F$2:$K$112,2,FALSE)</f>
        <v>Daniel</v>
      </c>
      <c r="S126" s="20" t="str">
        <f>VLOOKUP(Q126,Prowadzacy!$F$2:$K$112,3,FALSE)</f>
        <v>Łukasz</v>
      </c>
      <c r="T126" s="20" t="str">
        <f>VLOOKUP(Q126,Prowadzacy!$F$2:$K$112,4,FALSE)</f>
        <v>Bejmert</v>
      </c>
      <c r="U126" s="20" t="str">
        <f>VLOOKUP(Q126,Prowadzacy!$F$2:$M$112,8,FALSE)</f>
        <v xml:space="preserve">Daniel | Bejmert | Dr inż. |  ( 05285 ) </v>
      </c>
      <c r="V126" s="35"/>
      <c r="W126" s="34" t="s">
        <v>235</v>
      </c>
      <c r="X126" s="34"/>
      <c r="Y126" s="34"/>
      <c r="Z126" s="10"/>
      <c r="AA126" s="9"/>
      <c r="AB126" s="9"/>
      <c r="AC126" s="9"/>
      <c r="AD126" s="9"/>
      <c r="AE126" s="9"/>
      <c r="AF126" s="9"/>
      <c r="AG126" s="9"/>
      <c r="AH126" s="9"/>
      <c r="AI126" s="9"/>
      <c r="AJ126" s="9"/>
      <c r="AK126" s="9"/>
    </row>
    <row r="127" spans="1:37" ht="76.5" customHeight="1">
      <c r="A127" s="20">
        <v>122</v>
      </c>
      <c r="B127" s="20" t="str">
        <f>VLOOKUP(E127,studia!$F$1:$I$12,2,FALSE)</f>
        <v>Automatyka i Robotyka</v>
      </c>
      <c r="C127" s="20" t="str">
        <f>VLOOKUP(E127,studia!$F$1:$I$12,3,FALSE)</f>
        <v>inż.</v>
      </c>
      <c r="D127" s="20" t="str">
        <f>VLOOKUP(E127,studia!$F$1:$I$12,4,FALSE)</f>
        <v>ASE</v>
      </c>
      <c r="E127" s="34" t="s">
        <v>389</v>
      </c>
      <c r="F127" s="85" t="s">
        <v>2939</v>
      </c>
      <c r="G127" s="35" t="s">
        <v>844</v>
      </c>
      <c r="H127" s="35" t="s">
        <v>845</v>
      </c>
      <c r="I127" s="35" t="s">
        <v>846</v>
      </c>
      <c r="J127" s="35" t="s">
        <v>834</v>
      </c>
      <c r="K127" s="19" t="str">
        <f>VLOOKUP(J127,Prowadzacy!$F$2:$J$112,2,FALSE)</f>
        <v>Krzysztof</v>
      </c>
      <c r="L127" s="19" t="str">
        <f>VLOOKUP(J127,Prowadzacy!$F$2:$K$112,3,FALSE)</f>
        <v>Jacek</v>
      </c>
      <c r="M127" s="19" t="str">
        <f>VLOOKUP(J127,Prowadzacy!$F$2:$K$112,4,FALSE)</f>
        <v>Solak</v>
      </c>
      <c r="N127" s="20" t="str">
        <f>VLOOKUP(J127,Prowadzacy!$F$2:$M$112,8,FALSE)</f>
        <v xml:space="preserve">Krzysztof | Solak | Dr inż. |  ( 05296 ) </v>
      </c>
      <c r="O127" s="20" t="str">
        <f>VLOOKUP(J127,Prowadzacy!$F$2:$K$112,5,FALSE)</f>
        <v>W05/K2</v>
      </c>
      <c r="P127" s="20" t="str">
        <f>VLOOKUP(J127,Prowadzacy!$F$2:$K$112,6,FALSE)</f>
        <v>ZAS</v>
      </c>
      <c r="Q127" s="34" t="s">
        <v>774</v>
      </c>
      <c r="R127" s="20" t="str">
        <f>VLOOKUP(Q127,Prowadzacy!$F$2:$K$112,2,FALSE)</f>
        <v>Daniel</v>
      </c>
      <c r="S127" s="20" t="str">
        <f>VLOOKUP(Q127,Prowadzacy!$F$2:$K$112,3,FALSE)</f>
        <v>Łukasz</v>
      </c>
      <c r="T127" s="20" t="str">
        <f>VLOOKUP(Q127,Prowadzacy!$F$2:$K$112,4,FALSE)</f>
        <v>Bejmert</v>
      </c>
      <c r="U127" s="20" t="str">
        <f>VLOOKUP(Q127,Prowadzacy!$F$2:$M$112,8,FALSE)</f>
        <v xml:space="preserve">Daniel | Bejmert | Dr inż. |  ( 05285 ) </v>
      </c>
      <c r="V127" s="35"/>
      <c r="W127" s="34" t="s">
        <v>235</v>
      </c>
      <c r="X127" s="34"/>
      <c r="Y127" s="34"/>
      <c r="Z127" s="10"/>
      <c r="AA127" s="9"/>
      <c r="AB127" s="9"/>
      <c r="AC127" s="9"/>
      <c r="AD127" s="9"/>
      <c r="AE127" s="9"/>
      <c r="AF127" s="9"/>
      <c r="AG127" s="9"/>
      <c r="AH127" s="9"/>
      <c r="AI127" s="9"/>
      <c r="AJ127" s="9"/>
      <c r="AK127" s="9"/>
    </row>
    <row r="128" spans="1:37" ht="76.5" customHeight="1">
      <c r="A128" s="20">
        <v>123</v>
      </c>
      <c r="B128" s="20" t="str">
        <f>VLOOKUP(E128,studia!$F$1:$I$12,2,FALSE)</f>
        <v>Automatyka i Robotyka</v>
      </c>
      <c r="C128" s="20" t="str">
        <f>VLOOKUP(E128,studia!$F$1:$I$12,3,FALSE)</f>
        <v>inż.</v>
      </c>
      <c r="D128" s="20" t="str">
        <f>VLOOKUP(E128,studia!$F$1:$I$12,4,FALSE)</f>
        <v>ASE</v>
      </c>
      <c r="E128" s="34" t="s">
        <v>389</v>
      </c>
      <c r="F128" s="85" t="s">
        <v>2939</v>
      </c>
      <c r="G128" s="35" t="s">
        <v>2496</v>
      </c>
      <c r="H128" s="35" t="s">
        <v>2497</v>
      </c>
      <c r="I128" s="35" t="s">
        <v>2498</v>
      </c>
      <c r="J128" s="35" t="s">
        <v>834</v>
      </c>
      <c r="K128" s="19" t="str">
        <f>VLOOKUP(J128,Prowadzacy!$F$2:$J$112,2,FALSE)</f>
        <v>Krzysztof</v>
      </c>
      <c r="L128" s="19" t="str">
        <f>VLOOKUP(J128,Prowadzacy!$F$2:$K$112,3,FALSE)</f>
        <v>Jacek</v>
      </c>
      <c r="M128" s="19" t="str">
        <f>VLOOKUP(J128,Prowadzacy!$F$2:$K$112,4,FALSE)</f>
        <v>Solak</v>
      </c>
      <c r="N128" s="20" t="str">
        <f>VLOOKUP(J128,Prowadzacy!$F$2:$M$112,8,FALSE)</f>
        <v xml:space="preserve">Krzysztof | Solak | Dr inż. |  ( 05296 ) </v>
      </c>
      <c r="O128" s="20" t="str">
        <f>VLOOKUP(J128,Prowadzacy!$F$2:$K$112,5,FALSE)</f>
        <v>W05/K2</v>
      </c>
      <c r="P128" s="20" t="str">
        <f>VLOOKUP(J128,Prowadzacy!$F$2:$K$112,6,FALSE)</f>
        <v>ZAS</v>
      </c>
      <c r="Q128" s="34" t="s">
        <v>774</v>
      </c>
      <c r="R128" s="20" t="str">
        <f>VLOOKUP(Q128,Prowadzacy!$F$2:$K$112,2,FALSE)</f>
        <v>Daniel</v>
      </c>
      <c r="S128" s="20" t="str">
        <f>VLOOKUP(Q128,Prowadzacy!$F$2:$K$112,3,FALSE)</f>
        <v>Łukasz</v>
      </c>
      <c r="T128" s="20" t="str">
        <f>VLOOKUP(Q128,Prowadzacy!$F$2:$K$112,4,FALSE)</f>
        <v>Bejmert</v>
      </c>
      <c r="U128" s="20" t="str">
        <f>VLOOKUP(Q128,Prowadzacy!$F$2:$M$112,8,FALSE)</f>
        <v xml:space="preserve">Daniel | Bejmert | Dr inż. |  ( 05285 ) </v>
      </c>
      <c r="V128" s="35"/>
      <c r="W128" s="34" t="s">
        <v>235</v>
      </c>
      <c r="X128" s="34"/>
      <c r="Y128" s="34"/>
      <c r="Z128" s="10"/>
      <c r="AA128" s="9"/>
      <c r="AB128" s="9"/>
      <c r="AC128" s="9"/>
      <c r="AD128" s="9"/>
      <c r="AE128" s="9"/>
      <c r="AF128" s="9"/>
      <c r="AG128" s="9"/>
      <c r="AH128" s="9"/>
      <c r="AI128" s="9"/>
      <c r="AJ128" s="9"/>
      <c r="AK128" s="9"/>
    </row>
    <row r="129" spans="1:37" ht="242.25" customHeight="1">
      <c r="A129" s="20">
        <v>124</v>
      </c>
      <c r="B129" s="20" t="str">
        <f>VLOOKUP(E129,studia!$F$1:$I$12,2,FALSE)</f>
        <v>Automatyka i Robotyka</v>
      </c>
      <c r="C129" s="20" t="str">
        <f>VLOOKUP(E129,studia!$F$1:$I$12,3,FALSE)</f>
        <v>inż.</v>
      </c>
      <c r="D129" s="20" t="str">
        <f>VLOOKUP(E129,studia!$F$1:$I$12,4,FALSE)</f>
        <v>ASE</v>
      </c>
      <c r="E129" s="34" t="s">
        <v>389</v>
      </c>
      <c r="F129" s="85" t="s">
        <v>2939</v>
      </c>
      <c r="G129" s="35" t="s">
        <v>2499</v>
      </c>
      <c r="H129" s="35" t="s">
        <v>2500</v>
      </c>
      <c r="I129" s="35" t="s">
        <v>2501</v>
      </c>
      <c r="J129" s="35" t="s">
        <v>834</v>
      </c>
      <c r="K129" s="19" t="str">
        <f>VLOOKUP(J129,Prowadzacy!$F$2:$J$112,2,FALSE)</f>
        <v>Krzysztof</v>
      </c>
      <c r="L129" s="19" t="str">
        <f>VLOOKUP(J129,Prowadzacy!$F$2:$K$112,3,FALSE)</f>
        <v>Jacek</v>
      </c>
      <c r="M129" s="19" t="str">
        <f>VLOOKUP(J129,Prowadzacy!$F$2:$K$112,4,FALSE)</f>
        <v>Solak</v>
      </c>
      <c r="N129" s="20" t="str">
        <f>VLOOKUP(J129,Prowadzacy!$F$2:$M$112,8,FALSE)</f>
        <v xml:space="preserve">Krzysztof | Solak | Dr inż. |  ( 05296 ) </v>
      </c>
      <c r="O129" s="20" t="str">
        <f>VLOOKUP(J129,Prowadzacy!$F$2:$K$112,5,FALSE)</f>
        <v>W05/K2</v>
      </c>
      <c r="P129" s="20" t="str">
        <f>VLOOKUP(J129,Prowadzacy!$F$2:$K$112,6,FALSE)</f>
        <v>ZAS</v>
      </c>
      <c r="Q129" s="34" t="s">
        <v>774</v>
      </c>
      <c r="R129" s="20" t="str">
        <f>VLOOKUP(Q129,Prowadzacy!$F$2:$K$112,2,FALSE)</f>
        <v>Daniel</v>
      </c>
      <c r="S129" s="20" t="str">
        <f>VLOOKUP(Q129,Prowadzacy!$F$2:$K$112,3,FALSE)</f>
        <v>Łukasz</v>
      </c>
      <c r="T129" s="20" t="str">
        <f>VLOOKUP(Q129,Prowadzacy!$F$2:$K$112,4,FALSE)</f>
        <v>Bejmert</v>
      </c>
      <c r="U129" s="20" t="str">
        <f>VLOOKUP(Q129,Prowadzacy!$F$2:$M$112,8,FALSE)</f>
        <v xml:space="preserve">Daniel | Bejmert | Dr inż. |  ( 05285 ) </v>
      </c>
      <c r="V129" s="35"/>
      <c r="W129" s="34" t="s">
        <v>235</v>
      </c>
      <c r="X129" s="34"/>
      <c r="Y129" s="34"/>
      <c r="Z129" s="10"/>
      <c r="AA129" s="9"/>
      <c r="AB129" s="9"/>
      <c r="AC129" s="9"/>
      <c r="AD129" s="9"/>
      <c r="AE129" s="9"/>
      <c r="AF129" s="9"/>
      <c r="AG129" s="9"/>
      <c r="AH129" s="9"/>
      <c r="AI129" s="9"/>
      <c r="AJ129" s="9"/>
      <c r="AK129" s="9"/>
    </row>
    <row r="130" spans="1:37" ht="242.25" customHeight="1">
      <c r="A130" s="20">
        <v>125</v>
      </c>
      <c r="B130" s="20" t="str">
        <f>VLOOKUP(E130,studia!$F$1:$I$12,2,FALSE)</f>
        <v>Automatyka i Robotyka</v>
      </c>
      <c r="C130" s="20" t="str">
        <f>VLOOKUP(E130,studia!$F$1:$I$12,3,FALSE)</f>
        <v>inż.</v>
      </c>
      <c r="D130" s="20" t="str">
        <f>VLOOKUP(E130,studia!$F$1:$I$12,4,FALSE)</f>
        <v>ASE</v>
      </c>
      <c r="E130" s="34" t="s">
        <v>389</v>
      </c>
      <c r="F130" s="85" t="s">
        <v>2939</v>
      </c>
      <c r="G130" s="35" t="s">
        <v>847</v>
      </c>
      <c r="H130" s="35" t="s">
        <v>848</v>
      </c>
      <c r="I130" s="35" t="s">
        <v>849</v>
      </c>
      <c r="J130" s="35" t="s">
        <v>850</v>
      </c>
      <c r="K130" s="19" t="str">
        <f>VLOOKUP(J130,Prowadzacy!$F$2:$J$112,2,FALSE)</f>
        <v>Janusz</v>
      </c>
      <c r="L130" s="19" t="str">
        <f>VLOOKUP(J130,Prowadzacy!$F$2:$K$112,3,FALSE)</f>
        <v>Kazimierz</v>
      </c>
      <c r="M130" s="19" t="str">
        <f>VLOOKUP(J130,Prowadzacy!$F$2:$K$112,4,FALSE)</f>
        <v>Staszewski</v>
      </c>
      <c r="N130" s="20" t="str">
        <f>VLOOKUP(J130,Prowadzacy!$F$2:$M$112,8,FALSE)</f>
        <v xml:space="preserve">Janusz | Staszewski | Dr inż. |  ( 05263 ) </v>
      </c>
      <c r="O130" s="20" t="str">
        <f>VLOOKUP(J130,Prowadzacy!$F$2:$K$112,5,FALSE)</f>
        <v>W05/K2</v>
      </c>
      <c r="P130" s="20" t="str">
        <f>VLOOKUP(J130,Prowadzacy!$F$2:$K$112,6,FALSE)</f>
        <v>ZAS</v>
      </c>
      <c r="Q130" s="34" t="s">
        <v>886</v>
      </c>
      <c r="R130" s="20" t="str">
        <f>VLOOKUP(Q130,Prowadzacy!$F$2:$K$112,2,FALSE)</f>
        <v>Piotr</v>
      </c>
      <c r="S130" s="20" t="str">
        <f>VLOOKUP(Q130,Prowadzacy!$F$2:$K$112,3,FALSE)</f>
        <v>Eugeniusz</v>
      </c>
      <c r="T130" s="20" t="str">
        <f>VLOOKUP(Q130,Prowadzacy!$F$2:$K$112,4,FALSE)</f>
        <v>Pierz</v>
      </c>
      <c r="U130" s="20" t="str">
        <f>VLOOKUP(Q130,Prowadzacy!$F$2:$M$112,8,FALSE)</f>
        <v xml:space="preserve">Piotr | Pierz | Dr inż. |  ( 05232 ) </v>
      </c>
      <c r="V130" s="35"/>
      <c r="W130" s="34" t="s">
        <v>235</v>
      </c>
      <c r="X130" s="34"/>
      <c r="Y130" s="34"/>
      <c r="Z130" s="10"/>
      <c r="AA130" s="9"/>
      <c r="AB130" s="9"/>
      <c r="AC130" s="9"/>
      <c r="AD130" s="9"/>
      <c r="AE130" s="9"/>
      <c r="AF130" s="9"/>
      <c r="AG130" s="9"/>
      <c r="AH130" s="9"/>
      <c r="AI130" s="9"/>
      <c r="AJ130" s="9"/>
      <c r="AK130" s="9"/>
    </row>
    <row r="131" spans="1:37" ht="89.25" customHeight="1">
      <c r="A131" s="20">
        <v>126</v>
      </c>
      <c r="B131" s="20" t="str">
        <f>VLOOKUP(E131,studia!$F$1:$I$12,2,FALSE)</f>
        <v>Automatyka i Robotyka</v>
      </c>
      <c r="C131" s="20" t="str">
        <f>VLOOKUP(E131,studia!$F$1:$I$12,3,FALSE)</f>
        <v>inż.</v>
      </c>
      <c r="D131" s="20" t="str">
        <f>VLOOKUP(E131,studia!$F$1:$I$12,4,FALSE)</f>
        <v>ASE</v>
      </c>
      <c r="E131" s="34" t="s">
        <v>389</v>
      </c>
      <c r="F131" s="85" t="s">
        <v>2939</v>
      </c>
      <c r="G131" s="35" t="s">
        <v>851</v>
      </c>
      <c r="H131" s="35" t="s">
        <v>852</v>
      </c>
      <c r="I131" s="35" t="s">
        <v>853</v>
      </c>
      <c r="J131" s="35" t="s">
        <v>850</v>
      </c>
      <c r="K131" s="19" t="str">
        <f>VLOOKUP(J131,Prowadzacy!$F$2:$J$112,2,FALSE)</f>
        <v>Janusz</v>
      </c>
      <c r="L131" s="19" t="str">
        <f>VLOOKUP(J131,Prowadzacy!$F$2:$K$112,3,FALSE)</f>
        <v>Kazimierz</v>
      </c>
      <c r="M131" s="19" t="str">
        <f>VLOOKUP(J131,Prowadzacy!$F$2:$K$112,4,FALSE)</f>
        <v>Staszewski</v>
      </c>
      <c r="N131" s="20" t="str">
        <f>VLOOKUP(J131,Prowadzacy!$F$2:$M$112,8,FALSE)</f>
        <v xml:space="preserve">Janusz | Staszewski | Dr inż. |  ( 05263 ) </v>
      </c>
      <c r="O131" s="20" t="str">
        <f>VLOOKUP(J131,Prowadzacy!$F$2:$K$112,5,FALSE)</f>
        <v>W05/K2</v>
      </c>
      <c r="P131" s="20" t="str">
        <f>VLOOKUP(J131,Prowadzacy!$F$2:$K$112,6,FALSE)</f>
        <v>ZAS</v>
      </c>
      <c r="Q131" s="34" t="s">
        <v>886</v>
      </c>
      <c r="R131" s="20" t="str">
        <f>VLOOKUP(Q131,Prowadzacy!$F$2:$K$112,2,FALSE)</f>
        <v>Piotr</v>
      </c>
      <c r="S131" s="20" t="str">
        <f>VLOOKUP(Q131,Prowadzacy!$F$2:$K$112,3,FALSE)</f>
        <v>Eugeniusz</v>
      </c>
      <c r="T131" s="20" t="str">
        <f>VLOOKUP(Q131,Prowadzacy!$F$2:$K$112,4,FALSE)</f>
        <v>Pierz</v>
      </c>
      <c r="U131" s="20" t="str">
        <f>VLOOKUP(Q131,Prowadzacy!$F$2:$M$112,8,FALSE)</f>
        <v xml:space="preserve">Piotr | Pierz | Dr inż. |  ( 05232 ) </v>
      </c>
      <c r="V131" s="35"/>
      <c r="W131" s="34" t="s">
        <v>235</v>
      </c>
      <c r="X131" s="34"/>
      <c r="Y131" s="34"/>
      <c r="Z131" s="10"/>
      <c r="AA131" s="9"/>
      <c r="AB131" s="9"/>
      <c r="AC131" s="9"/>
      <c r="AD131" s="9"/>
      <c r="AE131" s="9"/>
      <c r="AF131" s="9"/>
      <c r="AG131" s="9"/>
      <c r="AH131" s="9"/>
      <c r="AI131" s="9"/>
      <c r="AJ131" s="9"/>
      <c r="AK131" s="9"/>
    </row>
    <row r="132" spans="1:37" ht="114.75" customHeight="1">
      <c r="A132" s="20">
        <v>127</v>
      </c>
      <c r="B132" s="20" t="str">
        <f>VLOOKUP(E132,studia!$F$1:$I$12,2,FALSE)</f>
        <v>Automatyka i Robotyka</v>
      </c>
      <c r="C132" s="20" t="str">
        <f>VLOOKUP(E132,studia!$F$1:$I$12,3,FALSE)</f>
        <v>inż.</v>
      </c>
      <c r="D132" s="20" t="str">
        <f>VLOOKUP(E132,studia!$F$1:$I$12,4,FALSE)</f>
        <v>ASE</v>
      </c>
      <c r="E132" s="34" t="s">
        <v>389</v>
      </c>
      <c r="F132" s="85" t="s">
        <v>2939</v>
      </c>
      <c r="G132" s="35" t="s">
        <v>854</v>
      </c>
      <c r="H132" s="35" t="s">
        <v>855</v>
      </c>
      <c r="I132" s="35" t="s">
        <v>856</v>
      </c>
      <c r="J132" s="35" t="s">
        <v>850</v>
      </c>
      <c r="K132" s="19" t="str">
        <f>VLOOKUP(J132,Prowadzacy!$F$2:$J$112,2,FALSE)</f>
        <v>Janusz</v>
      </c>
      <c r="L132" s="19" t="str">
        <f>VLOOKUP(J132,Prowadzacy!$F$2:$K$112,3,FALSE)</f>
        <v>Kazimierz</v>
      </c>
      <c r="M132" s="19" t="str">
        <f>VLOOKUP(J132,Prowadzacy!$F$2:$K$112,4,FALSE)</f>
        <v>Staszewski</v>
      </c>
      <c r="N132" s="20" t="str">
        <f>VLOOKUP(J132,Prowadzacy!$F$2:$M$112,8,FALSE)</f>
        <v xml:space="preserve">Janusz | Staszewski | Dr inż. |  ( 05263 ) </v>
      </c>
      <c r="O132" s="20" t="str">
        <f>VLOOKUP(J132,Prowadzacy!$F$2:$K$112,5,FALSE)</f>
        <v>W05/K2</v>
      </c>
      <c r="P132" s="20" t="str">
        <f>VLOOKUP(J132,Prowadzacy!$F$2:$K$112,6,FALSE)</f>
        <v>ZAS</v>
      </c>
      <c r="Q132" s="34" t="s">
        <v>886</v>
      </c>
      <c r="R132" s="20" t="str">
        <f>VLOOKUP(Q132,Prowadzacy!$F$2:$K$112,2,FALSE)</f>
        <v>Piotr</v>
      </c>
      <c r="S132" s="20" t="str">
        <f>VLOOKUP(Q132,Prowadzacy!$F$2:$K$112,3,FALSE)</f>
        <v>Eugeniusz</v>
      </c>
      <c r="T132" s="20" t="str">
        <f>VLOOKUP(Q132,Prowadzacy!$F$2:$K$112,4,FALSE)</f>
        <v>Pierz</v>
      </c>
      <c r="U132" s="20" t="str">
        <f>VLOOKUP(Q132,Prowadzacy!$F$2:$M$112,8,FALSE)</f>
        <v xml:space="preserve">Piotr | Pierz | Dr inż. |  ( 05232 ) </v>
      </c>
      <c r="V132" s="35"/>
      <c r="W132" s="34" t="s">
        <v>235</v>
      </c>
      <c r="X132" s="34"/>
      <c r="Y132" s="34"/>
      <c r="Z132" s="10"/>
      <c r="AA132" s="9"/>
      <c r="AB132" s="9"/>
      <c r="AC132" s="9"/>
      <c r="AD132" s="9"/>
      <c r="AE132" s="9"/>
      <c r="AF132" s="9"/>
      <c r="AG132" s="9"/>
      <c r="AH132" s="9"/>
      <c r="AI132" s="9"/>
      <c r="AJ132" s="9"/>
      <c r="AK132" s="9"/>
    </row>
    <row r="133" spans="1:37" ht="76.5" customHeight="1">
      <c r="A133" s="20">
        <v>128</v>
      </c>
      <c r="B133" s="20" t="str">
        <f>VLOOKUP(E133,studia!$F$1:$I$12,2,FALSE)</f>
        <v>Automatyka i Robotyka</v>
      </c>
      <c r="C133" s="20" t="str">
        <f>VLOOKUP(E133,studia!$F$1:$I$12,3,FALSE)</f>
        <v>inż.</v>
      </c>
      <c r="D133" s="20" t="str">
        <f>VLOOKUP(E133,studia!$F$1:$I$12,4,FALSE)</f>
        <v>ASE</v>
      </c>
      <c r="E133" s="34" t="s">
        <v>389</v>
      </c>
      <c r="F133" s="34"/>
      <c r="G133" s="35" t="s">
        <v>857</v>
      </c>
      <c r="H133" s="35" t="s">
        <v>858</v>
      </c>
      <c r="I133" s="35" t="s">
        <v>859</v>
      </c>
      <c r="J133" s="35" t="s">
        <v>860</v>
      </c>
      <c r="K133" s="19" t="str">
        <f>VLOOKUP(J133,Prowadzacy!$F$2:$J$112,2,FALSE)</f>
        <v>Kazimierz</v>
      </c>
      <c r="L133" s="19" t="str">
        <f>VLOOKUP(J133,Prowadzacy!$F$2:$K$112,3,FALSE)</f>
        <v>Teodor</v>
      </c>
      <c r="M133" s="19" t="str">
        <f>VLOOKUP(J133,Prowadzacy!$F$2:$K$112,4,FALSE)</f>
        <v>Wilkosz</v>
      </c>
      <c r="N133" s="20" t="str">
        <f>VLOOKUP(J133,Prowadzacy!$F$2:$M$112,8,FALSE)</f>
        <v xml:space="preserve">Kazimierz | Wilkosz | Prof. dr hab. inż. |  ( 05255 ) </v>
      </c>
      <c r="O133" s="20" t="str">
        <f>VLOOKUP(J133,Prowadzacy!$F$2:$K$112,5,FALSE)</f>
        <v>W05/K2</v>
      </c>
      <c r="P133" s="20" t="str">
        <f>VLOOKUP(J133,Prowadzacy!$F$2:$K$112,6,FALSE)</f>
        <v>ZSS</v>
      </c>
      <c r="Q133" s="34" t="s">
        <v>1178</v>
      </c>
      <c r="R133" s="20" t="str">
        <f>VLOOKUP(Q133,Prowadzacy!$F$2:$K$112,2,FALSE)</f>
        <v>Tomasz</v>
      </c>
      <c r="S133" s="20" t="str">
        <f>VLOOKUP(Q133,Prowadzacy!$F$2:$K$112,3,FALSE)</f>
        <v>Kazimierz</v>
      </c>
      <c r="T133" s="20" t="str">
        <f>VLOOKUP(Q133,Prowadzacy!$F$2:$K$112,4,FALSE)</f>
        <v>Okoń</v>
      </c>
      <c r="U133" s="20" t="str">
        <f>VLOOKUP(Q133,Prowadzacy!$F$2:$M$112,8,FALSE)</f>
        <v xml:space="preserve">Tomasz | Okoń | Dr inż. |  ( 05401 ) </v>
      </c>
      <c r="V133" s="35"/>
      <c r="W133" s="34" t="s">
        <v>235</v>
      </c>
      <c r="X133" s="34"/>
      <c r="Y133" s="34"/>
      <c r="Z133" s="10"/>
      <c r="AA133" s="9"/>
      <c r="AB133" s="9"/>
      <c r="AC133" s="9"/>
      <c r="AD133" s="9"/>
      <c r="AE133" s="9"/>
      <c r="AF133" s="9"/>
      <c r="AG133" s="9"/>
      <c r="AH133" s="9"/>
      <c r="AI133" s="9"/>
      <c r="AJ133" s="9"/>
      <c r="AK133" s="9"/>
    </row>
    <row r="134" spans="1:37" ht="242.25" customHeight="1">
      <c r="A134" s="20">
        <v>129</v>
      </c>
      <c r="B134" s="20" t="str">
        <f>VLOOKUP(E134,studia!$F$1:$I$12,2,FALSE)</f>
        <v>Automatyka i Robotyka</v>
      </c>
      <c r="C134" s="20" t="str">
        <f>VLOOKUP(E134,studia!$F$1:$I$12,3,FALSE)</f>
        <v>inż.</v>
      </c>
      <c r="D134" s="20" t="str">
        <f>VLOOKUP(E134,studia!$F$1:$I$12,4,FALSE)</f>
        <v>ASE</v>
      </c>
      <c r="E134" s="34" t="s">
        <v>389</v>
      </c>
      <c r="F134" s="34"/>
      <c r="G134" s="54" t="s">
        <v>861</v>
      </c>
      <c r="H134" s="54" t="s">
        <v>862</v>
      </c>
      <c r="I134" s="54" t="s">
        <v>863</v>
      </c>
      <c r="J134" s="35" t="s">
        <v>860</v>
      </c>
      <c r="K134" s="19" t="str">
        <f>VLOOKUP(J134,Prowadzacy!$F$2:$J$112,2,FALSE)</f>
        <v>Kazimierz</v>
      </c>
      <c r="L134" s="19" t="str">
        <f>VLOOKUP(J134,Prowadzacy!$F$2:$K$112,3,FALSE)</f>
        <v>Teodor</v>
      </c>
      <c r="M134" s="19" t="str">
        <f>VLOOKUP(J134,Prowadzacy!$F$2:$K$112,4,FALSE)</f>
        <v>Wilkosz</v>
      </c>
      <c r="N134" s="20" t="str">
        <f>VLOOKUP(J134,Prowadzacy!$F$2:$M$112,8,FALSE)</f>
        <v xml:space="preserve">Kazimierz | Wilkosz | Prof. dr hab. inż. |  ( 05255 ) </v>
      </c>
      <c r="O134" s="20" t="str">
        <f>VLOOKUP(J134,Prowadzacy!$F$2:$K$112,5,FALSE)</f>
        <v>W05/K2</v>
      </c>
      <c r="P134" s="20" t="str">
        <f>VLOOKUP(J134,Prowadzacy!$F$2:$K$112,6,FALSE)</f>
        <v>ZSS</v>
      </c>
      <c r="Q134" s="34" t="s">
        <v>1178</v>
      </c>
      <c r="R134" s="20" t="str">
        <f>VLOOKUP(Q134,Prowadzacy!$F$2:$K$112,2,FALSE)</f>
        <v>Tomasz</v>
      </c>
      <c r="S134" s="20" t="str">
        <f>VLOOKUP(Q134,Prowadzacy!$F$2:$K$112,3,FALSE)</f>
        <v>Kazimierz</v>
      </c>
      <c r="T134" s="20" t="str">
        <f>VLOOKUP(Q134,Prowadzacy!$F$2:$K$112,4,FALSE)</f>
        <v>Okoń</v>
      </c>
      <c r="U134" s="20" t="str">
        <f>VLOOKUP(Q134,Prowadzacy!$F$2:$M$112,8,FALSE)</f>
        <v xml:space="preserve">Tomasz | Okoń | Dr inż. |  ( 05401 ) </v>
      </c>
      <c r="V134" s="35"/>
      <c r="W134" s="34" t="s">
        <v>235</v>
      </c>
      <c r="X134" s="34"/>
      <c r="Y134" s="34"/>
      <c r="Z134" s="10"/>
      <c r="AA134" s="9"/>
      <c r="AB134" s="9"/>
      <c r="AC134" s="9"/>
      <c r="AD134" s="9"/>
      <c r="AE134" s="9"/>
      <c r="AF134" s="9"/>
      <c r="AG134" s="9"/>
      <c r="AH134" s="9"/>
      <c r="AI134" s="9"/>
      <c r="AJ134" s="9"/>
      <c r="AK134" s="9"/>
    </row>
    <row r="135" spans="1:37" ht="229.5" customHeight="1">
      <c r="A135" s="20">
        <v>130</v>
      </c>
      <c r="B135" s="20" t="str">
        <f>VLOOKUP(E135,studia!$F$1:$I$12,2,FALSE)</f>
        <v>Automatyka i Robotyka</v>
      </c>
      <c r="C135" s="20" t="str">
        <f>VLOOKUP(E135,studia!$F$1:$I$12,3,FALSE)</f>
        <v>inż.</v>
      </c>
      <c r="D135" s="20" t="str">
        <f>VLOOKUP(E135,studia!$F$1:$I$12,4,FALSE)</f>
        <v>ASE</v>
      </c>
      <c r="E135" s="34" t="s">
        <v>389</v>
      </c>
      <c r="F135" s="85" t="s">
        <v>2939</v>
      </c>
      <c r="G135" s="35" t="s">
        <v>864</v>
      </c>
      <c r="H135" s="35" t="s">
        <v>865</v>
      </c>
      <c r="I135" s="35" t="s">
        <v>866</v>
      </c>
      <c r="J135" s="54" t="s">
        <v>867</v>
      </c>
      <c r="K135" s="19" t="str">
        <f>VLOOKUP(J135,Prowadzacy!$F$2:$J$112,2,FALSE)</f>
        <v>Grzegorz</v>
      </c>
      <c r="L135" s="19" t="str">
        <f>VLOOKUP(J135,Prowadzacy!$F$2:$K$112,3,FALSE)</f>
        <v>Eugeniusz</v>
      </c>
      <c r="M135" s="19" t="str">
        <f>VLOOKUP(J135,Prowadzacy!$F$2:$K$112,4,FALSE)</f>
        <v>Wiśniewski</v>
      </c>
      <c r="N135" s="20" t="str">
        <f>VLOOKUP(J135,Prowadzacy!$F$2:$M$112,8,FALSE)</f>
        <v xml:space="preserve">Grzegorz | Wiśniewski | Dr inż. |  ( 05214 ) </v>
      </c>
      <c r="O135" s="20" t="str">
        <f>VLOOKUP(J135,Prowadzacy!$F$2:$K$112,5,FALSE)</f>
        <v>W05/K2</v>
      </c>
      <c r="P135" s="20" t="str">
        <f>VLOOKUP(J135,Prowadzacy!$F$2:$K$112,6,FALSE)</f>
        <v>ZAS</v>
      </c>
      <c r="Q135" s="34" t="s">
        <v>798</v>
      </c>
      <c r="R135" s="20" t="str">
        <f>VLOOKUP(Q135,Prowadzacy!$F$2:$K$112,2,FALSE)</f>
        <v>Marcin</v>
      </c>
      <c r="S135" s="20" t="str">
        <f>VLOOKUP(Q135,Prowadzacy!$F$2:$K$112,3,FALSE)</f>
        <v>Wojciech</v>
      </c>
      <c r="T135" s="20" t="str">
        <f>VLOOKUP(Q135,Prowadzacy!$F$2:$K$112,4,FALSE)</f>
        <v>Habrych</v>
      </c>
      <c r="U135" s="20" t="str">
        <f>VLOOKUP(Q135,Prowadzacy!$F$2:$M$112,8,FALSE)</f>
        <v xml:space="preserve">Marcin | Habrych | Dr inż. |  ( 05281 ) </v>
      </c>
      <c r="V135" s="35"/>
      <c r="W135" s="34" t="s">
        <v>235</v>
      </c>
      <c r="X135" s="34"/>
      <c r="Y135" s="34"/>
      <c r="Z135" s="10"/>
      <c r="AA135" s="9"/>
      <c r="AB135" s="9"/>
      <c r="AC135" s="9"/>
      <c r="AD135" s="9"/>
      <c r="AE135" s="9"/>
      <c r="AF135" s="9"/>
      <c r="AG135" s="9"/>
      <c r="AH135" s="9"/>
      <c r="AI135" s="9"/>
      <c r="AJ135" s="9"/>
      <c r="AK135" s="9"/>
    </row>
    <row r="136" spans="1:37" ht="89.25" customHeight="1">
      <c r="A136" s="20">
        <v>131</v>
      </c>
      <c r="B136" s="20" t="str">
        <f>VLOOKUP(E136,studia!$F$1:$I$12,2,FALSE)</f>
        <v>Automatyka i Robotyka</v>
      </c>
      <c r="C136" s="20" t="str">
        <f>VLOOKUP(E136,studia!$F$1:$I$12,3,FALSE)</f>
        <v>inż.</v>
      </c>
      <c r="D136" s="20" t="str">
        <f>VLOOKUP(E136,studia!$F$1:$I$12,4,FALSE)</f>
        <v>ASE</v>
      </c>
      <c r="E136" s="34" t="s">
        <v>389</v>
      </c>
      <c r="F136" s="85" t="s">
        <v>2939</v>
      </c>
      <c r="G136" s="35" t="s">
        <v>868</v>
      </c>
      <c r="H136" s="35" t="s">
        <v>869</v>
      </c>
      <c r="I136" s="35" t="s">
        <v>870</v>
      </c>
      <c r="J136" s="35" t="s">
        <v>867</v>
      </c>
      <c r="K136" s="19" t="str">
        <f>VLOOKUP(J136,Prowadzacy!$F$2:$J$112,2,FALSE)</f>
        <v>Grzegorz</v>
      </c>
      <c r="L136" s="19" t="str">
        <f>VLOOKUP(J136,Prowadzacy!$F$2:$K$112,3,FALSE)</f>
        <v>Eugeniusz</v>
      </c>
      <c r="M136" s="19" t="str">
        <f>VLOOKUP(J136,Prowadzacy!$F$2:$K$112,4,FALSE)</f>
        <v>Wiśniewski</v>
      </c>
      <c r="N136" s="20" t="str">
        <f>VLOOKUP(J136,Prowadzacy!$F$2:$M$112,8,FALSE)</f>
        <v xml:space="preserve">Grzegorz | Wiśniewski | Dr inż. |  ( 05214 ) </v>
      </c>
      <c r="O136" s="20" t="str">
        <f>VLOOKUP(J136,Prowadzacy!$F$2:$K$112,5,FALSE)</f>
        <v>W05/K2</v>
      </c>
      <c r="P136" s="20" t="str">
        <f>VLOOKUP(J136,Prowadzacy!$F$2:$K$112,6,FALSE)</f>
        <v>ZAS</v>
      </c>
      <c r="Q136" s="34" t="s">
        <v>798</v>
      </c>
      <c r="R136" s="20" t="str">
        <f>VLOOKUP(Q136,Prowadzacy!$F$2:$K$112,2,FALSE)</f>
        <v>Marcin</v>
      </c>
      <c r="S136" s="20" t="str">
        <f>VLOOKUP(Q136,Prowadzacy!$F$2:$K$112,3,FALSE)</f>
        <v>Wojciech</v>
      </c>
      <c r="T136" s="20" t="str">
        <f>VLOOKUP(Q136,Prowadzacy!$F$2:$K$112,4,FALSE)</f>
        <v>Habrych</v>
      </c>
      <c r="U136" s="20" t="str">
        <f>VLOOKUP(Q136,Prowadzacy!$F$2:$M$112,8,FALSE)</f>
        <v xml:space="preserve">Marcin | Habrych | Dr inż. |  ( 05281 ) </v>
      </c>
      <c r="V136" s="35"/>
      <c r="W136" s="34" t="s">
        <v>235</v>
      </c>
      <c r="X136" s="34"/>
      <c r="Y136" s="34"/>
      <c r="Z136" s="10"/>
      <c r="AA136" s="9"/>
      <c r="AB136" s="9"/>
      <c r="AC136" s="9"/>
      <c r="AD136" s="9"/>
      <c r="AE136" s="9"/>
      <c r="AF136" s="9"/>
      <c r="AG136" s="9"/>
      <c r="AH136" s="9"/>
      <c r="AI136" s="9"/>
      <c r="AJ136" s="9"/>
      <c r="AK136" s="9"/>
    </row>
    <row r="137" spans="1:37" ht="127.5" customHeight="1">
      <c r="A137" s="20">
        <v>132</v>
      </c>
      <c r="B137" s="20" t="str">
        <f>VLOOKUP(E137,studia!$F$1:$I$12,2,FALSE)</f>
        <v>Automatyka i Robotyka</v>
      </c>
      <c r="C137" s="20" t="str">
        <f>VLOOKUP(E137,studia!$F$1:$I$12,3,FALSE)</f>
        <v>inż.</v>
      </c>
      <c r="D137" s="20" t="str">
        <f>VLOOKUP(E137,studia!$F$1:$I$12,4,FALSE)</f>
        <v>ASE</v>
      </c>
      <c r="E137" s="34" t="s">
        <v>389</v>
      </c>
      <c r="F137" s="85" t="s">
        <v>2939</v>
      </c>
      <c r="G137" s="35" t="s">
        <v>1881</v>
      </c>
      <c r="H137" s="35" t="s">
        <v>1882</v>
      </c>
      <c r="I137" s="35" t="s">
        <v>1883</v>
      </c>
      <c r="J137" s="54" t="s">
        <v>1871</v>
      </c>
      <c r="K137" s="19" t="str">
        <f>VLOOKUP(J137,Prowadzacy!$F$2:$J$112,2,FALSE)</f>
        <v>Marek</v>
      </c>
      <c r="L137" s="19" t="str">
        <f>VLOOKUP(J137,Prowadzacy!$F$2:$K$112,3,FALSE)</f>
        <v>Paweł</v>
      </c>
      <c r="M137" s="19" t="str">
        <f>VLOOKUP(J137,Prowadzacy!$F$2:$K$112,4,FALSE)</f>
        <v>Ciurys</v>
      </c>
      <c r="N137" s="20" t="str">
        <f>VLOOKUP(J137,Prowadzacy!$F$2:$M$112,8,FALSE)</f>
        <v xml:space="preserve">Marek | Ciurys | Dr inż. |  ( 05369 ) </v>
      </c>
      <c r="O137" s="20" t="str">
        <f>VLOOKUP(J137,Prowadzacy!$F$2:$K$112,5,FALSE)</f>
        <v>W05/K3</v>
      </c>
      <c r="P137" s="20" t="str">
        <f>VLOOKUP(J137,Prowadzacy!$F$2:$K$112,6,FALSE)</f>
        <v>ZMPE</v>
      </c>
      <c r="Q137" s="34" t="s">
        <v>2440</v>
      </c>
      <c r="R137" s="20" t="str">
        <f>VLOOKUP(Q137,Prowadzacy!$F$2:$K$112,2,FALSE)</f>
        <v>Ignacy</v>
      </c>
      <c r="S137" s="20">
        <f>VLOOKUP(Q137,Prowadzacy!$F$2:$K$112,3,FALSE)</f>
        <v>0</v>
      </c>
      <c r="T137" s="20" t="str">
        <f>VLOOKUP(Q137,Prowadzacy!$F$2:$K$112,4,FALSE)</f>
        <v>Dudzikowski</v>
      </c>
      <c r="U137" s="20" t="str">
        <f>VLOOKUP(Q137,Prowadzacy!$F$2:$M$112,8,FALSE)</f>
        <v xml:space="preserve">Ignacy | Dudzikowski | Prof. dr hab. inż. |  ( 05306z ) </v>
      </c>
      <c r="V137" s="35"/>
      <c r="W137" s="34" t="s">
        <v>235</v>
      </c>
      <c r="X137" s="34"/>
      <c r="Y137" s="34"/>
      <c r="Z137" s="10"/>
      <c r="AA137" s="9"/>
      <c r="AB137" s="9"/>
      <c r="AC137" s="9"/>
      <c r="AD137" s="9"/>
      <c r="AE137" s="9"/>
      <c r="AF137" s="9"/>
      <c r="AG137" s="9"/>
      <c r="AH137" s="9"/>
      <c r="AI137" s="9"/>
      <c r="AJ137" s="9"/>
      <c r="AK137" s="9"/>
    </row>
    <row r="138" spans="1:37" ht="127.5" customHeight="1">
      <c r="A138" s="20">
        <v>133</v>
      </c>
      <c r="B138" s="20" t="str">
        <f>VLOOKUP(E138,studia!$F$1:$I$12,2,FALSE)</f>
        <v>Automatyka i Robotyka</v>
      </c>
      <c r="C138" s="20" t="str">
        <f>VLOOKUP(E138,studia!$F$1:$I$12,3,FALSE)</f>
        <v>inż.</v>
      </c>
      <c r="D138" s="20" t="str">
        <f>VLOOKUP(E138,studia!$F$1:$I$12,4,FALSE)</f>
        <v>ASE</v>
      </c>
      <c r="E138" s="34" t="s">
        <v>389</v>
      </c>
      <c r="F138" s="85" t="s">
        <v>2939</v>
      </c>
      <c r="G138" s="35" t="s">
        <v>2163</v>
      </c>
      <c r="H138" s="35" t="s">
        <v>2164</v>
      </c>
      <c r="I138" s="35" t="s">
        <v>2165</v>
      </c>
      <c r="J138" s="54" t="s">
        <v>2147</v>
      </c>
      <c r="K138" s="19" t="str">
        <f>VLOOKUP(J138,Prowadzacy!$F$2:$J$112,2,FALSE)</f>
        <v>Marcin</v>
      </c>
      <c r="L138" s="19" t="str">
        <f>VLOOKUP(J138,Prowadzacy!$F$2:$K$112,3,FALSE)</f>
        <v>Stanisław</v>
      </c>
      <c r="M138" s="19" t="str">
        <f>VLOOKUP(J138,Prowadzacy!$F$2:$K$112,4,FALSE)</f>
        <v>Pawlak</v>
      </c>
      <c r="N138" s="20" t="str">
        <f>VLOOKUP(J138,Prowadzacy!$F$2:$M$112,8,FALSE)</f>
        <v xml:space="preserve">Marcin | Pawlak | Dr inż. |  ( 05337 ) </v>
      </c>
      <c r="O138" s="20" t="str">
        <f>VLOOKUP(J138,Prowadzacy!$F$2:$K$112,5,FALSE)</f>
        <v>W05/K3</v>
      </c>
      <c r="P138" s="20" t="str">
        <f>VLOOKUP(J138,Prowadzacy!$F$2:$K$112,6,FALSE)</f>
        <v>ZNEMAP</v>
      </c>
      <c r="Q138" s="34" t="s">
        <v>2415</v>
      </c>
      <c r="R138" s="20" t="str">
        <f>VLOOKUP(Q138,Prowadzacy!$F$2:$K$112,2,FALSE)</f>
        <v>Krzysztof</v>
      </c>
      <c r="S138" s="20" t="str">
        <f>VLOOKUP(Q138,Prowadzacy!$F$2:$K$112,3,FALSE)</f>
        <v>Paweł</v>
      </c>
      <c r="T138" s="20" t="str">
        <f>VLOOKUP(Q138,Prowadzacy!$F$2:$K$112,4,FALSE)</f>
        <v>Dyrcz</v>
      </c>
      <c r="U138" s="20" t="str">
        <f>VLOOKUP(Q138,Prowadzacy!$F$2:$M$112,8,FALSE)</f>
        <v xml:space="preserve">Krzysztof | Dyrcz | Dr inż. |  ( 05307 ) </v>
      </c>
      <c r="V138" s="35"/>
      <c r="W138" s="34" t="s">
        <v>235</v>
      </c>
      <c r="X138" s="34"/>
      <c r="Y138" s="34"/>
      <c r="Z138" s="10"/>
      <c r="AA138" s="9"/>
      <c r="AB138" s="9"/>
      <c r="AC138" s="9"/>
      <c r="AD138" s="9"/>
      <c r="AE138" s="9"/>
      <c r="AF138" s="9"/>
      <c r="AG138" s="9"/>
      <c r="AH138" s="9"/>
      <c r="AI138" s="9"/>
      <c r="AJ138" s="9"/>
      <c r="AK138" s="9"/>
    </row>
    <row r="139" spans="1:37" ht="140.25" customHeight="1">
      <c r="A139" s="20">
        <v>134</v>
      </c>
      <c r="B139" s="20" t="str">
        <f>VLOOKUP(E139,studia!$F$1:$I$12,2,FALSE)</f>
        <v>Automatyka i Robotyka</v>
      </c>
      <c r="C139" s="20" t="str">
        <f>VLOOKUP(E139,studia!$F$1:$I$12,3,FALSE)</f>
        <v>inż.</v>
      </c>
      <c r="D139" s="20" t="str">
        <f>VLOOKUP(E139,studia!$F$1:$I$12,4,FALSE)</f>
        <v>ASE</v>
      </c>
      <c r="E139" s="34" t="s">
        <v>389</v>
      </c>
      <c r="F139" s="34"/>
      <c r="G139" s="35" t="s">
        <v>2379</v>
      </c>
      <c r="H139" s="35" t="s">
        <v>2380</v>
      </c>
      <c r="I139" s="35" t="s">
        <v>2381</v>
      </c>
      <c r="J139" s="35" t="s">
        <v>2366</v>
      </c>
      <c r="K139" s="19" t="str">
        <f>VLOOKUP(J139,Prowadzacy!$F$2:$J$112,2,FALSE)</f>
        <v>Jan</v>
      </c>
      <c r="L139" s="19">
        <f>VLOOKUP(J139,Prowadzacy!$F$2:$K$112,3,FALSE)</f>
        <v>0</v>
      </c>
      <c r="M139" s="19" t="str">
        <f>VLOOKUP(J139,Prowadzacy!$F$2:$K$112,4,FALSE)</f>
        <v>Zawilak</v>
      </c>
      <c r="N139" s="20" t="str">
        <f>VLOOKUP(J139,Prowadzacy!$F$2:$M$112,8,FALSE)</f>
        <v xml:space="preserve">Jan | Zawilak | Dr hab. inż. |  ( 05351 ) </v>
      </c>
      <c r="O139" s="20" t="str">
        <f>VLOOKUP(J139,Prowadzacy!$F$2:$K$112,5,FALSE)</f>
        <v>W05/K3</v>
      </c>
      <c r="P139" s="20" t="str">
        <f>VLOOKUP(J139,Prowadzacy!$F$2:$K$112,6,FALSE)</f>
        <v>ZMPE</v>
      </c>
      <c r="Q139" s="34" t="s">
        <v>2350</v>
      </c>
      <c r="R139" s="20" t="str">
        <f>VLOOKUP(Q139,Prowadzacy!$F$2:$K$112,2,FALSE)</f>
        <v>Paweł</v>
      </c>
      <c r="S139" s="20" t="str">
        <f>VLOOKUP(Q139,Prowadzacy!$F$2:$K$112,3,FALSE)</f>
        <v>Adam</v>
      </c>
      <c r="T139" s="20" t="str">
        <f>VLOOKUP(Q139,Prowadzacy!$F$2:$K$112,4,FALSE)</f>
        <v>Zalas</v>
      </c>
      <c r="U139" s="20" t="str">
        <f>VLOOKUP(Q139,Prowadzacy!$F$2:$M$112,8,FALSE)</f>
        <v xml:space="preserve">Paweł | Zalas | Dr inż. |  ( 05354 ) </v>
      </c>
      <c r="V139" s="35"/>
      <c r="W139" s="34" t="s">
        <v>235</v>
      </c>
      <c r="X139" s="34"/>
      <c r="Y139" s="34"/>
      <c r="Z139" s="10"/>
      <c r="AA139" s="9"/>
      <c r="AB139" s="9"/>
      <c r="AC139" s="9"/>
      <c r="AD139" s="9"/>
      <c r="AE139" s="9"/>
      <c r="AF139" s="9"/>
      <c r="AG139" s="9"/>
      <c r="AH139" s="9"/>
      <c r="AI139" s="9"/>
      <c r="AJ139" s="9"/>
      <c r="AK139" s="9"/>
    </row>
    <row r="140" spans="1:37" ht="76.5" customHeight="1">
      <c r="A140" s="20">
        <v>135</v>
      </c>
      <c r="B140" s="20" t="str">
        <f>VLOOKUP(E140,studia!$F$1:$I$12,2,FALSE)</f>
        <v>Automatyka i Robotyka</v>
      </c>
      <c r="C140" s="20" t="str">
        <f>VLOOKUP(E140,studia!$F$1:$I$12,3,FALSE)</f>
        <v>inż.</v>
      </c>
      <c r="D140" s="20" t="str">
        <f>VLOOKUP(E140,studia!$F$1:$I$12,4,FALSE)</f>
        <v>ASE</v>
      </c>
      <c r="E140" s="34" t="s">
        <v>389</v>
      </c>
      <c r="F140" s="34"/>
      <c r="G140" s="35" t="s">
        <v>2395</v>
      </c>
      <c r="H140" s="35" t="s">
        <v>2396</v>
      </c>
      <c r="I140" s="35" t="s">
        <v>2397</v>
      </c>
      <c r="J140" s="35" t="s">
        <v>2388</v>
      </c>
      <c r="K140" s="19" t="str">
        <f>VLOOKUP(J140,Prowadzacy!$F$2:$J$112,2,FALSE)</f>
        <v>Tomasz</v>
      </c>
      <c r="L140" s="19" t="str">
        <f>VLOOKUP(J140,Prowadzacy!$F$2:$K$112,3,FALSE)</f>
        <v>Jacek</v>
      </c>
      <c r="M140" s="19" t="str">
        <f>VLOOKUP(J140,Prowadzacy!$F$2:$K$112,4,FALSE)</f>
        <v>Zawilak</v>
      </c>
      <c r="N140" s="20" t="str">
        <f>VLOOKUP(J140,Prowadzacy!$F$2:$M$112,8,FALSE)</f>
        <v xml:space="preserve">Tomasz | Zawilak | Dr inż. |  ( 05362 ) </v>
      </c>
      <c r="O140" s="20" t="str">
        <f>VLOOKUP(J140,Prowadzacy!$F$2:$K$112,5,FALSE)</f>
        <v>W05/K3</v>
      </c>
      <c r="P140" s="20" t="str">
        <f>VLOOKUP(J140,Prowadzacy!$F$2:$K$112,6,FALSE)</f>
        <v>ZMPE</v>
      </c>
      <c r="Q140" s="34" t="s">
        <v>2441</v>
      </c>
      <c r="R140" s="20" t="str">
        <f>VLOOKUP(Q140,Prowadzacy!$F$2:$K$112,2,FALSE)</f>
        <v>Piotr</v>
      </c>
      <c r="S140" s="20" t="str">
        <f>VLOOKUP(Q140,Prowadzacy!$F$2:$K$112,3,FALSE)</f>
        <v>Mariusz</v>
      </c>
      <c r="T140" s="20" t="str">
        <f>VLOOKUP(Q140,Prowadzacy!$F$2:$K$112,4,FALSE)</f>
        <v>Kisielewski</v>
      </c>
      <c r="U140" s="20" t="str">
        <f>VLOOKUP(Q140,Prowadzacy!$F$2:$M$112,8,FALSE)</f>
        <v xml:space="preserve">Piotr | Kisielewski | Dr inż. |  ( 05370 ) </v>
      </c>
      <c r="V140" s="35"/>
      <c r="W140" s="34" t="s">
        <v>235</v>
      </c>
      <c r="X140" s="34"/>
      <c r="Y140" s="34"/>
      <c r="Z140" s="10"/>
      <c r="AA140" s="9"/>
      <c r="AB140" s="9"/>
      <c r="AC140" s="9"/>
      <c r="AD140" s="9"/>
      <c r="AE140" s="9"/>
      <c r="AF140" s="9"/>
      <c r="AG140" s="9"/>
      <c r="AH140" s="9"/>
      <c r="AI140" s="9"/>
      <c r="AJ140" s="9"/>
      <c r="AK140" s="9"/>
    </row>
    <row r="141" spans="1:37" ht="90" customHeight="1">
      <c r="A141" s="20">
        <v>136</v>
      </c>
      <c r="B141" s="20" t="str">
        <f>VLOOKUP(E141,studia!$F$1:$I$12,2,FALSE)</f>
        <v>Automatyka i Robotyka</v>
      </c>
      <c r="C141" s="20" t="str">
        <f>VLOOKUP(E141,studia!$F$1:$I$12,3,FALSE)</f>
        <v>inż.</v>
      </c>
      <c r="D141" s="20" t="str">
        <f>VLOOKUP(E141,studia!$F$1:$I$12,4,FALSE)</f>
        <v>ASE</v>
      </c>
      <c r="E141" s="34" t="s">
        <v>389</v>
      </c>
      <c r="F141" s="85" t="s">
        <v>2939</v>
      </c>
      <c r="G141" s="35" t="s">
        <v>2519</v>
      </c>
      <c r="H141" s="35" t="s">
        <v>2521</v>
      </c>
      <c r="I141" s="35" t="s">
        <v>2522</v>
      </c>
      <c r="J141" s="55" t="s">
        <v>2523</v>
      </c>
      <c r="K141" s="19"/>
      <c r="L141" s="19"/>
      <c r="M141" s="19" t="s">
        <v>2527</v>
      </c>
      <c r="N141" s="20"/>
      <c r="O141" s="20" t="s">
        <v>2524</v>
      </c>
      <c r="P141" s="20"/>
      <c r="Q141" s="34" t="s">
        <v>2525</v>
      </c>
      <c r="R141" s="20"/>
      <c r="S141" s="20"/>
      <c r="T141" s="20"/>
      <c r="U141" s="20"/>
      <c r="V141" s="35"/>
      <c r="W141" s="34" t="s">
        <v>235</v>
      </c>
      <c r="X141" s="34"/>
      <c r="Y141" s="34"/>
      <c r="Z141" s="10"/>
      <c r="AA141" s="9"/>
      <c r="AB141" s="9"/>
      <c r="AC141" s="9"/>
      <c r="AD141" s="9"/>
      <c r="AE141" s="9"/>
      <c r="AF141" s="9"/>
      <c r="AG141" s="9"/>
      <c r="AH141" s="9"/>
      <c r="AI141" s="9"/>
      <c r="AJ141" s="9"/>
      <c r="AK141" s="9"/>
    </row>
    <row r="142" spans="1:37" ht="63.75" customHeight="1">
      <c r="A142" s="20">
        <v>137</v>
      </c>
      <c r="B142" s="20" t="str">
        <f>VLOOKUP(E142,studia!$F$1:$I$12,2,FALSE)</f>
        <v>Automatyka i Robotyka</v>
      </c>
      <c r="C142" s="20" t="str">
        <f>VLOOKUP(E142,studia!$F$1:$I$12,3,FALSE)</f>
        <v>mgr</v>
      </c>
      <c r="D142" s="20" t="str">
        <f>VLOOKUP(E142,studia!$F$1:$I$12,4,FALSE)</f>
        <v>AMU</v>
      </c>
      <c r="E142" s="34" t="s">
        <v>643</v>
      </c>
      <c r="F142" s="34"/>
      <c r="G142" s="35" t="s">
        <v>644</v>
      </c>
      <c r="H142" s="35" t="s">
        <v>645</v>
      </c>
      <c r="I142" s="35" t="s">
        <v>646</v>
      </c>
      <c r="J142" s="35" t="s">
        <v>430</v>
      </c>
      <c r="K142" s="19" t="str">
        <f>VLOOKUP(J142,Prowadzacy!$F$2:$J$112,2,FALSE)</f>
        <v>Paweł</v>
      </c>
      <c r="L142" s="19" t="str">
        <f>VLOOKUP(J142,Prowadzacy!$F$2:$K$112,3,FALSE)</f>
        <v>Tomasz</v>
      </c>
      <c r="M142" s="19" t="str">
        <f>VLOOKUP(J142,Prowadzacy!$F$2:$K$112,4,FALSE)</f>
        <v>Kostyła</v>
      </c>
      <c r="N142" s="20" t="str">
        <f>VLOOKUP(J142,Prowadzacy!$F$2:$M$112,8,FALSE)</f>
        <v xml:space="preserve">Paweł | Kostyła | Dr inż. |  ( 05108 ) </v>
      </c>
      <c r="O142" s="20" t="str">
        <f>VLOOKUP(J142,Prowadzacy!$F$2:$K$112,5,FALSE)</f>
        <v>W05/K1</v>
      </c>
      <c r="P142" s="20" t="str">
        <f>VLOOKUP(J142,Prowadzacy!$F$2:$K$112,6,FALSE)</f>
        <v>ZET</v>
      </c>
      <c r="Q142" s="34" t="s">
        <v>606</v>
      </c>
      <c r="R142" s="20" t="str">
        <f>VLOOKUP(Q142,Prowadzacy!$F$2:$K$112,2,FALSE)</f>
        <v>Maciej</v>
      </c>
      <c r="S142" s="20" t="str">
        <f>VLOOKUP(Q142,Prowadzacy!$F$2:$K$112,3,FALSE)</f>
        <v>Władysław</v>
      </c>
      <c r="T142" s="20" t="str">
        <f>VLOOKUP(Q142,Prowadzacy!$F$2:$K$112,4,FALSE)</f>
        <v>Jaroszewski</v>
      </c>
      <c r="U142" s="20" t="str">
        <f>VLOOKUP(Q142,Prowadzacy!$F$2:$M$112,8,FALSE)</f>
        <v xml:space="preserve">Maciej | Jaroszewski | Dr inż. |  ( 05104 ) </v>
      </c>
      <c r="V142" s="35"/>
      <c r="W142" s="34" t="s">
        <v>235</v>
      </c>
      <c r="X142" s="34"/>
      <c r="Y142" s="34"/>
      <c r="Z142" s="10"/>
      <c r="AA142" s="9"/>
      <c r="AB142" s="9"/>
      <c r="AC142" s="9"/>
      <c r="AD142" s="9"/>
      <c r="AE142" s="9"/>
      <c r="AF142" s="9"/>
      <c r="AG142" s="9"/>
      <c r="AH142" s="9"/>
      <c r="AI142" s="9"/>
      <c r="AJ142" s="9"/>
      <c r="AK142" s="9"/>
    </row>
    <row r="143" spans="1:37" ht="51" customHeight="1">
      <c r="A143" s="20">
        <v>138</v>
      </c>
      <c r="B143" s="20" t="str">
        <f>VLOOKUP(E143,studia!$F$1:$I$12,2,FALSE)</f>
        <v>Automatyka i Robotyka</v>
      </c>
      <c r="C143" s="20" t="str">
        <f>VLOOKUP(E143,studia!$F$1:$I$12,3,FALSE)</f>
        <v>mgr</v>
      </c>
      <c r="D143" s="20" t="str">
        <f>VLOOKUP(E143,studia!$F$1:$I$12,4,FALSE)</f>
        <v>AMU</v>
      </c>
      <c r="E143" s="34" t="s">
        <v>643</v>
      </c>
      <c r="F143" s="34"/>
      <c r="G143" s="35" t="s">
        <v>874</v>
      </c>
      <c r="H143" s="35" t="s">
        <v>875</v>
      </c>
      <c r="I143" s="35" t="s">
        <v>876</v>
      </c>
      <c r="J143" s="35" t="s">
        <v>818</v>
      </c>
      <c r="K143" s="19" t="str">
        <f>VLOOKUP(J143,Prowadzacy!$F$2:$J$112,2,FALSE)</f>
        <v>Radosław</v>
      </c>
      <c r="L143" s="19">
        <f>VLOOKUP(J143,Prowadzacy!$F$2:$K$112,3,FALSE)</f>
        <v>0</v>
      </c>
      <c r="M143" s="19" t="str">
        <f>VLOOKUP(J143,Prowadzacy!$F$2:$K$112,4,FALSE)</f>
        <v>Nalepa</v>
      </c>
      <c r="N143" s="20" t="str">
        <f>VLOOKUP(J143,Prowadzacy!$F$2:$M$112,8,FALSE)</f>
        <v xml:space="preserve">Radosław | Nalepa | Dr inż. |  ( 05386 ) </v>
      </c>
      <c r="O143" s="20" t="str">
        <f>VLOOKUP(J143,Prowadzacy!$F$2:$K$112,5,FALSE)</f>
        <v>W05/K2</v>
      </c>
      <c r="P143" s="20" t="str">
        <f>VLOOKUP(J143,Prowadzacy!$F$2:$K$112,6,FALSE)</f>
        <v>ZSS</v>
      </c>
      <c r="Q143" s="34" t="s">
        <v>806</v>
      </c>
      <c r="R143" s="20" t="str">
        <f>VLOOKUP(Q143,Prowadzacy!$F$2:$K$112,2,FALSE)</f>
        <v>Robert</v>
      </c>
      <c r="S143" s="20" t="str">
        <f>VLOOKUP(Q143,Prowadzacy!$F$2:$K$112,3,FALSE)</f>
        <v>Stanisław</v>
      </c>
      <c r="T143" s="20" t="str">
        <f>VLOOKUP(Q143,Prowadzacy!$F$2:$K$112,4,FALSE)</f>
        <v>Łukomski</v>
      </c>
      <c r="U143" s="20" t="str">
        <f>VLOOKUP(Q143,Prowadzacy!$F$2:$M$112,8,FALSE)</f>
        <v xml:space="preserve">Robert | Łukomski | Dr inż. |  ( 05216 ) </v>
      </c>
      <c r="V143" s="35"/>
      <c r="W143" s="34" t="s">
        <v>235</v>
      </c>
      <c r="X143" s="34"/>
      <c r="Y143" s="34"/>
      <c r="Z143" s="10"/>
      <c r="AA143" s="9"/>
      <c r="AB143" s="9"/>
      <c r="AC143" s="9"/>
      <c r="AD143" s="9"/>
      <c r="AE143" s="9"/>
      <c r="AF143" s="9"/>
      <c r="AG143" s="9"/>
      <c r="AH143" s="9"/>
      <c r="AI143" s="9"/>
      <c r="AJ143" s="9"/>
      <c r="AK143" s="9"/>
    </row>
    <row r="144" spans="1:37" ht="63.75" customHeight="1">
      <c r="A144" s="20">
        <v>139</v>
      </c>
      <c r="B144" s="20" t="str">
        <f>VLOOKUP(E144,studia!$F$1:$I$12,2,FALSE)</f>
        <v>Automatyka i Robotyka</v>
      </c>
      <c r="C144" s="20" t="str">
        <f>VLOOKUP(E144,studia!$F$1:$I$12,3,FALSE)</f>
        <v>mgr</v>
      </c>
      <c r="D144" s="20" t="str">
        <f>VLOOKUP(E144,studia!$F$1:$I$12,4,FALSE)</f>
        <v>AMU</v>
      </c>
      <c r="E144" s="34" t="s">
        <v>643</v>
      </c>
      <c r="F144" s="34"/>
      <c r="G144" s="35" t="s">
        <v>877</v>
      </c>
      <c r="H144" s="35" t="s">
        <v>878</v>
      </c>
      <c r="I144" s="35" t="s">
        <v>879</v>
      </c>
      <c r="J144" s="35" t="s">
        <v>818</v>
      </c>
      <c r="K144" s="19" t="str">
        <f>VLOOKUP(J144,Prowadzacy!$F$2:$J$112,2,FALSE)</f>
        <v>Radosław</v>
      </c>
      <c r="L144" s="19">
        <f>VLOOKUP(J144,Prowadzacy!$F$2:$K$112,3,FALSE)</f>
        <v>0</v>
      </c>
      <c r="M144" s="19" t="str">
        <f>VLOOKUP(J144,Prowadzacy!$F$2:$K$112,4,FALSE)</f>
        <v>Nalepa</v>
      </c>
      <c r="N144" s="20" t="str">
        <f>VLOOKUP(J144,Prowadzacy!$F$2:$M$112,8,FALSE)</f>
        <v xml:space="preserve">Radosław | Nalepa | Dr inż. |  ( 05386 ) </v>
      </c>
      <c r="O144" s="20" t="str">
        <f>VLOOKUP(J144,Prowadzacy!$F$2:$K$112,5,FALSE)</f>
        <v>W05/K2</v>
      </c>
      <c r="P144" s="20" t="str">
        <f>VLOOKUP(J144,Prowadzacy!$F$2:$K$112,6,FALSE)</f>
        <v>ZSS</v>
      </c>
      <c r="Q144" s="34" t="s">
        <v>806</v>
      </c>
      <c r="R144" s="20" t="str">
        <f>VLOOKUP(Q144,Prowadzacy!$F$2:$K$112,2,FALSE)</f>
        <v>Robert</v>
      </c>
      <c r="S144" s="20" t="str">
        <f>VLOOKUP(Q144,Prowadzacy!$F$2:$K$112,3,FALSE)</f>
        <v>Stanisław</v>
      </c>
      <c r="T144" s="20" t="str">
        <f>VLOOKUP(Q144,Prowadzacy!$F$2:$K$112,4,FALSE)</f>
        <v>Łukomski</v>
      </c>
      <c r="U144" s="20" t="str">
        <f>VLOOKUP(Q144,Prowadzacy!$F$2:$M$112,8,FALSE)</f>
        <v xml:space="preserve">Robert | Łukomski | Dr inż. |  ( 05216 ) </v>
      </c>
      <c r="V144" s="35"/>
      <c r="W144" s="34" t="s">
        <v>235</v>
      </c>
      <c r="X144" s="34"/>
      <c r="Y144" s="34"/>
      <c r="Z144" s="10"/>
      <c r="AA144" s="9"/>
      <c r="AB144" s="9"/>
      <c r="AC144" s="9"/>
      <c r="AD144" s="9"/>
      <c r="AE144" s="9"/>
      <c r="AF144" s="9"/>
      <c r="AG144" s="9"/>
      <c r="AH144" s="9"/>
      <c r="AI144" s="9"/>
      <c r="AJ144" s="9"/>
      <c r="AK144" s="9"/>
    </row>
    <row r="145" spans="1:37" ht="178.5" customHeight="1">
      <c r="A145" s="20">
        <v>140</v>
      </c>
      <c r="B145" s="20" t="str">
        <f>VLOOKUP(E145,studia!$F$1:$I$12,2,FALSE)</f>
        <v>Automatyka i Robotyka</v>
      </c>
      <c r="C145" s="20" t="str">
        <f>VLOOKUP(E145,studia!$F$1:$I$12,3,FALSE)</f>
        <v>mgr</v>
      </c>
      <c r="D145" s="20" t="str">
        <f>VLOOKUP(E145,studia!$F$1:$I$12,4,FALSE)</f>
        <v>AMU</v>
      </c>
      <c r="E145" s="34" t="s">
        <v>643</v>
      </c>
      <c r="F145" s="85" t="s">
        <v>2939</v>
      </c>
      <c r="G145" s="35" t="s">
        <v>880</v>
      </c>
      <c r="H145" s="35" t="s">
        <v>881</v>
      </c>
      <c r="I145" s="35" t="s">
        <v>882</v>
      </c>
      <c r="J145" s="35" t="s">
        <v>818</v>
      </c>
      <c r="K145" s="19" t="str">
        <f>VLOOKUP(J145,Prowadzacy!$F$2:$J$112,2,FALSE)</f>
        <v>Radosław</v>
      </c>
      <c r="L145" s="19">
        <f>VLOOKUP(J145,Prowadzacy!$F$2:$K$112,3,FALSE)</f>
        <v>0</v>
      </c>
      <c r="M145" s="19" t="str">
        <f>VLOOKUP(J145,Prowadzacy!$F$2:$K$112,4,FALSE)</f>
        <v>Nalepa</v>
      </c>
      <c r="N145" s="20" t="str">
        <f>VLOOKUP(J145,Prowadzacy!$F$2:$M$112,8,FALSE)</f>
        <v xml:space="preserve">Radosław | Nalepa | Dr inż. |  ( 05386 ) </v>
      </c>
      <c r="O145" s="20" t="str">
        <f>VLOOKUP(J145,Prowadzacy!$F$2:$K$112,5,FALSE)</f>
        <v>W05/K2</v>
      </c>
      <c r="P145" s="20" t="str">
        <f>VLOOKUP(J145,Prowadzacy!$F$2:$K$112,6,FALSE)</f>
        <v>ZSS</v>
      </c>
      <c r="Q145" s="53" t="s">
        <v>806</v>
      </c>
      <c r="R145" s="20" t="str">
        <f>VLOOKUP(Q145,Prowadzacy!$F$2:$K$112,2,FALSE)</f>
        <v>Robert</v>
      </c>
      <c r="S145" s="20" t="str">
        <f>VLOOKUP(Q145,Prowadzacy!$F$2:$K$112,3,FALSE)</f>
        <v>Stanisław</v>
      </c>
      <c r="T145" s="20" t="str">
        <f>VLOOKUP(Q145,Prowadzacy!$F$2:$K$112,4,FALSE)</f>
        <v>Łukomski</v>
      </c>
      <c r="U145" s="20" t="str">
        <f>VLOOKUP(Q145,Prowadzacy!$F$2:$M$112,8,FALSE)</f>
        <v xml:space="preserve">Robert | Łukomski | Dr inż. |  ( 05216 ) </v>
      </c>
      <c r="V145" s="35"/>
      <c r="W145" s="34" t="s">
        <v>235</v>
      </c>
      <c r="X145" s="34"/>
      <c r="Y145" s="34"/>
      <c r="Z145" s="10"/>
      <c r="AA145" s="9"/>
      <c r="AB145" s="9"/>
      <c r="AC145" s="9"/>
      <c r="AD145" s="9"/>
      <c r="AE145" s="9"/>
      <c r="AF145" s="9"/>
      <c r="AG145" s="9"/>
      <c r="AH145" s="9"/>
      <c r="AI145" s="9"/>
      <c r="AJ145" s="9"/>
      <c r="AK145" s="9"/>
    </row>
    <row r="146" spans="1:37" ht="114.75" customHeight="1">
      <c r="A146" s="20">
        <v>141</v>
      </c>
      <c r="B146" s="20" t="str">
        <f>VLOOKUP(E146,studia!$F$1:$I$12,2,FALSE)</f>
        <v>Automatyka i Robotyka</v>
      </c>
      <c r="C146" s="20" t="str">
        <f>VLOOKUP(E146,studia!$F$1:$I$12,3,FALSE)</f>
        <v>mgr</v>
      </c>
      <c r="D146" s="20" t="str">
        <f>VLOOKUP(E146,studia!$F$1:$I$12,4,FALSE)</f>
        <v>AMU</v>
      </c>
      <c r="E146" s="34" t="s">
        <v>643</v>
      </c>
      <c r="F146" s="34"/>
      <c r="G146" s="35" t="s">
        <v>883</v>
      </c>
      <c r="H146" s="35" t="s">
        <v>884</v>
      </c>
      <c r="I146" s="35" t="s">
        <v>885</v>
      </c>
      <c r="J146" s="35" t="s">
        <v>886</v>
      </c>
      <c r="K146" s="19" t="str">
        <f>VLOOKUP(J146,Prowadzacy!$F$2:$J$112,2,FALSE)</f>
        <v>Piotr</v>
      </c>
      <c r="L146" s="19" t="str">
        <f>VLOOKUP(J146,Prowadzacy!$F$2:$K$112,3,FALSE)</f>
        <v>Eugeniusz</v>
      </c>
      <c r="M146" s="19" t="str">
        <f>VLOOKUP(J146,Prowadzacy!$F$2:$K$112,4,FALSE)</f>
        <v>Pierz</v>
      </c>
      <c r="N146" s="20" t="str">
        <f>VLOOKUP(J146,Prowadzacy!$F$2:$M$112,8,FALSE)</f>
        <v xml:space="preserve">Piotr | Pierz | Dr inż. |  ( 05232 ) </v>
      </c>
      <c r="O146" s="20" t="str">
        <f>VLOOKUP(J146,Prowadzacy!$F$2:$K$112,5,FALSE)</f>
        <v>W05/K2</v>
      </c>
      <c r="P146" s="20" t="str">
        <f>VLOOKUP(J146,Prowadzacy!$F$2:$K$112,6,FALSE)</f>
        <v>ZAS</v>
      </c>
      <c r="Q146" s="34" t="s">
        <v>774</v>
      </c>
      <c r="R146" s="20" t="str">
        <f>VLOOKUP(Q146,Prowadzacy!$F$2:$K$112,2,FALSE)</f>
        <v>Daniel</v>
      </c>
      <c r="S146" s="20" t="str">
        <f>VLOOKUP(Q146,Prowadzacy!$F$2:$K$112,3,FALSE)</f>
        <v>Łukasz</v>
      </c>
      <c r="T146" s="20" t="str">
        <f>VLOOKUP(Q146,Prowadzacy!$F$2:$K$112,4,FALSE)</f>
        <v>Bejmert</v>
      </c>
      <c r="U146" s="20" t="str">
        <f>VLOOKUP(Q146,Prowadzacy!$F$2:$M$112,8,FALSE)</f>
        <v xml:space="preserve">Daniel | Bejmert | Dr inż. |  ( 05285 ) </v>
      </c>
      <c r="V146" s="35"/>
      <c r="W146" s="34" t="s">
        <v>235</v>
      </c>
      <c r="X146" s="34"/>
      <c r="Y146" s="34"/>
      <c r="Z146" s="10"/>
      <c r="AA146" s="9"/>
      <c r="AB146" s="9"/>
      <c r="AC146" s="9"/>
      <c r="AD146" s="9"/>
      <c r="AE146" s="9"/>
      <c r="AF146" s="9"/>
      <c r="AG146" s="9"/>
      <c r="AH146" s="9"/>
      <c r="AI146" s="9"/>
      <c r="AJ146" s="9"/>
      <c r="AK146" s="9"/>
    </row>
    <row r="147" spans="1:37" ht="127.5" customHeight="1">
      <c r="A147" s="20">
        <v>142</v>
      </c>
      <c r="B147" s="20" t="str">
        <f>VLOOKUP(E147,studia!$F$1:$I$12,2,FALSE)</f>
        <v>Automatyka i Robotyka</v>
      </c>
      <c r="C147" s="20" t="str">
        <f>VLOOKUP(E147,studia!$F$1:$I$12,3,FALSE)</f>
        <v>mgr</v>
      </c>
      <c r="D147" s="20" t="str">
        <f>VLOOKUP(E147,studia!$F$1:$I$12,4,FALSE)</f>
        <v>AMU</v>
      </c>
      <c r="E147" s="34" t="s">
        <v>643</v>
      </c>
      <c r="F147" s="34"/>
      <c r="G147" s="35" t="s">
        <v>887</v>
      </c>
      <c r="H147" s="35" t="s">
        <v>888</v>
      </c>
      <c r="I147" s="35" t="s">
        <v>889</v>
      </c>
      <c r="J147" s="35" t="s">
        <v>890</v>
      </c>
      <c r="K147" s="19" t="str">
        <f>VLOOKUP(J147,Prowadzacy!$F$2:$J$112,2,FALSE)</f>
        <v>Eugeniusz</v>
      </c>
      <c r="L147" s="19">
        <f>VLOOKUP(J147,Prowadzacy!$F$2:$K$112,3,FALSE)</f>
        <v>0</v>
      </c>
      <c r="M147" s="19" t="str">
        <f>VLOOKUP(J147,Prowadzacy!$F$2:$K$112,4,FALSE)</f>
        <v>Rosołowski</v>
      </c>
      <c r="N147" s="20" t="str">
        <f>VLOOKUP(J147,Prowadzacy!$F$2:$M$112,8,FALSE)</f>
        <v xml:space="preserve">Eugeniusz | Rosołowski | Prof. dr hab. inż. |  ( 05242 ) </v>
      </c>
      <c r="O147" s="20" t="str">
        <f>VLOOKUP(J147,Prowadzacy!$F$2:$K$112,5,FALSE)</f>
        <v>W05/K2</v>
      </c>
      <c r="P147" s="20" t="str">
        <f>VLOOKUP(J147,Prowadzacy!$F$2:$K$112,6,FALSE)</f>
        <v>ZAS</v>
      </c>
      <c r="Q147" s="34" t="s">
        <v>774</v>
      </c>
      <c r="R147" s="20" t="str">
        <f>VLOOKUP(Q147,Prowadzacy!$F$2:$K$112,2,FALSE)</f>
        <v>Daniel</v>
      </c>
      <c r="S147" s="20" t="str">
        <f>VLOOKUP(Q147,Prowadzacy!$F$2:$K$112,3,FALSE)</f>
        <v>Łukasz</v>
      </c>
      <c r="T147" s="20" t="str">
        <f>VLOOKUP(Q147,Prowadzacy!$F$2:$K$112,4,FALSE)</f>
        <v>Bejmert</v>
      </c>
      <c r="U147" s="20" t="str">
        <f>VLOOKUP(Q147,Prowadzacy!$F$2:$M$112,8,FALSE)</f>
        <v xml:space="preserve">Daniel | Bejmert | Dr inż. |  ( 05285 ) </v>
      </c>
      <c r="V147" s="35"/>
      <c r="W147" s="34" t="s">
        <v>235</v>
      </c>
      <c r="X147" s="34"/>
      <c r="Y147" s="34"/>
      <c r="Z147" s="10"/>
      <c r="AA147" s="9"/>
      <c r="AB147" s="9"/>
      <c r="AC147" s="9"/>
      <c r="AD147" s="9"/>
      <c r="AE147" s="9"/>
      <c r="AF147" s="9"/>
      <c r="AG147" s="9"/>
      <c r="AH147" s="9"/>
      <c r="AI147" s="9"/>
      <c r="AJ147" s="9"/>
      <c r="AK147" s="9"/>
    </row>
    <row r="148" spans="1:37" ht="216.75" customHeight="1">
      <c r="A148" s="20">
        <v>143</v>
      </c>
      <c r="B148" s="20" t="str">
        <f>VLOOKUP(E148,studia!$F$1:$I$12,2,FALSE)</f>
        <v>Automatyka i Robotyka</v>
      </c>
      <c r="C148" s="20" t="str">
        <f>VLOOKUP(E148,studia!$F$1:$I$12,3,FALSE)</f>
        <v>mgr</v>
      </c>
      <c r="D148" s="20" t="str">
        <f>VLOOKUP(E148,studia!$F$1:$I$12,4,FALSE)</f>
        <v>AMU</v>
      </c>
      <c r="E148" s="34" t="s">
        <v>643</v>
      </c>
      <c r="F148" s="85" t="s">
        <v>2939</v>
      </c>
      <c r="G148" s="35" t="s">
        <v>891</v>
      </c>
      <c r="H148" s="35" t="s">
        <v>892</v>
      </c>
      <c r="I148" s="35" t="s">
        <v>893</v>
      </c>
      <c r="J148" s="35" t="s">
        <v>894</v>
      </c>
      <c r="K148" s="19" t="str">
        <f>VLOOKUP(J148,Prowadzacy!$F$2:$J$112,2,FALSE)</f>
        <v>Artur</v>
      </c>
      <c r="L148" s="19" t="str">
        <f>VLOOKUP(J148,Prowadzacy!$F$2:$K$112,3,FALSE)</f>
        <v>Kazimierz</v>
      </c>
      <c r="M148" s="19" t="str">
        <f>VLOOKUP(J148,Prowadzacy!$F$2:$K$112,4,FALSE)</f>
        <v>Wilczyński</v>
      </c>
      <c r="N148" s="20" t="str">
        <f>VLOOKUP(J148,Prowadzacy!$F$2:$M$112,8,FALSE)</f>
        <v xml:space="preserve">Artur | Wilczyński | Prof. dr hab. inż. |  ( 05813 ) </v>
      </c>
      <c r="O148" s="20" t="str">
        <f>VLOOKUP(J148,Prowadzacy!$F$2:$K$112,5,FALSE)</f>
        <v>W05/K2</v>
      </c>
      <c r="P148" s="20" t="str">
        <f>VLOOKUP(J148,Prowadzacy!$F$2:$K$112,6,FALSE)</f>
        <v>ZSS</v>
      </c>
      <c r="Q148" s="34" t="s">
        <v>1125</v>
      </c>
      <c r="R148" s="20" t="str">
        <f>VLOOKUP(Q148,Prowadzacy!$F$2:$K$112,2,FALSE)</f>
        <v>Marek</v>
      </c>
      <c r="S148" s="20" t="str">
        <f>VLOOKUP(Q148,Prowadzacy!$F$2:$K$112,3,FALSE)</f>
        <v>Aleksander</v>
      </c>
      <c r="T148" s="20" t="str">
        <f>VLOOKUP(Q148,Prowadzacy!$F$2:$K$112,4,FALSE)</f>
        <v>Kott</v>
      </c>
      <c r="U148" s="20" t="str">
        <f>VLOOKUP(Q148,Prowadzacy!$F$2:$M$112,8,FALSE)</f>
        <v xml:space="preserve">Marek | Kott | Dr inż. |  ( 05297 ) </v>
      </c>
      <c r="V148" s="35"/>
      <c r="W148" s="34" t="s">
        <v>235</v>
      </c>
      <c r="X148" s="34"/>
      <c r="Y148" s="34"/>
      <c r="Z148" s="10"/>
      <c r="AA148" s="9"/>
      <c r="AB148" s="9"/>
      <c r="AC148" s="9"/>
      <c r="AD148" s="9"/>
      <c r="AE148" s="9"/>
      <c r="AF148" s="9"/>
      <c r="AG148" s="9"/>
      <c r="AH148" s="9"/>
      <c r="AI148" s="9"/>
      <c r="AJ148" s="9"/>
      <c r="AK148" s="9"/>
    </row>
    <row r="149" spans="1:37" ht="153" customHeight="1">
      <c r="A149" s="20">
        <v>144</v>
      </c>
      <c r="B149" s="20" t="str">
        <f>VLOOKUP(E149,studia!$F$1:$I$12,2,FALSE)</f>
        <v>Automatyka i Robotyka</v>
      </c>
      <c r="C149" s="20" t="str">
        <f>VLOOKUP(E149,studia!$F$1:$I$12,3,FALSE)</f>
        <v>mgr</v>
      </c>
      <c r="D149" s="20" t="str">
        <f>VLOOKUP(E149,studia!$F$1:$I$12,4,FALSE)</f>
        <v>AMU</v>
      </c>
      <c r="E149" s="34" t="s">
        <v>643</v>
      </c>
      <c r="F149" s="85" t="s">
        <v>2939</v>
      </c>
      <c r="G149" s="35" t="s">
        <v>1868</v>
      </c>
      <c r="H149" s="35" t="s">
        <v>1869</v>
      </c>
      <c r="I149" s="35" t="s">
        <v>1870</v>
      </c>
      <c r="J149" s="35" t="s">
        <v>1871</v>
      </c>
      <c r="K149" s="19" t="str">
        <f>VLOOKUP(J149,Prowadzacy!$F$2:$J$112,2,FALSE)</f>
        <v>Marek</v>
      </c>
      <c r="L149" s="19" t="str">
        <f>VLOOKUP(J149,Prowadzacy!$F$2:$K$112,3,FALSE)</f>
        <v>Paweł</v>
      </c>
      <c r="M149" s="19" t="str">
        <f>VLOOKUP(J149,Prowadzacy!$F$2:$K$112,4,FALSE)</f>
        <v>Ciurys</v>
      </c>
      <c r="N149" s="20" t="str">
        <f>VLOOKUP(J149,Prowadzacy!$F$2:$M$112,8,FALSE)</f>
        <v xml:space="preserve">Marek | Ciurys | Dr inż. |  ( 05369 ) </v>
      </c>
      <c r="O149" s="20" t="str">
        <f>VLOOKUP(J149,Prowadzacy!$F$2:$K$112,5,FALSE)</f>
        <v>W05/K3</v>
      </c>
      <c r="P149" s="20" t="str">
        <f>VLOOKUP(J149,Prowadzacy!$F$2:$K$112,6,FALSE)</f>
        <v>ZMPE</v>
      </c>
      <c r="Q149" s="34" t="s">
        <v>2440</v>
      </c>
      <c r="R149" s="20" t="str">
        <f>VLOOKUP(Q149,Prowadzacy!$F$2:$K$112,2,FALSE)</f>
        <v>Ignacy</v>
      </c>
      <c r="S149" s="20">
        <f>VLOOKUP(Q149,Prowadzacy!$F$2:$K$112,3,FALSE)</f>
        <v>0</v>
      </c>
      <c r="T149" s="20" t="str">
        <f>VLOOKUP(Q149,Prowadzacy!$F$2:$K$112,4,FALSE)</f>
        <v>Dudzikowski</v>
      </c>
      <c r="U149" s="20" t="str">
        <f>VLOOKUP(Q149,Prowadzacy!$F$2:$M$112,8,FALSE)</f>
        <v xml:space="preserve">Ignacy | Dudzikowski | Prof. dr hab. inż. |  ( 05306z ) </v>
      </c>
      <c r="V149" s="35"/>
      <c r="W149" s="34" t="s">
        <v>235</v>
      </c>
      <c r="X149" s="34"/>
      <c r="Y149" s="34"/>
      <c r="Z149" s="10"/>
      <c r="AA149" s="9"/>
      <c r="AB149" s="9"/>
      <c r="AC149" s="9"/>
      <c r="AD149" s="9"/>
      <c r="AE149" s="9"/>
      <c r="AF149" s="9"/>
      <c r="AG149" s="9"/>
      <c r="AH149" s="9"/>
      <c r="AI149" s="9"/>
      <c r="AJ149" s="9"/>
      <c r="AK149" s="9"/>
    </row>
    <row r="150" spans="1:37" ht="204" customHeight="1">
      <c r="A150" s="20">
        <v>145</v>
      </c>
      <c r="B150" s="20" t="str">
        <f>VLOOKUP(E150,studia!$F$1:$I$12,2,FALSE)</f>
        <v>Automatyka i Robotyka</v>
      </c>
      <c r="C150" s="20" t="str">
        <f>VLOOKUP(E150,studia!$F$1:$I$12,3,FALSE)</f>
        <v>mgr</v>
      </c>
      <c r="D150" s="20" t="str">
        <f>VLOOKUP(E150,studia!$F$1:$I$12,4,FALSE)</f>
        <v>AMU</v>
      </c>
      <c r="E150" s="34" t="s">
        <v>643</v>
      </c>
      <c r="F150" s="34"/>
      <c r="G150" s="35" t="s">
        <v>1872</v>
      </c>
      <c r="H150" s="35" t="s">
        <v>1873</v>
      </c>
      <c r="I150" s="35" t="s">
        <v>1874</v>
      </c>
      <c r="J150" s="35" t="s">
        <v>1871</v>
      </c>
      <c r="K150" s="19" t="str">
        <f>VLOOKUP(J150,Prowadzacy!$F$2:$J$112,2,FALSE)</f>
        <v>Marek</v>
      </c>
      <c r="L150" s="19" t="str">
        <f>VLOOKUP(J150,Prowadzacy!$F$2:$K$112,3,FALSE)</f>
        <v>Paweł</v>
      </c>
      <c r="M150" s="19" t="str">
        <f>VLOOKUP(J150,Prowadzacy!$F$2:$K$112,4,FALSE)</f>
        <v>Ciurys</v>
      </c>
      <c r="N150" s="20" t="str">
        <f>VLOOKUP(J150,Prowadzacy!$F$2:$M$112,8,FALSE)</f>
        <v xml:space="preserve">Marek | Ciurys | Dr inż. |  ( 05369 ) </v>
      </c>
      <c r="O150" s="20" t="str">
        <f>VLOOKUP(J150,Prowadzacy!$F$2:$K$112,5,FALSE)</f>
        <v>W05/K3</v>
      </c>
      <c r="P150" s="20" t="str">
        <f>VLOOKUP(J150,Prowadzacy!$F$2:$K$112,6,FALSE)</f>
        <v>ZMPE</v>
      </c>
      <c r="Q150" s="34" t="s">
        <v>2440</v>
      </c>
      <c r="R150" s="20" t="str">
        <f>VLOOKUP(Q150,Prowadzacy!$F$2:$K$112,2,FALSE)</f>
        <v>Ignacy</v>
      </c>
      <c r="S150" s="20">
        <f>VLOOKUP(Q150,Prowadzacy!$F$2:$K$112,3,FALSE)</f>
        <v>0</v>
      </c>
      <c r="T150" s="20" t="str">
        <f>VLOOKUP(Q150,Prowadzacy!$F$2:$K$112,4,FALSE)</f>
        <v>Dudzikowski</v>
      </c>
      <c r="U150" s="20" t="str">
        <f>VLOOKUP(Q150,Prowadzacy!$F$2:$M$112,8,FALSE)</f>
        <v xml:space="preserve">Ignacy | Dudzikowski | Prof. dr hab. inż. |  ( 05306z ) </v>
      </c>
      <c r="V150" s="35"/>
      <c r="W150" s="34" t="s">
        <v>235</v>
      </c>
      <c r="X150" s="34"/>
      <c r="Y150" s="34"/>
      <c r="Z150" s="10"/>
      <c r="AA150" s="9"/>
      <c r="AB150" s="9"/>
      <c r="AC150" s="9"/>
      <c r="AD150" s="9"/>
      <c r="AE150" s="9"/>
      <c r="AF150" s="9"/>
      <c r="AG150" s="9"/>
      <c r="AH150" s="9"/>
      <c r="AI150" s="9"/>
      <c r="AJ150" s="9"/>
      <c r="AK150" s="9"/>
    </row>
    <row r="151" spans="1:37" ht="140.25" customHeight="1">
      <c r="A151" s="20">
        <v>146</v>
      </c>
      <c r="B151" s="20" t="str">
        <f>VLOOKUP(E151,studia!$F$1:$I$12,2,FALSE)</f>
        <v>Automatyka i Robotyka</v>
      </c>
      <c r="C151" s="20" t="str">
        <f>VLOOKUP(E151,studia!$F$1:$I$12,3,FALSE)</f>
        <v>mgr</v>
      </c>
      <c r="D151" s="20" t="str">
        <f>VLOOKUP(E151,studia!$F$1:$I$12,4,FALSE)</f>
        <v>AMU</v>
      </c>
      <c r="E151" s="34" t="s">
        <v>643</v>
      </c>
      <c r="F151" s="34"/>
      <c r="G151" s="35" t="s">
        <v>1875</v>
      </c>
      <c r="H151" s="35" t="s">
        <v>1876</v>
      </c>
      <c r="I151" s="35" t="s">
        <v>1877</v>
      </c>
      <c r="J151" s="35" t="s">
        <v>1871</v>
      </c>
      <c r="K151" s="19" t="str">
        <f>VLOOKUP(J151,Prowadzacy!$F$2:$J$112,2,FALSE)</f>
        <v>Marek</v>
      </c>
      <c r="L151" s="19" t="str">
        <f>VLOOKUP(J151,Prowadzacy!$F$2:$K$112,3,FALSE)</f>
        <v>Paweł</v>
      </c>
      <c r="M151" s="19" t="str">
        <f>VLOOKUP(J151,Prowadzacy!$F$2:$K$112,4,FALSE)</f>
        <v>Ciurys</v>
      </c>
      <c r="N151" s="20" t="str">
        <f>VLOOKUP(J151,Prowadzacy!$F$2:$M$112,8,FALSE)</f>
        <v xml:space="preserve">Marek | Ciurys | Dr inż. |  ( 05369 ) </v>
      </c>
      <c r="O151" s="20" t="str">
        <f>VLOOKUP(J151,Prowadzacy!$F$2:$K$112,5,FALSE)</f>
        <v>W05/K3</v>
      </c>
      <c r="P151" s="20" t="str">
        <f>VLOOKUP(J151,Prowadzacy!$F$2:$K$112,6,FALSE)</f>
        <v>ZMPE</v>
      </c>
      <c r="Q151" s="34" t="s">
        <v>2440</v>
      </c>
      <c r="R151" s="20" t="str">
        <f>VLOOKUP(Q151,Prowadzacy!$F$2:$K$112,2,FALSE)</f>
        <v>Ignacy</v>
      </c>
      <c r="S151" s="20">
        <f>VLOOKUP(Q151,Prowadzacy!$F$2:$K$112,3,FALSE)</f>
        <v>0</v>
      </c>
      <c r="T151" s="20" t="str">
        <f>VLOOKUP(Q151,Prowadzacy!$F$2:$K$112,4,FALSE)</f>
        <v>Dudzikowski</v>
      </c>
      <c r="U151" s="20" t="str">
        <f>VLOOKUP(Q151,Prowadzacy!$F$2:$M$112,8,FALSE)</f>
        <v xml:space="preserve">Ignacy | Dudzikowski | Prof. dr hab. inż. |  ( 05306z ) </v>
      </c>
      <c r="V151" s="35"/>
      <c r="W151" s="34" t="s">
        <v>235</v>
      </c>
      <c r="X151" s="34"/>
      <c r="Y151" s="34"/>
      <c r="Z151" s="10"/>
      <c r="AA151" s="9"/>
      <c r="AB151" s="9"/>
      <c r="AC151" s="9"/>
      <c r="AD151" s="9"/>
      <c r="AE151" s="9"/>
      <c r="AF151" s="9"/>
      <c r="AG151" s="9"/>
      <c r="AH151" s="9"/>
      <c r="AI151" s="9"/>
      <c r="AJ151" s="9"/>
      <c r="AK151" s="9"/>
    </row>
    <row r="152" spans="1:37" ht="229.5" customHeight="1">
      <c r="A152" s="20">
        <v>147</v>
      </c>
      <c r="B152" s="20" t="str">
        <f>VLOOKUP(E152,studia!$F$1:$I$12,2,FALSE)</f>
        <v>Automatyka i Robotyka</v>
      </c>
      <c r="C152" s="20" t="str">
        <f>VLOOKUP(E152,studia!$F$1:$I$12,3,FALSE)</f>
        <v>mgr</v>
      </c>
      <c r="D152" s="20" t="str">
        <f>VLOOKUP(E152,studia!$F$1:$I$12,4,FALSE)</f>
        <v>AMU</v>
      </c>
      <c r="E152" s="34" t="s">
        <v>643</v>
      </c>
      <c r="F152" s="85" t="s">
        <v>2939</v>
      </c>
      <c r="G152" s="35" t="s">
        <v>1878</v>
      </c>
      <c r="H152" s="35" t="s">
        <v>1879</v>
      </c>
      <c r="I152" s="35" t="s">
        <v>1880</v>
      </c>
      <c r="J152" s="35" t="s">
        <v>1871</v>
      </c>
      <c r="K152" s="19" t="str">
        <f>VLOOKUP(J152,Prowadzacy!$F$2:$J$112,2,FALSE)</f>
        <v>Marek</v>
      </c>
      <c r="L152" s="19" t="str">
        <f>VLOOKUP(J152,Prowadzacy!$F$2:$K$112,3,FALSE)</f>
        <v>Paweł</v>
      </c>
      <c r="M152" s="19" t="str">
        <f>VLOOKUP(J152,Prowadzacy!$F$2:$K$112,4,FALSE)</f>
        <v>Ciurys</v>
      </c>
      <c r="N152" s="20" t="str">
        <f>VLOOKUP(J152,Prowadzacy!$F$2:$M$112,8,FALSE)</f>
        <v xml:space="preserve">Marek | Ciurys | Dr inż. |  ( 05369 ) </v>
      </c>
      <c r="O152" s="20" t="str">
        <f>VLOOKUP(J152,Prowadzacy!$F$2:$K$112,5,FALSE)</f>
        <v>W05/K3</v>
      </c>
      <c r="P152" s="20" t="str">
        <f>VLOOKUP(J152,Prowadzacy!$F$2:$K$112,6,FALSE)</f>
        <v>ZMPE</v>
      </c>
      <c r="Q152" s="34" t="s">
        <v>2440</v>
      </c>
      <c r="R152" s="20" t="str">
        <f>VLOOKUP(Q152,Prowadzacy!$F$2:$K$112,2,FALSE)</f>
        <v>Ignacy</v>
      </c>
      <c r="S152" s="20">
        <f>VLOOKUP(Q152,Prowadzacy!$F$2:$K$112,3,FALSE)</f>
        <v>0</v>
      </c>
      <c r="T152" s="20" t="str">
        <f>VLOOKUP(Q152,Prowadzacy!$F$2:$K$112,4,FALSE)</f>
        <v>Dudzikowski</v>
      </c>
      <c r="U152" s="20" t="str">
        <f>VLOOKUP(Q152,Prowadzacy!$F$2:$M$112,8,FALSE)</f>
        <v xml:space="preserve">Ignacy | Dudzikowski | Prof. dr hab. inż. |  ( 05306z ) </v>
      </c>
      <c r="V152" s="35"/>
      <c r="W152" s="34" t="s">
        <v>235</v>
      </c>
      <c r="X152" s="34"/>
      <c r="Y152" s="34"/>
      <c r="Z152" s="10"/>
      <c r="AA152" s="9"/>
      <c r="AB152" s="9"/>
      <c r="AC152" s="9"/>
      <c r="AD152" s="9"/>
      <c r="AE152" s="9"/>
      <c r="AF152" s="9"/>
      <c r="AG152" s="9"/>
      <c r="AH152" s="9"/>
      <c r="AI152" s="9"/>
      <c r="AJ152" s="9"/>
      <c r="AK152" s="9"/>
    </row>
    <row r="153" spans="1:37" ht="76.5" customHeight="1">
      <c r="A153" s="20">
        <v>148</v>
      </c>
      <c r="B153" s="20" t="str">
        <f>VLOOKUP(E153,studia!$F$1:$I$12,2,FALSE)</f>
        <v>Automatyka i Robotyka</v>
      </c>
      <c r="C153" s="20" t="str">
        <f>VLOOKUP(E153,studia!$F$1:$I$12,3,FALSE)</f>
        <v>mgr</v>
      </c>
      <c r="D153" s="20" t="str">
        <f>VLOOKUP(E153,studia!$F$1:$I$12,4,FALSE)</f>
        <v>AMU</v>
      </c>
      <c r="E153" s="34" t="s">
        <v>643</v>
      </c>
      <c r="F153" s="85" t="s">
        <v>2939</v>
      </c>
      <c r="G153" s="35" t="s">
        <v>1884</v>
      </c>
      <c r="H153" s="35" t="s">
        <v>1885</v>
      </c>
      <c r="I153" s="35" t="s">
        <v>1886</v>
      </c>
      <c r="J153" s="35" t="s">
        <v>1871</v>
      </c>
      <c r="K153" s="19" t="str">
        <f>VLOOKUP(J153,Prowadzacy!$F$2:$J$112,2,FALSE)</f>
        <v>Marek</v>
      </c>
      <c r="L153" s="19" t="str">
        <f>VLOOKUP(J153,Prowadzacy!$F$2:$K$112,3,FALSE)</f>
        <v>Paweł</v>
      </c>
      <c r="M153" s="19" t="str">
        <f>VLOOKUP(J153,Prowadzacy!$F$2:$K$112,4,FALSE)</f>
        <v>Ciurys</v>
      </c>
      <c r="N153" s="20" t="str">
        <f>VLOOKUP(J153,Prowadzacy!$F$2:$M$112,8,FALSE)</f>
        <v xml:space="preserve">Marek | Ciurys | Dr inż. |  ( 05369 ) </v>
      </c>
      <c r="O153" s="20" t="str">
        <f>VLOOKUP(J153,Prowadzacy!$F$2:$K$112,5,FALSE)</f>
        <v>W05/K3</v>
      </c>
      <c r="P153" s="20" t="str">
        <f>VLOOKUP(J153,Prowadzacy!$F$2:$K$112,6,FALSE)</f>
        <v>ZMPE</v>
      </c>
      <c r="Q153" s="34" t="s">
        <v>2440</v>
      </c>
      <c r="R153" s="20" t="str">
        <f>VLOOKUP(Q153,Prowadzacy!$F$2:$K$112,2,FALSE)</f>
        <v>Ignacy</v>
      </c>
      <c r="S153" s="20">
        <f>VLOOKUP(Q153,Prowadzacy!$F$2:$K$112,3,FALSE)</f>
        <v>0</v>
      </c>
      <c r="T153" s="20" t="str">
        <f>VLOOKUP(Q153,Prowadzacy!$F$2:$K$112,4,FALSE)</f>
        <v>Dudzikowski</v>
      </c>
      <c r="U153" s="20" t="str">
        <f>VLOOKUP(Q153,Prowadzacy!$F$2:$M$112,8,FALSE)</f>
        <v xml:space="preserve">Ignacy | Dudzikowski | Prof. dr hab. inż. |  ( 05306z ) </v>
      </c>
      <c r="V153" s="35"/>
      <c r="W153" s="34" t="s">
        <v>235</v>
      </c>
      <c r="X153" s="34"/>
      <c r="Y153" s="34"/>
      <c r="Z153" s="10"/>
      <c r="AA153" s="9"/>
      <c r="AB153" s="9"/>
      <c r="AC153" s="9"/>
      <c r="AD153" s="9"/>
      <c r="AE153" s="9"/>
      <c r="AF153" s="9"/>
      <c r="AG153" s="9"/>
      <c r="AH153" s="9"/>
      <c r="AI153" s="9"/>
      <c r="AJ153" s="9"/>
      <c r="AK153" s="9"/>
    </row>
    <row r="154" spans="1:37" ht="140.25" customHeight="1">
      <c r="A154" s="20">
        <v>149</v>
      </c>
      <c r="B154" s="20" t="str">
        <f>VLOOKUP(E154,studia!$F$1:$I$12,2,FALSE)</f>
        <v>Automatyka i Robotyka</v>
      </c>
      <c r="C154" s="20" t="str">
        <f>VLOOKUP(E154,studia!$F$1:$I$12,3,FALSE)</f>
        <v>mgr</v>
      </c>
      <c r="D154" s="20" t="str">
        <f>VLOOKUP(E154,studia!$F$1:$I$12,4,FALSE)</f>
        <v>AMU</v>
      </c>
      <c r="E154" s="34" t="s">
        <v>643</v>
      </c>
      <c r="F154" s="85" t="s">
        <v>2939</v>
      </c>
      <c r="G154" s="35" t="s">
        <v>1906</v>
      </c>
      <c r="H154" s="35" t="s">
        <v>1907</v>
      </c>
      <c r="I154" s="35" t="s">
        <v>1908</v>
      </c>
      <c r="J154" s="35" t="s">
        <v>1890</v>
      </c>
      <c r="K154" s="19" t="str">
        <f>VLOOKUP(J154,Prowadzacy!$F$2:$J$112,2,FALSE)</f>
        <v>Piotr</v>
      </c>
      <c r="L154" s="19" t="str">
        <f>VLOOKUP(J154,Prowadzacy!$F$2:$K$112,3,FALSE)</f>
        <v>Stanisław</v>
      </c>
      <c r="M154" s="19" t="str">
        <f>VLOOKUP(J154,Prowadzacy!$F$2:$K$112,4,FALSE)</f>
        <v>Derugo</v>
      </c>
      <c r="N154" s="20" t="str">
        <f>VLOOKUP(J154,Prowadzacy!$F$2:$M$112,8,FALSE)</f>
        <v xml:space="preserve">Piotr | Derugo | Dr inż. |  ( 05390 ) </v>
      </c>
      <c r="O154" s="20" t="str">
        <f>VLOOKUP(J154,Prowadzacy!$F$2:$K$112,5,FALSE)</f>
        <v>W05/K3</v>
      </c>
      <c r="P154" s="20" t="str">
        <f>VLOOKUP(J154,Prowadzacy!$F$2:$K$112,6,FALSE)</f>
        <v>ZNEMAP</v>
      </c>
      <c r="Q154" s="34" t="s">
        <v>2334</v>
      </c>
      <c r="R154" s="20" t="str">
        <f>VLOOKUP(Q154,Prowadzacy!$F$2:$K$112,2,FALSE)</f>
        <v>Karol</v>
      </c>
      <c r="S154" s="20">
        <f>VLOOKUP(Q154,Prowadzacy!$F$2:$K$112,3,FALSE)</f>
        <v>0</v>
      </c>
      <c r="T154" s="20" t="str">
        <f>VLOOKUP(Q154,Prowadzacy!$F$2:$K$112,4,FALSE)</f>
        <v>Wróbel</v>
      </c>
      <c r="U154" s="20" t="str">
        <f>VLOOKUP(Q154,Prowadzacy!$F$2:$M$112,8,FALSE)</f>
        <v xml:space="preserve">Karol | Wróbel | Dr inż. |  ( 053112 ) </v>
      </c>
      <c r="V154" s="35"/>
      <c r="W154" s="34" t="s">
        <v>235</v>
      </c>
      <c r="X154" s="34"/>
      <c r="Y154" s="34"/>
      <c r="Z154" s="10"/>
      <c r="AA154" s="9"/>
      <c r="AB154" s="9"/>
      <c r="AC154" s="9"/>
      <c r="AD154" s="9"/>
      <c r="AE154" s="9"/>
      <c r="AF154" s="9"/>
      <c r="AG154" s="9"/>
      <c r="AH154" s="9"/>
      <c r="AI154" s="9"/>
      <c r="AJ154" s="9"/>
      <c r="AK154" s="9"/>
    </row>
    <row r="155" spans="1:37" ht="51" customHeight="1">
      <c r="A155" s="20">
        <v>150</v>
      </c>
      <c r="B155" s="20" t="str">
        <f>VLOOKUP(E155,studia!$F$1:$I$12,2,FALSE)</f>
        <v>Automatyka i Robotyka</v>
      </c>
      <c r="C155" s="20" t="str">
        <f>VLOOKUP(E155,studia!$F$1:$I$12,3,FALSE)</f>
        <v>mgr</v>
      </c>
      <c r="D155" s="20" t="str">
        <f>VLOOKUP(E155,studia!$F$1:$I$12,4,FALSE)</f>
        <v>AMU</v>
      </c>
      <c r="E155" s="34" t="s">
        <v>643</v>
      </c>
      <c r="F155" s="85" t="s">
        <v>2939</v>
      </c>
      <c r="G155" s="35" t="s">
        <v>1909</v>
      </c>
      <c r="H155" s="35" t="s">
        <v>1910</v>
      </c>
      <c r="I155" s="35" t="s">
        <v>1911</v>
      </c>
      <c r="J155" s="35" t="s">
        <v>1890</v>
      </c>
      <c r="K155" s="19" t="str">
        <f>VLOOKUP(J155,Prowadzacy!$F$2:$J$112,2,FALSE)</f>
        <v>Piotr</v>
      </c>
      <c r="L155" s="19" t="str">
        <f>VLOOKUP(J155,Prowadzacy!$F$2:$K$112,3,FALSE)</f>
        <v>Stanisław</v>
      </c>
      <c r="M155" s="19" t="str">
        <f>VLOOKUP(J155,Prowadzacy!$F$2:$K$112,4,FALSE)</f>
        <v>Derugo</v>
      </c>
      <c r="N155" s="20" t="str">
        <f>VLOOKUP(J155,Prowadzacy!$F$2:$M$112,8,FALSE)</f>
        <v xml:space="preserve">Piotr | Derugo | Dr inż. |  ( 05390 ) </v>
      </c>
      <c r="O155" s="20" t="str">
        <f>VLOOKUP(J155,Prowadzacy!$F$2:$K$112,5,FALSE)</f>
        <v>W05/K3</v>
      </c>
      <c r="P155" s="20" t="str">
        <f>VLOOKUP(J155,Prowadzacy!$F$2:$K$112,6,FALSE)</f>
        <v>ZNEMAP</v>
      </c>
      <c r="Q155" s="34" t="s">
        <v>2334</v>
      </c>
      <c r="R155" s="20" t="str">
        <f>VLOOKUP(Q155,Prowadzacy!$F$2:$K$112,2,FALSE)</f>
        <v>Karol</v>
      </c>
      <c r="S155" s="20">
        <f>VLOOKUP(Q155,Prowadzacy!$F$2:$K$112,3,FALSE)</f>
        <v>0</v>
      </c>
      <c r="T155" s="20" t="str">
        <f>VLOOKUP(Q155,Prowadzacy!$F$2:$K$112,4,FALSE)</f>
        <v>Wróbel</v>
      </c>
      <c r="U155" s="20" t="str">
        <f>VLOOKUP(Q155,Prowadzacy!$F$2:$M$112,8,FALSE)</f>
        <v xml:space="preserve">Karol | Wróbel | Dr inż. |  ( 053112 ) </v>
      </c>
      <c r="V155" s="35"/>
      <c r="W155" s="34" t="s">
        <v>235</v>
      </c>
      <c r="X155" s="34"/>
      <c r="Y155" s="34"/>
      <c r="Z155" s="10"/>
      <c r="AA155" s="9"/>
      <c r="AB155" s="9"/>
      <c r="AC155" s="9"/>
      <c r="AD155" s="9"/>
      <c r="AE155" s="9"/>
      <c r="AF155" s="9"/>
      <c r="AG155" s="9"/>
      <c r="AH155" s="9"/>
      <c r="AI155" s="9"/>
      <c r="AJ155" s="9"/>
      <c r="AK155" s="9"/>
    </row>
    <row r="156" spans="1:37" ht="51" customHeight="1">
      <c r="A156" s="20">
        <v>151</v>
      </c>
      <c r="B156" s="20" t="str">
        <f>VLOOKUP(E156,studia!$F$1:$I$12,2,FALSE)</f>
        <v>Automatyka i Robotyka</v>
      </c>
      <c r="C156" s="20" t="str">
        <f>VLOOKUP(E156,studia!$F$1:$I$12,3,FALSE)</f>
        <v>mgr</v>
      </c>
      <c r="D156" s="20" t="str">
        <f>VLOOKUP(E156,studia!$F$1:$I$12,4,FALSE)</f>
        <v>AMU</v>
      </c>
      <c r="E156" s="34" t="s">
        <v>643</v>
      </c>
      <c r="F156" s="34"/>
      <c r="G156" s="35" t="s">
        <v>1887</v>
      </c>
      <c r="H156" s="35" t="s">
        <v>1888</v>
      </c>
      <c r="I156" s="35" t="s">
        <v>1889</v>
      </c>
      <c r="J156" s="35" t="s">
        <v>1890</v>
      </c>
      <c r="K156" s="19" t="str">
        <f>VLOOKUP(J156,Prowadzacy!$F$2:$J$112,2,FALSE)</f>
        <v>Piotr</v>
      </c>
      <c r="L156" s="19" t="str">
        <f>VLOOKUP(J156,Prowadzacy!$F$2:$K$112,3,FALSE)</f>
        <v>Stanisław</v>
      </c>
      <c r="M156" s="19" t="str">
        <f>VLOOKUP(J156,Prowadzacy!$F$2:$K$112,4,FALSE)</f>
        <v>Derugo</v>
      </c>
      <c r="N156" s="20" t="str">
        <f>VLOOKUP(J156,Prowadzacy!$F$2:$M$112,8,FALSE)</f>
        <v xml:space="preserve">Piotr | Derugo | Dr inż. |  ( 05390 ) </v>
      </c>
      <c r="O156" s="20" t="str">
        <f>VLOOKUP(J156,Prowadzacy!$F$2:$K$112,5,FALSE)</f>
        <v>W05/K3</v>
      </c>
      <c r="P156" s="20" t="str">
        <f>VLOOKUP(J156,Prowadzacy!$F$2:$K$112,6,FALSE)</f>
        <v>ZNEMAP</v>
      </c>
      <c r="Q156" s="34" t="s">
        <v>2066</v>
      </c>
      <c r="R156" s="20" t="str">
        <f>VLOOKUP(Q156,Prowadzacy!$F$2:$K$112,2,FALSE)</f>
        <v>Marcin</v>
      </c>
      <c r="S156" s="20">
        <f>VLOOKUP(Q156,Prowadzacy!$F$2:$K$112,3,FALSE)</f>
        <v>0</v>
      </c>
      <c r="T156" s="20" t="str">
        <f>VLOOKUP(Q156,Prowadzacy!$F$2:$K$112,4,FALSE)</f>
        <v>Kamiński</v>
      </c>
      <c r="U156" s="20" t="str">
        <f>VLOOKUP(Q156,Prowadzacy!$F$2:$M$112,8,FALSE)</f>
        <v xml:space="preserve">Marcin | Kamiński | Dr hab. inż. |  ( 05373 ) </v>
      </c>
      <c r="V156" s="35"/>
      <c r="W156" s="34" t="s">
        <v>235</v>
      </c>
      <c r="X156" s="34" t="s">
        <v>2444</v>
      </c>
      <c r="Y156" s="34"/>
      <c r="Z156" s="10"/>
      <c r="AA156" s="9"/>
      <c r="AB156" s="9"/>
      <c r="AC156" s="9"/>
      <c r="AD156" s="9"/>
      <c r="AE156" s="9"/>
      <c r="AF156" s="9"/>
      <c r="AG156" s="9"/>
      <c r="AH156" s="9"/>
      <c r="AI156" s="9"/>
      <c r="AJ156" s="9"/>
      <c r="AK156" s="9"/>
    </row>
    <row r="157" spans="1:37" ht="89.25" customHeight="1">
      <c r="A157" s="20">
        <v>152</v>
      </c>
      <c r="B157" s="20" t="str">
        <f>VLOOKUP(E157,studia!$F$1:$I$12,2,FALSE)</f>
        <v>Automatyka i Robotyka</v>
      </c>
      <c r="C157" s="20" t="str">
        <f>VLOOKUP(E157,studia!$F$1:$I$12,3,FALSE)</f>
        <v>mgr</v>
      </c>
      <c r="D157" s="20" t="str">
        <f>VLOOKUP(E157,studia!$F$1:$I$12,4,FALSE)</f>
        <v>AMU</v>
      </c>
      <c r="E157" s="34" t="s">
        <v>643</v>
      </c>
      <c r="F157" s="85" t="s">
        <v>2939</v>
      </c>
      <c r="G157" s="35" t="s">
        <v>1891</v>
      </c>
      <c r="H157" s="35" t="s">
        <v>1892</v>
      </c>
      <c r="I157" s="35" t="s">
        <v>1893</v>
      </c>
      <c r="J157" s="35" t="s">
        <v>1890</v>
      </c>
      <c r="K157" s="19" t="str">
        <f>VLOOKUP(J157,Prowadzacy!$F$2:$J$112,2,FALSE)</f>
        <v>Piotr</v>
      </c>
      <c r="L157" s="19" t="str">
        <f>VLOOKUP(J157,Prowadzacy!$F$2:$K$112,3,FALSE)</f>
        <v>Stanisław</v>
      </c>
      <c r="M157" s="19" t="str">
        <f>VLOOKUP(J157,Prowadzacy!$F$2:$K$112,4,FALSE)</f>
        <v>Derugo</v>
      </c>
      <c r="N157" s="20" t="str">
        <f>VLOOKUP(J157,Prowadzacy!$F$2:$M$112,8,FALSE)</f>
        <v xml:space="preserve">Piotr | Derugo | Dr inż. |  ( 05390 ) </v>
      </c>
      <c r="O157" s="20" t="str">
        <f>VLOOKUP(J157,Prowadzacy!$F$2:$K$112,5,FALSE)</f>
        <v>W05/K3</v>
      </c>
      <c r="P157" s="20" t="str">
        <f>VLOOKUP(J157,Prowadzacy!$F$2:$K$112,6,FALSE)</f>
        <v>ZNEMAP</v>
      </c>
      <c r="Q157" s="34" t="s">
        <v>2334</v>
      </c>
      <c r="R157" s="20" t="str">
        <f>VLOOKUP(Q157,Prowadzacy!$F$2:$K$112,2,FALSE)</f>
        <v>Karol</v>
      </c>
      <c r="S157" s="20">
        <f>VLOOKUP(Q157,Prowadzacy!$F$2:$K$112,3,FALSE)</f>
        <v>0</v>
      </c>
      <c r="T157" s="20" t="str">
        <f>VLOOKUP(Q157,Prowadzacy!$F$2:$K$112,4,FALSE)</f>
        <v>Wróbel</v>
      </c>
      <c r="U157" s="20" t="str">
        <f>VLOOKUP(Q157,Prowadzacy!$F$2:$M$112,8,FALSE)</f>
        <v xml:space="preserve">Karol | Wróbel | Dr inż. |  ( 053112 ) </v>
      </c>
      <c r="V157" s="35"/>
      <c r="W157" s="34" t="s">
        <v>235</v>
      </c>
      <c r="X157" s="34"/>
      <c r="Y157" s="34"/>
      <c r="Z157" s="10"/>
      <c r="AA157" s="20"/>
      <c r="AB157" s="9"/>
      <c r="AC157" s="9"/>
      <c r="AD157" s="9"/>
      <c r="AE157" s="9"/>
      <c r="AF157" s="9"/>
      <c r="AG157" s="9"/>
      <c r="AH157" s="9"/>
      <c r="AI157" s="9"/>
      <c r="AJ157" s="9"/>
      <c r="AK157" s="9"/>
    </row>
    <row r="158" spans="1:37" ht="102" customHeight="1">
      <c r="A158" s="20">
        <v>153</v>
      </c>
      <c r="B158" s="20" t="str">
        <f>VLOOKUP(E158,studia!$F$1:$I$12,2,FALSE)</f>
        <v>Automatyka i Robotyka</v>
      </c>
      <c r="C158" s="20" t="str">
        <f>VLOOKUP(E158,studia!$F$1:$I$12,3,FALSE)</f>
        <v>mgr</v>
      </c>
      <c r="D158" s="20" t="str">
        <f>VLOOKUP(E158,studia!$F$1:$I$12,4,FALSE)</f>
        <v>AMU</v>
      </c>
      <c r="E158" s="34" t="s">
        <v>643</v>
      </c>
      <c r="F158" s="34"/>
      <c r="G158" s="35" t="s">
        <v>1915</v>
      </c>
      <c r="H158" s="35" t="s">
        <v>1916</v>
      </c>
      <c r="I158" s="35" t="s">
        <v>1917</v>
      </c>
      <c r="J158" s="35" t="s">
        <v>1918</v>
      </c>
      <c r="K158" s="19" t="str">
        <f>VLOOKUP(J158,Prowadzacy!$F$2:$J$112,2,FALSE)</f>
        <v>Krzysztof</v>
      </c>
      <c r="L158" s="19" t="str">
        <f>VLOOKUP(J158,Prowadzacy!$F$2:$K$112,3,FALSE)</f>
        <v>Marcin</v>
      </c>
      <c r="M158" s="19" t="str">
        <f>VLOOKUP(J158,Prowadzacy!$F$2:$K$112,4,FALSE)</f>
        <v>Dróżdż</v>
      </c>
      <c r="N158" s="20" t="str">
        <f>VLOOKUP(J158,Prowadzacy!$F$2:$M$112,8,FALSE)</f>
        <v xml:space="preserve">Krzysztof | Dróżdż | Dr inż. |  ( 05395 ) </v>
      </c>
      <c r="O158" s="20" t="str">
        <f>VLOOKUP(J158,Prowadzacy!$F$2:$K$112,5,FALSE)</f>
        <v>W05/K3</v>
      </c>
      <c r="P158" s="20" t="str">
        <f>VLOOKUP(J158,Prowadzacy!$F$2:$K$112,6,FALSE)</f>
        <v>ZNEMAP</v>
      </c>
      <c r="Q158" s="34" t="s">
        <v>1890</v>
      </c>
      <c r="R158" s="20" t="str">
        <f>VLOOKUP(Q158,Prowadzacy!$F$2:$K$112,2,FALSE)</f>
        <v>Piotr</v>
      </c>
      <c r="S158" s="20" t="str">
        <f>VLOOKUP(Q158,Prowadzacy!$F$2:$K$112,3,FALSE)</f>
        <v>Stanisław</v>
      </c>
      <c r="T158" s="20" t="str">
        <f>VLOOKUP(Q158,Prowadzacy!$F$2:$K$112,4,FALSE)</f>
        <v>Derugo</v>
      </c>
      <c r="U158" s="20" t="str">
        <f>VLOOKUP(Q158,Prowadzacy!$F$2:$M$112,8,FALSE)</f>
        <v xml:space="preserve">Piotr | Derugo | Dr inż. |  ( 05390 ) </v>
      </c>
      <c r="V158" s="35"/>
      <c r="W158" s="34" t="s">
        <v>235</v>
      </c>
      <c r="X158" s="34"/>
      <c r="Y158" s="34"/>
      <c r="Z158" s="10"/>
      <c r="AA158" s="9"/>
      <c r="AB158" s="9"/>
      <c r="AC158" s="9"/>
      <c r="AD158" s="9"/>
      <c r="AE158" s="9"/>
      <c r="AF158" s="9"/>
      <c r="AG158" s="9"/>
      <c r="AH158" s="9"/>
      <c r="AI158" s="9"/>
      <c r="AJ158" s="9"/>
      <c r="AK158" s="9"/>
    </row>
    <row r="159" spans="1:37" ht="114.75" customHeight="1">
      <c r="A159" s="20">
        <v>154</v>
      </c>
      <c r="B159" s="20" t="str">
        <f>VLOOKUP(E159,studia!$F$1:$I$12,2,FALSE)</f>
        <v>Automatyka i Robotyka</v>
      </c>
      <c r="C159" s="20" t="str">
        <f>VLOOKUP(E159,studia!$F$1:$I$12,3,FALSE)</f>
        <v>mgr</v>
      </c>
      <c r="D159" s="20" t="str">
        <f>VLOOKUP(E159,studia!$F$1:$I$12,4,FALSE)</f>
        <v>AMU</v>
      </c>
      <c r="E159" s="34" t="s">
        <v>643</v>
      </c>
      <c r="F159" s="34"/>
      <c r="G159" s="35" t="s">
        <v>1919</v>
      </c>
      <c r="H159" s="35" t="s">
        <v>1920</v>
      </c>
      <c r="I159" s="35" t="s">
        <v>1921</v>
      </c>
      <c r="J159" s="35" t="s">
        <v>1918</v>
      </c>
      <c r="K159" s="19" t="str">
        <f>VLOOKUP(J159,Prowadzacy!$F$2:$J$112,2,FALSE)</f>
        <v>Krzysztof</v>
      </c>
      <c r="L159" s="19" t="str">
        <f>VLOOKUP(J159,Prowadzacy!$F$2:$K$112,3,FALSE)</f>
        <v>Marcin</v>
      </c>
      <c r="M159" s="19" t="str">
        <f>VLOOKUP(J159,Prowadzacy!$F$2:$K$112,4,FALSE)</f>
        <v>Dróżdż</v>
      </c>
      <c r="N159" s="20" t="str">
        <f>VLOOKUP(J159,Prowadzacy!$F$2:$M$112,8,FALSE)</f>
        <v xml:space="preserve">Krzysztof | Dróżdż | Dr inż. |  ( 05395 ) </v>
      </c>
      <c r="O159" s="20" t="str">
        <f>VLOOKUP(J159,Prowadzacy!$F$2:$K$112,5,FALSE)</f>
        <v>W05/K3</v>
      </c>
      <c r="P159" s="20" t="str">
        <f>VLOOKUP(J159,Prowadzacy!$F$2:$K$112,6,FALSE)</f>
        <v>ZNEMAP</v>
      </c>
      <c r="Q159" s="34" t="s">
        <v>2246</v>
      </c>
      <c r="R159" s="20" t="str">
        <f>VLOOKUP(Q159,Prowadzacy!$F$2:$K$112,2,FALSE)</f>
        <v>Piotr</v>
      </c>
      <c r="S159" s="20" t="str">
        <f>VLOOKUP(Q159,Prowadzacy!$F$2:$K$112,3,FALSE)</f>
        <v>Przemysław</v>
      </c>
      <c r="T159" s="20" t="str">
        <f>VLOOKUP(Q159,Prowadzacy!$F$2:$K$112,4,FALSE)</f>
        <v>Sobański</v>
      </c>
      <c r="U159" s="20" t="str">
        <f>VLOOKUP(Q159,Prowadzacy!$F$2:$M$112,8,FALSE)</f>
        <v xml:space="preserve">Piotr | Sobański | Dr inż. |  ( 05387 ) </v>
      </c>
      <c r="V159" s="35"/>
      <c r="W159" s="34" t="s">
        <v>235</v>
      </c>
      <c r="X159" s="34"/>
      <c r="Y159" s="34"/>
      <c r="Z159" s="10"/>
      <c r="AA159" s="9"/>
      <c r="AB159" s="9"/>
      <c r="AC159" s="9"/>
      <c r="AD159" s="9"/>
      <c r="AE159" s="9"/>
      <c r="AF159" s="9"/>
      <c r="AG159" s="9"/>
      <c r="AH159" s="9"/>
      <c r="AI159" s="9"/>
      <c r="AJ159" s="9"/>
      <c r="AK159" s="9"/>
    </row>
    <row r="160" spans="1:37" ht="89.25" customHeight="1">
      <c r="A160" s="20">
        <v>155</v>
      </c>
      <c r="B160" s="20" t="str">
        <f>VLOOKUP(E160,studia!$F$1:$I$12,2,FALSE)</f>
        <v>Automatyka i Robotyka</v>
      </c>
      <c r="C160" s="20" t="str">
        <f>VLOOKUP(E160,studia!$F$1:$I$12,3,FALSE)</f>
        <v>mgr</v>
      </c>
      <c r="D160" s="20" t="str">
        <f>VLOOKUP(E160,studia!$F$1:$I$12,4,FALSE)</f>
        <v>AMU</v>
      </c>
      <c r="E160" s="34" t="s">
        <v>643</v>
      </c>
      <c r="F160" s="34"/>
      <c r="G160" s="35" t="s">
        <v>1922</v>
      </c>
      <c r="H160" s="35" t="s">
        <v>1923</v>
      </c>
      <c r="I160" s="35" t="s">
        <v>1924</v>
      </c>
      <c r="J160" s="35" t="s">
        <v>1918</v>
      </c>
      <c r="K160" s="19" t="str">
        <f>VLOOKUP(J160,Prowadzacy!$F$2:$J$112,2,FALSE)</f>
        <v>Krzysztof</v>
      </c>
      <c r="L160" s="19" t="str">
        <f>VLOOKUP(J160,Prowadzacy!$F$2:$K$112,3,FALSE)</f>
        <v>Marcin</v>
      </c>
      <c r="M160" s="19" t="str">
        <f>VLOOKUP(J160,Prowadzacy!$F$2:$K$112,4,FALSE)</f>
        <v>Dróżdż</v>
      </c>
      <c r="N160" s="20" t="str">
        <f>VLOOKUP(J160,Prowadzacy!$F$2:$M$112,8,FALSE)</f>
        <v xml:space="preserve">Krzysztof | Dróżdż | Dr inż. |  ( 05395 ) </v>
      </c>
      <c r="O160" s="20" t="str">
        <f>VLOOKUP(J160,Prowadzacy!$F$2:$K$112,5,FALSE)</f>
        <v>W05/K3</v>
      </c>
      <c r="P160" s="20" t="str">
        <f>VLOOKUP(J160,Prowadzacy!$F$2:$K$112,6,FALSE)</f>
        <v>ZNEMAP</v>
      </c>
      <c r="Q160" s="34" t="s">
        <v>1890</v>
      </c>
      <c r="R160" s="20" t="str">
        <f>VLOOKUP(Q160,Prowadzacy!$F$2:$K$112,2,FALSE)</f>
        <v>Piotr</v>
      </c>
      <c r="S160" s="20" t="str">
        <f>VLOOKUP(Q160,Prowadzacy!$F$2:$K$112,3,FALSE)</f>
        <v>Stanisław</v>
      </c>
      <c r="T160" s="20" t="str">
        <f>VLOOKUP(Q160,Prowadzacy!$F$2:$K$112,4,FALSE)</f>
        <v>Derugo</v>
      </c>
      <c r="U160" s="20" t="str">
        <f>VLOOKUP(Q160,Prowadzacy!$F$2:$M$112,8,FALSE)</f>
        <v xml:space="preserve">Piotr | Derugo | Dr inż. |  ( 05390 ) </v>
      </c>
      <c r="V160" s="35"/>
      <c r="W160" s="34" t="s">
        <v>235</v>
      </c>
      <c r="X160" s="34"/>
      <c r="Y160" s="34"/>
      <c r="Z160" s="10"/>
      <c r="AA160" s="20"/>
      <c r="AB160" s="9"/>
      <c r="AC160" s="9"/>
      <c r="AD160" s="9"/>
      <c r="AE160" s="9"/>
      <c r="AF160" s="9"/>
      <c r="AG160" s="9"/>
      <c r="AH160" s="9"/>
      <c r="AI160" s="9"/>
      <c r="AJ160" s="9"/>
      <c r="AK160" s="9"/>
    </row>
    <row r="161" spans="1:37" ht="89.25" customHeight="1">
      <c r="A161" s="20">
        <v>156</v>
      </c>
      <c r="B161" s="20" t="str">
        <f>VLOOKUP(E161,studia!$F$1:$I$12,2,FALSE)</f>
        <v>Automatyka i Robotyka</v>
      </c>
      <c r="C161" s="20" t="str">
        <f>VLOOKUP(E161,studia!$F$1:$I$12,3,FALSE)</f>
        <v>mgr</v>
      </c>
      <c r="D161" s="20" t="str">
        <f>VLOOKUP(E161,studia!$F$1:$I$12,4,FALSE)</f>
        <v>AMU</v>
      </c>
      <c r="E161" s="34" t="s">
        <v>643</v>
      </c>
      <c r="F161" s="34"/>
      <c r="G161" s="35" t="s">
        <v>1925</v>
      </c>
      <c r="H161" s="35" t="s">
        <v>1926</v>
      </c>
      <c r="I161" s="35" t="s">
        <v>1927</v>
      </c>
      <c r="J161" s="35" t="s">
        <v>1918</v>
      </c>
      <c r="K161" s="19" t="str">
        <f>VLOOKUP(J161,Prowadzacy!$F$2:$J$112,2,FALSE)</f>
        <v>Krzysztof</v>
      </c>
      <c r="L161" s="19" t="str">
        <f>VLOOKUP(J161,Prowadzacy!$F$2:$K$112,3,FALSE)</f>
        <v>Marcin</v>
      </c>
      <c r="M161" s="19" t="str">
        <f>VLOOKUP(J161,Prowadzacy!$F$2:$K$112,4,FALSE)</f>
        <v>Dróżdż</v>
      </c>
      <c r="N161" s="20" t="str">
        <f>VLOOKUP(J161,Prowadzacy!$F$2:$M$112,8,FALSE)</f>
        <v xml:space="preserve">Krzysztof | Dróżdż | Dr inż. |  ( 05395 ) </v>
      </c>
      <c r="O161" s="20" t="str">
        <f>VLOOKUP(J161,Prowadzacy!$F$2:$K$112,5,FALSE)</f>
        <v>W05/K3</v>
      </c>
      <c r="P161" s="20" t="str">
        <f>VLOOKUP(J161,Prowadzacy!$F$2:$K$112,6,FALSE)</f>
        <v>ZNEMAP</v>
      </c>
      <c r="Q161" s="34" t="s">
        <v>1890</v>
      </c>
      <c r="R161" s="20" t="str">
        <f>VLOOKUP(Q161,Prowadzacy!$F$2:$K$112,2,FALSE)</f>
        <v>Piotr</v>
      </c>
      <c r="S161" s="20" t="str">
        <f>VLOOKUP(Q161,Prowadzacy!$F$2:$K$112,3,FALSE)</f>
        <v>Stanisław</v>
      </c>
      <c r="T161" s="20" t="str">
        <f>VLOOKUP(Q161,Prowadzacy!$F$2:$K$112,4,FALSE)</f>
        <v>Derugo</v>
      </c>
      <c r="U161" s="20" t="str">
        <f>VLOOKUP(Q161,Prowadzacy!$F$2:$M$112,8,FALSE)</f>
        <v xml:space="preserve">Piotr | Derugo | Dr inż. |  ( 05390 ) </v>
      </c>
      <c r="V161" s="35"/>
      <c r="W161" s="34" t="s">
        <v>235</v>
      </c>
      <c r="X161" s="34"/>
      <c r="Y161" s="34"/>
      <c r="Z161" s="10"/>
      <c r="AA161" s="9"/>
      <c r="AB161" s="9"/>
      <c r="AC161" s="9"/>
      <c r="AD161" s="9"/>
      <c r="AE161" s="9"/>
      <c r="AF161" s="9"/>
      <c r="AG161" s="9"/>
      <c r="AH161" s="9"/>
      <c r="AI161" s="9"/>
      <c r="AJ161" s="9"/>
      <c r="AK161" s="9"/>
    </row>
    <row r="162" spans="1:37" ht="63.75" customHeight="1">
      <c r="A162" s="20">
        <v>157</v>
      </c>
      <c r="B162" s="20" t="str">
        <f>VLOOKUP(E162,studia!$F$1:$I$12,2,FALSE)</f>
        <v>Automatyka i Robotyka</v>
      </c>
      <c r="C162" s="20" t="str">
        <f>VLOOKUP(E162,studia!$F$1:$I$12,3,FALSE)</f>
        <v>mgr</v>
      </c>
      <c r="D162" s="20" t="str">
        <f>VLOOKUP(E162,studia!$F$1:$I$12,4,FALSE)</f>
        <v>AMU</v>
      </c>
      <c r="E162" s="34" t="s">
        <v>643</v>
      </c>
      <c r="F162" s="85" t="s">
        <v>2939</v>
      </c>
      <c r="G162" s="35" t="s">
        <v>1942</v>
      </c>
      <c r="H162" s="35" t="s">
        <v>1943</v>
      </c>
      <c r="I162" s="35" t="s">
        <v>1944</v>
      </c>
      <c r="J162" s="35" t="s">
        <v>1932</v>
      </c>
      <c r="K162" s="19" t="str">
        <f>VLOOKUP(J162,Prowadzacy!$F$2:$J$112,2,FALSE)</f>
        <v>Daniel</v>
      </c>
      <c r="L162" s="19">
        <f>VLOOKUP(J162,Prowadzacy!$F$2:$K$112,3,FALSE)</f>
        <v>0</v>
      </c>
      <c r="M162" s="19" t="str">
        <f>VLOOKUP(J162,Prowadzacy!$F$2:$K$112,4,FALSE)</f>
        <v>Dusza</v>
      </c>
      <c r="N162" s="20" t="str">
        <f>VLOOKUP(J162,Prowadzacy!$F$2:$M$112,8,FALSE)</f>
        <v xml:space="preserve">Daniel | Dusza | Dr inż. |  ( 05358 ) </v>
      </c>
      <c r="O162" s="20" t="str">
        <f>VLOOKUP(J162,Prowadzacy!$F$2:$K$112,5,FALSE)</f>
        <v>W05/K3</v>
      </c>
      <c r="P162" s="20" t="str">
        <f>VLOOKUP(J162,Prowadzacy!$F$2:$K$112,6,FALSE)</f>
        <v>ZMPE</v>
      </c>
      <c r="Q162" s="34" t="s">
        <v>2115</v>
      </c>
      <c r="R162" s="20" t="str">
        <f>VLOOKUP(Q162,Prowadzacy!$F$2:$K$112,2,FALSE)</f>
        <v>Grzegorz</v>
      </c>
      <c r="S162" s="20" t="str">
        <f>VLOOKUP(Q162,Prowadzacy!$F$2:$K$112,3,FALSE)</f>
        <v>Michał</v>
      </c>
      <c r="T162" s="20" t="str">
        <f>VLOOKUP(Q162,Prowadzacy!$F$2:$K$112,4,FALSE)</f>
        <v>Kosobudzki</v>
      </c>
      <c r="U162" s="20" t="str">
        <f>VLOOKUP(Q162,Prowadzacy!$F$2:$M$112,8,FALSE)</f>
        <v xml:space="preserve">Grzegorz | Kosobudzki | Dr inż. |  ( 05320 ) </v>
      </c>
      <c r="V162" s="35"/>
      <c r="W162" s="34" t="s">
        <v>235</v>
      </c>
      <c r="X162" s="34"/>
      <c r="Y162" s="34"/>
      <c r="Z162" s="10"/>
      <c r="AA162" s="9"/>
      <c r="AB162" s="9"/>
      <c r="AC162" s="9"/>
      <c r="AD162" s="9"/>
      <c r="AE162" s="9"/>
      <c r="AF162" s="9"/>
      <c r="AG162" s="9"/>
      <c r="AH162" s="9"/>
      <c r="AI162" s="9"/>
      <c r="AJ162" s="9"/>
      <c r="AK162" s="9"/>
    </row>
    <row r="163" spans="1:37" ht="255" customHeight="1">
      <c r="A163" s="20">
        <v>158</v>
      </c>
      <c r="B163" s="20" t="str">
        <f>VLOOKUP(E163,studia!$F$1:$I$12,2,FALSE)</f>
        <v>Automatyka i Robotyka</v>
      </c>
      <c r="C163" s="20" t="str">
        <f>VLOOKUP(E163,studia!$F$1:$I$12,3,FALSE)</f>
        <v>mgr</v>
      </c>
      <c r="D163" s="20" t="str">
        <f>VLOOKUP(E163,studia!$F$1:$I$12,4,FALSE)</f>
        <v>AMU</v>
      </c>
      <c r="E163" s="34" t="s">
        <v>643</v>
      </c>
      <c r="F163" s="34"/>
      <c r="G163" s="35" t="s">
        <v>1945</v>
      </c>
      <c r="H163" s="35" t="s">
        <v>1946</v>
      </c>
      <c r="I163" s="35" t="s">
        <v>1947</v>
      </c>
      <c r="J163" s="35" t="s">
        <v>1948</v>
      </c>
      <c r="K163" s="19" t="str">
        <f>VLOOKUP(J163,Prowadzacy!$F$2:$J$112,2,FALSE)</f>
        <v>Mateusz</v>
      </c>
      <c r="L163" s="19">
        <f>VLOOKUP(J163,Prowadzacy!$F$2:$K$112,3,FALSE)</f>
        <v>0</v>
      </c>
      <c r="M163" s="19" t="str">
        <f>VLOOKUP(J163,Prowadzacy!$F$2:$K$112,4,FALSE)</f>
        <v>Dybkowski</v>
      </c>
      <c r="N163" s="20" t="str">
        <f>VLOOKUP(J163,Prowadzacy!$F$2:$M$112,8,FALSE)</f>
        <v xml:space="preserve">Mateusz | Dybkowski | Dr hab. inż. |  ( 05366 ) </v>
      </c>
      <c r="O163" s="20" t="str">
        <f>VLOOKUP(J163,Prowadzacy!$F$2:$K$112,5,FALSE)</f>
        <v>W05/K3</v>
      </c>
      <c r="P163" s="20" t="str">
        <f>VLOOKUP(J163,Prowadzacy!$F$2:$K$112,6,FALSE)</f>
        <v>ZNEMAP</v>
      </c>
      <c r="Q163" s="34" t="s">
        <v>2268</v>
      </c>
      <c r="R163" s="20" t="str">
        <f>VLOOKUP(Q163,Prowadzacy!$F$2:$K$112,2,FALSE)</f>
        <v>Krzysztof</v>
      </c>
      <c r="S163" s="20">
        <f>VLOOKUP(Q163,Prowadzacy!$F$2:$K$112,3,FALSE)</f>
        <v>0</v>
      </c>
      <c r="T163" s="20" t="str">
        <f>VLOOKUP(Q163,Prowadzacy!$F$2:$K$112,4,FALSE)</f>
        <v>Szabat</v>
      </c>
      <c r="U163" s="20" t="str">
        <f>VLOOKUP(Q163,Prowadzacy!$F$2:$M$112,8,FALSE)</f>
        <v xml:space="preserve">Krzysztof | Szabat | Prof. dr hab. inż. |  ( 05344 ) </v>
      </c>
      <c r="V163" s="35"/>
      <c r="W163" s="34" t="s">
        <v>235</v>
      </c>
      <c r="X163" s="34"/>
      <c r="Y163" s="34"/>
      <c r="Z163" s="10"/>
      <c r="AA163" s="9"/>
      <c r="AB163" s="9"/>
      <c r="AC163" s="9"/>
      <c r="AD163" s="9"/>
      <c r="AE163" s="9"/>
      <c r="AF163" s="9"/>
      <c r="AG163" s="9"/>
      <c r="AH163" s="9"/>
      <c r="AI163" s="9"/>
      <c r="AJ163" s="9"/>
      <c r="AK163" s="9"/>
    </row>
    <row r="164" spans="1:37" ht="63.75" customHeight="1">
      <c r="A164" s="20">
        <v>159</v>
      </c>
      <c r="B164" s="20" t="str">
        <f>VLOOKUP(E164,studia!$F$1:$I$12,2,FALSE)</f>
        <v>Automatyka i Robotyka</v>
      </c>
      <c r="C164" s="20" t="str">
        <f>VLOOKUP(E164,studia!$F$1:$I$12,3,FALSE)</f>
        <v>mgr</v>
      </c>
      <c r="D164" s="20" t="str">
        <f>VLOOKUP(E164,studia!$F$1:$I$12,4,FALSE)</f>
        <v>AMU</v>
      </c>
      <c r="E164" s="34" t="s">
        <v>643</v>
      </c>
      <c r="F164" s="34"/>
      <c r="G164" s="35" t="s">
        <v>1949</v>
      </c>
      <c r="H164" s="35" t="s">
        <v>1950</v>
      </c>
      <c r="I164" s="35" t="s">
        <v>1951</v>
      </c>
      <c r="J164" s="35" t="s">
        <v>1948</v>
      </c>
      <c r="K164" s="19" t="str">
        <f>VLOOKUP(J164,Prowadzacy!$F$2:$J$112,2,FALSE)</f>
        <v>Mateusz</v>
      </c>
      <c r="L164" s="19">
        <f>VLOOKUP(J164,Prowadzacy!$F$2:$K$112,3,FALSE)</f>
        <v>0</v>
      </c>
      <c r="M164" s="19" t="str">
        <f>VLOOKUP(J164,Prowadzacy!$F$2:$K$112,4,FALSE)</f>
        <v>Dybkowski</v>
      </c>
      <c r="N164" s="20" t="str">
        <f>VLOOKUP(J164,Prowadzacy!$F$2:$M$112,8,FALSE)</f>
        <v xml:space="preserve">Mateusz | Dybkowski | Dr hab. inż. |  ( 05366 ) </v>
      </c>
      <c r="O164" s="20" t="str">
        <f>VLOOKUP(J164,Prowadzacy!$F$2:$K$112,5,FALSE)</f>
        <v>W05/K3</v>
      </c>
      <c r="P164" s="20" t="str">
        <f>VLOOKUP(J164,Prowadzacy!$F$2:$K$112,6,FALSE)</f>
        <v>ZNEMAP</v>
      </c>
      <c r="Q164" s="34" t="s">
        <v>2268</v>
      </c>
      <c r="R164" s="20" t="str">
        <f>VLOOKUP(Q164,Prowadzacy!$F$2:$K$112,2,FALSE)</f>
        <v>Krzysztof</v>
      </c>
      <c r="S164" s="20">
        <f>VLOOKUP(Q164,Prowadzacy!$F$2:$K$112,3,FALSE)</f>
        <v>0</v>
      </c>
      <c r="T164" s="20" t="str">
        <f>VLOOKUP(Q164,Prowadzacy!$F$2:$K$112,4,FALSE)</f>
        <v>Szabat</v>
      </c>
      <c r="U164" s="20" t="str">
        <f>VLOOKUP(Q164,Prowadzacy!$F$2:$M$112,8,FALSE)</f>
        <v xml:space="preserve">Krzysztof | Szabat | Prof. dr hab. inż. |  ( 05344 ) </v>
      </c>
      <c r="V164" s="35"/>
      <c r="W164" s="34" t="s">
        <v>235</v>
      </c>
      <c r="X164" s="34"/>
      <c r="Y164" s="34"/>
      <c r="Z164" s="10"/>
      <c r="AA164" s="9"/>
      <c r="AB164" s="9"/>
      <c r="AC164" s="9"/>
      <c r="AD164" s="9"/>
      <c r="AE164" s="9"/>
      <c r="AF164" s="9"/>
      <c r="AG164" s="9"/>
      <c r="AH164" s="9"/>
      <c r="AI164" s="9"/>
      <c r="AJ164" s="9"/>
      <c r="AK164" s="9"/>
    </row>
    <row r="165" spans="1:37" ht="114.75" customHeight="1">
      <c r="A165" s="20">
        <v>160</v>
      </c>
      <c r="B165" s="20" t="str">
        <f>VLOOKUP(E165,studia!$F$1:$I$12,2,FALSE)</f>
        <v>Automatyka i Robotyka</v>
      </c>
      <c r="C165" s="20" t="str">
        <f>VLOOKUP(E165,studia!$F$1:$I$12,3,FALSE)</f>
        <v>mgr</v>
      </c>
      <c r="D165" s="20" t="str">
        <f>VLOOKUP(E165,studia!$F$1:$I$12,4,FALSE)</f>
        <v>AMU</v>
      </c>
      <c r="E165" s="34" t="s">
        <v>643</v>
      </c>
      <c r="F165" s="85" t="s">
        <v>2939</v>
      </c>
      <c r="G165" s="35" t="s">
        <v>1952</v>
      </c>
      <c r="H165" s="35" t="s">
        <v>1953</v>
      </c>
      <c r="I165" s="35" t="s">
        <v>1954</v>
      </c>
      <c r="J165" s="35" t="s">
        <v>1948</v>
      </c>
      <c r="K165" s="19" t="str">
        <f>VLOOKUP(J165,Prowadzacy!$F$2:$J$112,2,FALSE)</f>
        <v>Mateusz</v>
      </c>
      <c r="L165" s="19">
        <f>VLOOKUP(J165,Prowadzacy!$F$2:$K$112,3,FALSE)</f>
        <v>0</v>
      </c>
      <c r="M165" s="19" t="str">
        <f>VLOOKUP(J165,Prowadzacy!$F$2:$K$112,4,FALSE)</f>
        <v>Dybkowski</v>
      </c>
      <c r="N165" s="20" t="str">
        <f>VLOOKUP(J165,Prowadzacy!$F$2:$M$112,8,FALSE)</f>
        <v xml:space="preserve">Mateusz | Dybkowski | Dr hab. inż. |  ( 05366 ) </v>
      </c>
      <c r="O165" s="20" t="str">
        <f>VLOOKUP(J165,Prowadzacy!$F$2:$K$112,5,FALSE)</f>
        <v>W05/K3</v>
      </c>
      <c r="P165" s="20" t="str">
        <f>VLOOKUP(J165,Prowadzacy!$F$2:$K$112,6,FALSE)</f>
        <v>ZNEMAP</v>
      </c>
      <c r="Q165" s="34" t="s">
        <v>2268</v>
      </c>
      <c r="R165" s="20" t="str">
        <f>VLOOKUP(Q165,Prowadzacy!$F$2:$K$112,2,FALSE)</f>
        <v>Krzysztof</v>
      </c>
      <c r="S165" s="20">
        <f>VLOOKUP(Q165,Prowadzacy!$F$2:$K$112,3,FALSE)</f>
        <v>0</v>
      </c>
      <c r="T165" s="20" t="str">
        <f>VLOOKUP(Q165,Prowadzacy!$F$2:$K$112,4,FALSE)</f>
        <v>Szabat</v>
      </c>
      <c r="U165" s="20" t="str">
        <f>VLOOKUP(Q165,Prowadzacy!$F$2:$M$112,8,FALSE)</f>
        <v xml:space="preserve">Krzysztof | Szabat | Prof. dr hab. inż. |  ( 05344 ) </v>
      </c>
      <c r="V165" s="35"/>
      <c r="W165" s="34" t="s">
        <v>235</v>
      </c>
      <c r="X165" s="34"/>
      <c r="Y165" s="34"/>
      <c r="Z165" s="10"/>
      <c r="AA165" s="9"/>
      <c r="AB165" s="9"/>
      <c r="AC165" s="9"/>
      <c r="AD165" s="9"/>
      <c r="AE165" s="9"/>
      <c r="AF165" s="9"/>
      <c r="AG165" s="9"/>
      <c r="AH165" s="9"/>
      <c r="AI165" s="9"/>
      <c r="AJ165" s="9"/>
      <c r="AK165" s="9"/>
    </row>
    <row r="166" spans="1:37" ht="178.5" customHeight="1">
      <c r="A166" s="20">
        <v>161</v>
      </c>
      <c r="B166" s="20" t="str">
        <f>VLOOKUP(E166,studia!$F$1:$I$12,2,FALSE)</f>
        <v>Automatyka i Robotyka</v>
      </c>
      <c r="C166" s="20" t="str">
        <f>VLOOKUP(E166,studia!$F$1:$I$12,3,FALSE)</f>
        <v>mgr</v>
      </c>
      <c r="D166" s="20" t="str">
        <f>VLOOKUP(E166,studia!$F$1:$I$12,4,FALSE)</f>
        <v>AMU</v>
      </c>
      <c r="E166" s="34" t="s">
        <v>643</v>
      </c>
      <c r="F166" s="34"/>
      <c r="G166" s="35" t="s">
        <v>1963</v>
      </c>
      <c r="H166" s="35" t="s">
        <v>1964</v>
      </c>
      <c r="I166" s="35" t="s">
        <v>1965</v>
      </c>
      <c r="J166" s="35" t="s">
        <v>1948</v>
      </c>
      <c r="K166" s="19" t="str">
        <f>VLOOKUP(J166,Prowadzacy!$F$2:$J$112,2,FALSE)</f>
        <v>Mateusz</v>
      </c>
      <c r="L166" s="19">
        <f>VLOOKUP(J166,Prowadzacy!$F$2:$K$112,3,FALSE)</f>
        <v>0</v>
      </c>
      <c r="M166" s="19" t="str">
        <f>VLOOKUP(J166,Prowadzacy!$F$2:$K$112,4,FALSE)</f>
        <v>Dybkowski</v>
      </c>
      <c r="N166" s="20" t="str">
        <f>VLOOKUP(J166,Prowadzacy!$F$2:$M$112,8,FALSE)</f>
        <v xml:space="preserve">Mateusz | Dybkowski | Dr hab. inż. |  ( 05366 ) </v>
      </c>
      <c r="O166" s="20" t="str">
        <f>VLOOKUP(J166,Prowadzacy!$F$2:$K$112,5,FALSE)</f>
        <v>W05/K3</v>
      </c>
      <c r="P166" s="20" t="str">
        <f>VLOOKUP(J166,Prowadzacy!$F$2:$K$112,6,FALSE)</f>
        <v>ZNEMAP</v>
      </c>
      <c r="Q166" s="34" t="s">
        <v>2268</v>
      </c>
      <c r="R166" s="20" t="str">
        <f>VLOOKUP(Q166,Prowadzacy!$F$2:$K$112,2,FALSE)</f>
        <v>Krzysztof</v>
      </c>
      <c r="S166" s="20">
        <f>VLOOKUP(Q166,Prowadzacy!$F$2:$K$112,3,FALSE)</f>
        <v>0</v>
      </c>
      <c r="T166" s="20" t="str">
        <f>VLOOKUP(Q166,Prowadzacy!$F$2:$K$112,4,FALSE)</f>
        <v>Szabat</v>
      </c>
      <c r="U166" s="20" t="str">
        <f>VLOOKUP(Q166,Prowadzacy!$F$2:$M$112,8,FALSE)</f>
        <v xml:space="preserve">Krzysztof | Szabat | Prof. dr hab. inż. |  ( 05344 ) </v>
      </c>
      <c r="V166" s="35"/>
      <c r="W166" s="34" t="s">
        <v>235</v>
      </c>
      <c r="X166" s="34"/>
      <c r="Y166" s="34"/>
      <c r="Z166" s="10"/>
      <c r="AA166" s="9"/>
      <c r="AB166" s="9"/>
      <c r="AC166" s="9"/>
      <c r="AD166" s="9"/>
      <c r="AE166" s="9"/>
      <c r="AF166" s="9"/>
      <c r="AG166" s="9"/>
      <c r="AH166" s="9"/>
      <c r="AI166" s="9"/>
      <c r="AJ166" s="9"/>
      <c r="AK166" s="9"/>
    </row>
    <row r="167" spans="1:37" ht="229.5" customHeight="1">
      <c r="A167" s="20">
        <v>162</v>
      </c>
      <c r="B167" s="20" t="str">
        <f>VLOOKUP(E167,studia!$F$1:$I$12,2,FALSE)</f>
        <v>Automatyka i Robotyka</v>
      </c>
      <c r="C167" s="20" t="str">
        <f>VLOOKUP(E167,studia!$F$1:$I$12,3,FALSE)</f>
        <v>mgr</v>
      </c>
      <c r="D167" s="20" t="str">
        <f>VLOOKUP(E167,studia!$F$1:$I$12,4,FALSE)</f>
        <v>AMU</v>
      </c>
      <c r="E167" s="34" t="s">
        <v>643</v>
      </c>
      <c r="F167" s="34"/>
      <c r="G167" s="35" t="s">
        <v>1966</v>
      </c>
      <c r="H167" s="35" t="s">
        <v>1967</v>
      </c>
      <c r="I167" s="35" t="s">
        <v>1968</v>
      </c>
      <c r="J167" s="35" t="s">
        <v>1948</v>
      </c>
      <c r="K167" s="19" t="str">
        <f>VLOOKUP(J167,Prowadzacy!$F$2:$J$112,2,FALSE)</f>
        <v>Mateusz</v>
      </c>
      <c r="L167" s="19">
        <f>VLOOKUP(J167,Prowadzacy!$F$2:$K$112,3,FALSE)</f>
        <v>0</v>
      </c>
      <c r="M167" s="19" t="str">
        <f>VLOOKUP(J167,Prowadzacy!$F$2:$K$112,4,FALSE)</f>
        <v>Dybkowski</v>
      </c>
      <c r="N167" s="20" t="str">
        <f>VLOOKUP(J167,Prowadzacy!$F$2:$M$112,8,FALSE)</f>
        <v xml:space="preserve">Mateusz | Dybkowski | Dr hab. inż. |  ( 05366 ) </v>
      </c>
      <c r="O167" s="20" t="str">
        <f>VLOOKUP(J167,Prowadzacy!$F$2:$K$112,5,FALSE)</f>
        <v>W05/K3</v>
      </c>
      <c r="P167" s="20" t="str">
        <f>VLOOKUP(J167,Prowadzacy!$F$2:$K$112,6,FALSE)</f>
        <v>ZNEMAP</v>
      </c>
      <c r="Q167" s="34" t="s">
        <v>2268</v>
      </c>
      <c r="R167" s="20" t="str">
        <f>VLOOKUP(Q167,Prowadzacy!$F$2:$K$112,2,FALSE)</f>
        <v>Krzysztof</v>
      </c>
      <c r="S167" s="20">
        <f>VLOOKUP(Q167,Prowadzacy!$F$2:$K$112,3,FALSE)</f>
        <v>0</v>
      </c>
      <c r="T167" s="20" t="str">
        <f>VLOOKUP(Q167,Prowadzacy!$F$2:$K$112,4,FALSE)</f>
        <v>Szabat</v>
      </c>
      <c r="U167" s="20" t="str">
        <f>VLOOKUP(Q167,Prowadzacy!$F$2:$M$112,8,FALSE)</f>
        <v xml:space="preserve">Krzysztof | Szabat | Prof. dr hab. inż. |  ( 05344 ) </v>
      </c>
      <c r="V167" s="35"/>
      <c r="W167" s="34" t="s">
        <v>235</v>
      </c>
      <c r="X167" s="34"/>
      <c r="Y167" s="34"/>
      <c r="Z167" s="10"/>
      <c r="AA167" s="20"/>
      <c r="AB167" s="9"/>
      <c r="AC167" s="9"/>
      <c r="AD167" s="9"/>
      <c r="AE167" s="9"/>
      <c r="AF167" s="9"/>
      <c r="AG167" s="9"/>
      <c r="AH167" s="9"/>
      <c r="AI167" s="9"/>
      <c r="AJ167" s="9"/>
      <c r="AK167" s="9"/>
    </row>
    <row r="168" spans="1:37" ht="165.75" customHeight="1">
      <c r="A168" s="20">
        <v>163</v>
      </c>
      <c r="B168" s="20" t="str">
        <f>VLOOKUP(E168,studia!$F$1:$I$12,2,FALSE)</f>
        <v>Automatyka i Robotyka</v>
      </c>
      <c r="C168" s="20" t="str">
        <f>VLOOKUP(E168,studia!$F$1:$I$12,3,FALSE)</f>
        <v>mgr</v>
      </c>
      <c r="D168" s="20" t="str">
        <f>VLOOKUP(E168,studia!$F$1:$I$12,4,FALSE)</f>
        <v>AMU</v>
      </c>
      <c r="E168" s="34" t="s">
        <v>643</v>
      </c>
      <c r="F168" s="85" t="s">
        <v>2939</v>
      </c>
      <c r="G168" s="35" t="s">
        <v>1969</v>
      </c>
      <c r="H168" s="35" t="s">
        <v>1970</v>
      </c>
      <c r="I168" s="35" t="s">
        <v>1971</v>
      </c>
      <c r="J168" s="35" t="s">
        <v>1948</v>
      </c>
      <c r="K168" s="19" t="str">
        <f>VLOOKUP(J168,Prowadzacy!$F$2:$J$112,2,FALSE)</f>
        <v>Mateusz</v>
      </c>
      <c r="L168" s="19">
        <f>VLOOKUP(J168,Prowadzacy!$F$2:$K$112,3,FALSE)</f>
        <v>0</v>
      </c>
      <c r="M168" s="19" t="str">
        <f>VLOOKUP(J168,Prowadzacy!$F$2:$K$112,4,FALSE)</f>
        <v>Dybkowski</v>
      </c>
      <c r="N168" s="20" t="str">
        <f>VLOOKUP(J168,Prowadzacy!$F$2:$M$112,8,FALSE)</f>
        <v xml:space="preserve">Mateusz | Dybkowski | Dr hab. inż. |  ( 05366 ) </v>
      </c>
      <c r="O168" s="20" t="str">
        <f>VLOOKUP(J168,Prowadzacy!$F$2:$K$112,5,FALSE)</f>
        <v>W05/K3</v>
      </c>
      <c r="P168" s="20" t="str">
        <f>VLOOKUP(J168,Prowadzacy!$F$2:$K$112,6,FALSE)</f>
        <v>ZNEMAP</v>
      </c>
      <c r="Q168" s="34" t="s">
        <v>2268</v>
      </c>
      <c r="R168" s="20" t="str">
        <f>VLOOKUP(Q168,Prowadzacy!$F$2:$K$112,2,FALSE)</f>
        <v>Krzysztof</v>
      </c>
      <c r="S168" s="20">
        <f>VLOOKUP(Q168,Prowadzacy!$F$2:$K$112,3,FALSE)</f>
        <v>0</v>
      </c>
      <c r="T168" s="20" t="str">
        <f>VLOOKUP(Q168,Prowadzacy!$F$2:$K$112,4,FALSE)</f>
        <v>Szabat</v>
      </c>
      <c r="U168" s="20" t="str">
        <f>VLOOKUP(Q168,Prowadzacy!$F$2:$M$112,8,FALSE)</f>
        <v xml:space="preserve">Krzysztof | Szabat | Prof. dr hab. inż. |  ( 05344 ) </v>
      </c>
      <c r="V168" s="35"/>
      <c r="W168" s="34" t="s">
        <v>235</v>
      </c>
      <c r="X168" s="34"/>
      <c r="Y168" s="34"/>
      <c r="Z168" s="10"/>
      <c r="AA168" s="9"/>
      <c r="AB168" s="9"/>
      <c r="AC168" s="9"/>
      <c r="AD168" s="9"/>
      <c r="AE168" s="9"/>
      <c r="AF168" s="9"/>
      <c r="AG168" s="9"/>
      <c r="AH168" s="9"/>
      <c r="AI168" s="9"/>
      <c r="AJ168" s="9"/>
      <c r="AK168" s="9"/>
    </row>
    <row r="169" spans="1:37" ht="369.75" customHeight="1">
      <c r="A169" s="20">
        <v>164</v>
      </c>
      <c r="B169" s="20" t="str">
        <f>VLOOKUP(E169,studia!$F$1:$I$12,2,FALSE)</f>
        <v>Automatyka i Robotyka</v>
      </c>
      <c r="C169" s="20" t="str">
        <f>VLOOKUP(E169,studia!$F$1:$I$12,3,FALSE)</f>
        <v>mgr</v>
      </c>
      <c r="D169" s="20" t="str">
        <f>VLOOKUP(E169,studia!$F$1:$I$12,4,FALSE)</f>
        <v>AMU</v>
      </c>
      <c r="E169" s="34" t="s">
        <v>643</v>
      </c>
      <c r="F169" s="85" t="s">
        <v>2939</v>
      </c>
      <c r="G169" s="35" t="s">
        <v>1972</v>
      </c>
      <c r="H169" s="35" t="s">
        <v>1973</v>
      </c>
      <c r="I169" s="35" t="s">
        <v>1974</v>
      </c>
      <c r="J169" s="35" t="s">
        <v>1948</v>
      </c>
      <c r="K169" s="19" t="str">
        <f>VLOOKUP(J169,Prowadzacy!$F$2:$J$112,2,FALSE)</f>
        <v>Mateusz</v>
      </c>
      <c r="L169" s="19">
        <f>VLOOKUP(J169,Prowadzacy!$F$2:$K$112,3,FALSE)</f>
        <v>0</v>
      </c>
      <c r="M169" s="19" t="str">
        <f>VLOOKUP(J169,Prowadzacy!$F$2:$K$112,4,FALSE)</f>
        <v>Dybkowski</v>
      </c>
      <c r="N169" s="20" t="str">
        <f>VLOOKUP(J169,Prowadzacy!$F$2:$M$112,8,FALSE)</f>
        <v xml:space="preserve">Mateusz | Dybkowski | Dr hab. inż. |  ( 05366 ) </v>
      </c>
      <c r="O169" s="20" t="str">
        <f>VLOOKUP(J169,Prowadzacy!$F$2:$K$112,5,FALSE)</f>
        <v>W05/K3</v>
      </c>
      <c r="P169" s="20" t="str">
        <f>VLOOKUP(J169,Prowadzacy!$F$2:$K$112,6,FALSE)</f>
        <v>ZNEMAP</v>
      </c>
      <c r="Q169" s="34" t="s">
        <v>2268</v>
      </c>
      <c r="R169" s="20" t="str">
        <f>VLOOKUP(Q169,Prowadzacy!$F$2:$K$112,2,FALSE)</f>
        <v>Krzysztof</v>
      </c>
      <c r="S169" s="20">
        <f>VLOOKUP(Q169,Prowadzacy!$F$2:$K$112,3,FALSE)</f>
        <v>0</v>
      </c>
      <c r="T169" s="20" t="str">
        <f>VLOOKUP(Q169,Prowadzacy!$F$2:$K$112,4,FALSE)</f>
        <v>Szabat</v>
      </c>
      <c r="U169" s="20" t="str">
        <f>VLOOKUP(Q169,Prowadzacy!$F$2:$M$112,8,FALSE)</f>
        <v xml:space="preserve">Krzysztof | Szabat | Prof. dr hab. inż. |  ( 05344 ) </v>
      </c>
      <c r="V169" s="35"/>
      <c r="W169" s="34" t="s">
        <v>235</v>
      </c>
      <c r="X169" s="34"/>
      <c r="Y169" s="34"/>
      <c r="Z169" s="10"/>
      <c r="AA169" s="9"/>
      <c r="AB169" s="9"/>
      <c r="AC169" s="9"/>
      <c r="AD169" s="9"/>
      <c r="AE169" s="9"/>
      <c r="AF169" s="9"/>
      <c r="AG169" s="9"/>
      <c r="AH169" s="9"/>
      <c r="AI169" s="9"/>
      <c r="AJ169" s="9"/>
      <c r="AK169" s="9"/>
    </row>
    <row r="170" spans="1:37" ht="153" customHeight="1">
      <c r="A170" s="20">
        <v>165</v>
      </c>
      <c r="B170" s="20" t="str">
        <f>VLOOKUP(E170,studia!$F$1:$I$12,2,FALSE)</f>
        <v>Automatyka i Robotyka</v>
      </c>
      <c r="C170" s="20" t="str">
        <f>VLOOKUP(E170,studia!$F$1:$I$12,3,FALSE)</f>
        <v>mgr</v>
      </c>
      <c r="D170" s="20" t="str">
        <f>VLOOKUP(E170,studia!$F$1:$I$12,4,FALSE)</f>
        <v>AMU</v>
      </c>
      <c r="E170" s="34" t="s">
        <v>643</v>
      </c>
      <c r="F170" s="34"/>
      <c r="G170" s="35" t="s">
        <v>1987</v>
      </c>
      <c r="H170" s="35" t="s">
        <v>1988</v>
      </c>
      <c r="I170" s="35" t="s">
        <v>1989</v>
      </c>
      <c r="J170" s="35" t="s">
        <v>1948</v>
      </c>
      <c r="K170" s="19" t="str">
        <f>VLOOKUP(J170,Prowadzacy!$F$2:$J$112,2,FALSE)</f>
        <v>Mateusz</v>
      </c>
      <c r="L170" s="19">
        <f>VLOOKUP(J170,Prowadzacy!$F$2:$K$112,3,FALSE)</f>
        <v>0</v>
      </c>
      <c r="M170" s="19" t="str">
        <f>VLOOKUP(J170,Prowadzacy!$F$2:$K$112,4,FALSE)</f>
        <v>Dybkowski</v>
      </c>
      <c r="N170" s="20" t="str">
        <f>VLOOKUP(J170,Prowadzacy!$F$2:$M$112,8,FALSE)</f>
        <v xml:space="preserve">Mateusz | Dybkowski | Dr hab. inż. |  ( 05366 ) </v>
      </c>
      <c r="O170" s="20" t="str">
        <f>VLOOKUP(J170,Prowadzacy!$F$2:$K$112,5,FALSE)</f>
        <v>W05/K3</v>
      </c>
      <c r="P170" s="20" t="str">
        <f>VLOOKUP(J170,Prowadzacy!$F$2:$K$112,6,FALSE)</f>
        <v>ZNEMAP</v>
      </c>
      <c r="Q170" s="34" t="s">
        <v>2268</v>
      </c>
      <c r="R170" s="20" t="str">
        <f>VLOOKUP(Q170,Prowadzacy!$F$2:$K$112,2,FALSE)</f>
        <v>Krzysztof</v>
      </c>
      <c r="S170" s="20">
        <f>VLOOKUP(Q170,Prowadzacy!$F$2:$K$112,3,FALSE)</f>
        <v>0</v>
      </c>
      <c r="T170" s="20" t="str">
        <f>VLOOKUP(Q170,Prowadzacy!$F$2:$K$112,4,FALSE)</f>
        <v>Szabat</v>
      </c>
      <c r="U170" s="20" t="str">
        <f>VLOOKUP(Q170,Prowadzacy!$F$2:$M$112,8,FALSE)</f>
        <v xml:space="preserve">Krzysztof | Szabat | Prof. dr hab. inż. |  ( 05344 ) </v>
      </c>
      <c r="V170" s="35" t="s">
        <v>2445</v>
      </c>
      <c r="W170" s="34" t="s">
        <v>235</v>
      </c>
      <c r="X170" s="34"/>
      <c r="Y170" s="34"/>
      <c r="Z170" s="10"/>
      <c r="AA170" s="9"/>
      <c r="AB170" s="9"/>
      <c r="AC170" s="9"/>
      <c r="AD170" s="9"/>
      <c r="AE170" s="9"/>
      <c r="AF170" s="9"/>
      <c r="AG170" s="9"/>
      <c r="AH170" s="9"/>
      <c r="AI170" s="9"/>
      <c r="AJ170" s="9"/>
      <c r="AK170" s="9"/>
    </row>
    <row r="171" spans="1:37" ht="51" customHeight="1">
      <c r="A171" s="20">
        <v>166</v>
      </c>
      <c r="B171" s="20" t="str">
        <f>VLOOKUP(E171,studia!$F$1:$I$12,2,FALSE)</f>
        <v>Automatyka i Robotyka</v>
      </c>
      <c r="C171" s="20" t="str">
        <f>VLOOKUP(E171,studia!$F$1:$I$12,3,FALSE)</f>
        <v>mgr</v>
      </c>
      <c r="D171" s="20" t="str">
        <f>VLOOKUP(E171,studia!$F$1:$I$12,4,FALSE)</f>
        <v>AMU</v>
      </c>
      <c r="E171" s="34" t="s">
        <v>643</v>
      </c>
      <c r="F171" s="85" t="s">
        <v>2939</v>
      </c>
      <c r="G171" s="35" t="s">
        <v>2428</v>
      </c>
      <c r="H171" s="35" t="s">
        <v>2429</v>
      </c>
      <c r="I171" s="35" t="s">
        <v>2430</v>
      </c>
      <c r="J171" s="35" t="s">
        <v>2415</v>
      </c>
      <c r="K171" s="19" t="str">
        <f>VLOOKUP(J171,Prowadzacy!$F$2:$J$112,2,FALSE)</f>
        <v>Krzysztof</v>
      </c>
      <c r="L171" s="19" t="str">
        <f>VLOOKUP(J171,Prowadzacy!$F$2:$K$112,3,FALSE)</f>
        <v>Paweł</v>
      </c>
      <c r="M171" s="19" t="str">
        <f>VLOOKUP(J171,Prowadzacy!$F$2:$K$112,4,FALSE)</f>
        <v>Dyrcz</v>
      </c>
      <c r="N171" s="20" t="str">
        <f>VLOOKUP(J171,Prowadzacy!$F$2:$M$112,8,FALSE)</f>
        <v xml:space="preserve">Krzysztof | Dyrcz | Dr inż. |  ( 05307 ) </v>
      </c>
      <c r="O171" s="20" t="str">
        <f>VLOOKUP(J171,Prowadzacy!$F$2:$K$112,5,FALSE)</f>
        <v>W05/K3</v>
      </c>
      <c r="P171" s="20" t="str">
        <f>VLOOKUP(J171,Prowadzacy!$F$2:$K$112,6,FALSE)</f>
        <v>ZNEMAP</v>
      </c>
      <c r="Q171" s="34" t="s">
        <v>2066</v>
      </c>
      <c r="R171" s="20" t="str">
        <f>VLOOKUP(Q171,Prowadzacy!$F$2:$K$112,2,FALSE)</f>
        <v>Marcin</v>
      </c>
      <c r="S171" s="20">
        <f>VLOOKUP(Q171,Prowadzacy!$F$2:$K$112,3,FALSE)</f>
        <v>0</v>
      </c>
      <c r="T171" s="20" t="str">
        <f>VLOOKUP(Q171,Prowadzacy!$F$2:$K$112,4,FALSE)</f>
        <v>Kamiński</v>
      </c>
      <c r="U171" s="20" t="str">
        <f>VLOOKUP(Q171,Prowadzacy!$F$2:$M$112,8,FALSE)</f>
        <v xml:space="preserve">Marcin | Kamiński | Dr hab. inż. |  ( 05373 ) </v>
      </c>
      <c r="V171" s="35"/>
      <c r="W171" s="34" t="s">
        <v>235</v>
      </c>
      <c r="X171" s="34"/>
      <c r="Y171" s="34"/>
      <c r="Z171" s="10"/>
      <c r="AA171" s="9"/>
      <c r="AB171" s="9"/>
      <c r="AC171" s="9"/>
      <c r="AD171" s="9"/>
      <c r="AE171" s="9"/>
      <c r="AF171" s="9"/>
      <c r="AG171" s="9"/>
      <c r="AH171" s="9"/>
      <c r="AI171" s="9"/>
      <c r="AJ171" s="9"/>
      <c r="AK171" s="9"/>
    </row>
    <row r="172" spans="1:37" ht="63.75" customHeight="1">
      <c r="A172" s="20">
        <v>167</v>
      </c>
      <c r="B172" s="20" t="str">
        <f>VLOOKUP(E172,studia!$F$1:$I$12,2,FALSE)</f>
        <v>Automatyka i Robotyka</v>
      </c>
      <c r="C172" s="20" t="str">
        <f>VLOOKUP(E172,studia!$F$1:$I$12,3,FALSE)</f>
        <v>mgr</v>
      </c>
      <c r="D172" s="20" t="str">
        <f>VLOOKUP(E172,studia!$F$1:$I$12,4,FALSE)</f>
        <v>AMU</v>
      </c>
      <c r="E172" s="34" t="s">
        <v>643</v>
      </c>
      <c r="F172" s="34"/>
      <c r="G172" s="35" t="s">
        <v>2434</v>
      </c>
      <c r="H172" s="35" t="s">
        <v>2435</v>
      </c>
      <c r="I172" s="35" t="s">
        <v>2436</v>
      </c>
      <c r="J172" s="35" t="s">
        <v>2415</v>
      </c>
      <c r="K172" s="19" t="str">
        <f>VLOOKUP(J172,Prowadzacy!$F$2:$J$112,2,FALSE)</f>
        <v>Krzysztof</v>
      </c>
      <c r="L172" s="19" t="str">
        <f>VLOOKUP(J172,Prowadzacy!$F$2:$K$112,3,FALSE)</f>
        <v>Paweł</v>
      </c>
      <c r="M172" s="19" t="str">
        <f>VLOOKUP(J172,Prowadzacy!$F$2:$K$112,4,FALSE)</f>
        <v>Dyrcz</v>
      </c>
      <c r="N172" s="20" t="str">
        <f>VLOOKUP(J172,Prowadzacy!$F$2:$M$112,8,FALSE)</f>
        <v xml:space="preserve">Krzysztof | Dyrcz | Dr inż. |  ( 05307 ) </v>
      </c>
      <c r="O172" s="20" t="str">
        <f>VLOOKUP(J172,Prowadzacy!$F$2:$K$112,5,FALSE)</f>
        <v>W05/K3</v>
      </c>
      <c r="P172" s="20" t="str">
        <f>VLOOKUP(J172,Prowadzacy!$F$2:$K$112,6,FALSE)</f>
        <v>ZNEMAP</v>
      </c>
      <c r="Q172" s="34" t="s">
        <v>1993</v>
      </c>
      <c r="R172" s="20" t="str">
        <f>VLOOKUP(Q172,Prowadzacy!$F$2:$K$112,2,FALSE)</f>
        <v>Paweł</v>
      </c>
      <c r="S172" s="20" t="str">
        <f>VLOOKUP(Q172,Prowadzacy!$F$2:$K$112,3,FALSE)</f>
        <v>Grzegorz</v>
      </c>
      <c r="T172" s="20" t="str">
        <f>VLOOKUP(Q172,Prowadzacy!$F$2:$K$112,4,FALSE)</f>
        <v>Ewert</v>
      </c>
      <c r="U172" s="20" t="str">
        <f>VLOOKUP(Q172,Prowadzacy!$F$2:$M$112,8,FALSE)</f>
        <v xml:space="preserve">Paweł | Ewert | Dr inż. |  ( 05378 ) </v>
      </c>
      <c r="V172" s="35"/>
      <c r="W172" s="34" t="s">
        <v>235</v>
      </c>
      <c r="X172" s="34"/>
      <c r="Y172" s="34"/>
      <c r="Z172" s="10"/>
      <c r="AA172" s="9"/>
      <c r="AB172" s="9"/>
      <c r="AC172" s="9"/>
      <c r="AD172" s="9"/>
      <c r="AE172" s="9"/>
      <c r="AF172" s="9"/>
      <c r="AG172" s="9"/>
      <c r="AH172" s="9"/>
      <c r="AI172" s="9"/>
      <c r="AJ172" s="9"/>
      <c r="AK172" s="9"/>
    </row>
    <row r="173" spans="1:37" ht="140.25" customHeight="1">
      <c r="A173" s="20">
        <v>168</v>
      </c>
      <c r="B173" s="20" t="str">
        <f>VLOOKUP(E173,studia!$F$1:$I$12,2,FALSE)</f>
        <v>Automatyka i Robotyka</v>
      </c>
      <c r="C173" s="20" t="str">
        <f>VLOOKUP(E173,studia!$F$1:$I$12,3,FALSE)</f>
        <v>mgr</v>
      </c>
      <c r="D173" s="20" t="str">
        <f>VLOOKUP(E173,studia!$F$1:$I$12,4,FALSE)</f>
        <v>AMU</v>
      </c>
      <c r="E173" s="34" t="s">
        <v>643</v>
      </c>
      <c r="F173" s="85" t="s">
        <v>2939</v>
      </c>
      <c r="G173" s="35" t="s">
        <v>2004</v>
      </c>
      <c r="H173" s="35" t="s">
        <v>2005</v>
      </c>
      <c r="I173" s="35" t="s">
        <v>2006</v>
      </c>
      <c r="J173" s="35" t="s">
        <v>1993</v>
      </c>
      <c r="K173" s="19" t="str">
        <f>VLOOKUP(J173,Prowadzacy!$F$2:$J$112,2,FALSE)</f>
        <v>Paweł</v>
      </c>
      <c r="L173" s="19" t="str">
        <f>VLOOKUP(J173,Prowadzacy!$F$2:$K$112,3,FALSE)</f>
        <v>Grzegorz</v>
      </c>
      <c r="M173" s="19" t="str">
        <f>VLOOKUP(J173,Prowadzacy!$F$2:$K$112,4,FALSE)</f>
        <v>Ewert</v>
      </c>
      <c r="N173" s="20" t="str">
        <f>VLOOKUP(J173,Prowadzacy!$F$2:$M$112,8,FALSE)</f>
        <v xml:space="preserve">Paweł | Ewert | Dr inż. |  ( 05378 ) </v>
      </c>
      <c r="O173" s="20" t="str">
        <f>VLOOKUP(J173,Prowadzacy!$F$2:$K$112,5,FALSE)</f>
        <v>W05/K3</v>
      </c>
      <c r="P173" s="20" t="str">
        <f>VLOOKUP(J173,Prowadzacy!$F$2:$K$112,6,FALSE)</f>
        <v>ZNEMAP</v>
      </c>
      <c r="Q173" s="34" t="s">
        <v>2309</v>
      </c>
      <c r="R173" s="20" t="str">
        <f>VLOOKUP(Q173,Prowadzacy!$F$2:$K$112,2,FALSE)</f>
        <v>Marcin</v>
      </c>
      <c r="S173" s="20">
        <f>VLOOKUP(Q173,Prowadzacy!$F$2:$K$112,3,FALSE)</f>
        <v>0</v>
      </c>
      <c r="T173" s="20" t="str">
        <f>VLOOKUP(Q173,Prowadzacy!$F$2:$K$112,4,FALSE)</f>
        <v>Wolkiewicz</v>
      </c>
      <c r="U173" s="20" t="str">
        <f>VLOOKUP(Q173,Prowadzacy!$F$2:$M$112,8,FALSE)</f>
        <v xml:space="preserve">Marcin | Wolkiewicz | Dr inż. |  ( 05377 ) </v>
      </c>
      <c r="V173" s="35"/>
      <c r="W173" s="34" t="s">
        <v>235</v>
      </c>
      <c r="X173" s="34"/>
      <c r="Y173" s="34"/>
      <c r="Z173" s="10"/>
      <c r="AA173" s="9"/>
      <c r="AB173" s="9"/>
      <c r="AC173" s="9"/>
      <c r="AD173" s="9"/>
      <c r="AE173" s="9"/>
      <c r="AF173" s="9"/>
      <c r="AG173" s="9"/>
      <c r="AH173" s="9"/>
      <c r="AI173" s="9"/>
      <c r="AJ173" s="9"/>
      <c r="AK173" s="9"/>
    </row>
    <row r="174" spans="1:37" ht="76.5" customHeight="1">
      <c r="A174" s="20">
        <v>169</v>
      </c>
      <c r="B174" s="20" t="str">
        <f>VLOOKUP(E174,studia!$F$1:$I$12,2,FALSE)</f>
        <v>Automatyka i Robotyka</v>
      </c>
      <c r="C174" s="20" t="str">
        <f>VLOOKUP(E174,studia!$F$1:$I$12,3,FALSE)</f>
        <v>mgr</v>
      </c>
      <c r="D174" s="20" t="str">
        <f>VLOOKUP(E174,studia!$F$1:$I$12,4,FALSE)</f>
        <v>AMU</v>
      </c>
      <c r="E174" s="34" t="s">
        <v>643</v>
      </c>
      <c r="F174" s="85" t="s">
        <v>2939</v>
      </c>
      <c r="G174" s="35" t="s">
        <v>2007</v>
      </c>
      <c r="H174" s="35" t="s">
        <v>2008</v>
      </c>
      <c r="I174" s="35" t="s">
        <v>2009</v>
      </c>
      <c r="J174" s="35" t="s">
        <v>1993</v>
      </c>
      <c r="K174" s="19" t="str">
        <f>VLOOKUP(J174,Prowadzacy!$F$2:$J$112,2,FALSE)</f>
        <v>Paweł</v>
      </c>
      <c r="L174" s="19" t="str">
        <f>VLOOKUP(J174,Prowadzacy!$F$2:$K$112,3,FALSE)</f>
        <v>Grzegorz</v>
      </c>
      <c r="M174" s="19" t="str">
        <f>VLOOKUP(J174,Prowadzacy!$F$2:$K$112,4,FALSE)</f>
        <v>Ewert</v>
      </c>
      <c r="N174" s="20" t="str">
        <f>VLOOKUP(J174,Prowadzacy!$F$2:$M$112,8,FALSE)</f>
        <v xml:space="preserve">Paweł | Ewert | Dr inż. |  ( 05378 ) </v>
      </c>
      <c r="O174" s="20" t="str">
        <f>VLOOKUP(J174,Prowadzacy!$F$2:$K$112,5,FALSE)</f>
        <v>W05/K3</v>
      </c>
      <c r="P174" s="20" t="str">
        <f>VLOOKUP(J174,Prowadzacy!$F$2:$K$112,6,FALSE)</f>
        <v>ZNEMAP</v>
      </c>
      <c r="Q174" s="34" t="s">
        <v>2128</v>
      </c>
      <c r="R174" s="20" t="str">
        <f>VLOOKUP(Q174,Prowadzacy!$F$2:$K$112,2,FALSE)</f>
        <v>Czesław</v>
      </c>
      <c r="S174" s="20" t="str">
        <f>VLOOKUP(Q174,Prowadzacy!$F$2:$K$112,3,FALSE)</f>
        <v>Tadeusz</v>
      </c>
      <c r="T174" s="20" t="str">
        <f>VLOOKUP(Q174,Prowadzacy!$F$2:$K$112,4,FALSE)</f>
        <v>Kowalski</v>
      </c>
      <c r="U174" s="20" t="str">
        <f>VLOOKUP(Q174,Prowadzacy!$F$2:$M$112,8,FALSE)</f>
        <v xml:space="preserve">Czesław | Kowalski | Prof. dr hab. inż. |  ( 05321 ) </v>
      </c>
      <c r="V174" s="35"/>
      <c r="W174" s="34" t="s">
        <v>235</v>
      </c>
      <c r="X174" s="34"/>
      <c r="Y174" s="34"/>
      <c r="Z174" s="10"/>
      <c r="AA174" s="9"/>
      <c r="AB174" s="9"/>
      <c r="AC174" s="9"/>
      <c r="AD174" s="9"/>
      <c r="AE174" s="9"/>
      <c r="AF174" s="9"/>
      <c r="AG174" s="9"/>
      <c r="AH174" s="9"/>
      <c r="AI174" s="9"/>
      <c r="AJ174" s="9"/>
      <c r="AK174" s="9"/>
    </row>
    <row r="175" spans="1:37" ht="102" customHeight="1">
      <c r="A175" s="20">
        <v>170</v>
      </c>
      <c r="B175" s="20" t="str">
        <f>VLOOKUP(E175,studia!$F$1:$I$12,2,FALSE)</f>
        <v>Automatyka i Robotyka</v>
      </c>
      <c r="C175" s="20" t="str">
        <f>VLOOKUP(E175,studia!$F$1:$I$12,3,FALSE)</f>
        <v>mgr</v>
      </c>
      <c r="D175" s="20" t="str">
        <f>VLOOKUP(E175,studia!$F$1:$I$12,4,FALSE)</f>
        <v>AMU</v>
      </c>
      <c r="E175" s="34" t="s">
        <v>643</v>
      </c>
      <c r="F175" s="85" t="s">
        <v>2939</v>
      </c>
      <c r="G175" s="35" t="s">
        <v>2010</v>
      </c>
      <c r="H175" s="35" t="s">
        <v>2011</v>
      </c>
      <c r="I175" s="35" t="s">
        <v>2012</v>
      </c>
      <c r="J175" s="35" t="s">
        <v>1993</v>
      </c>
      <c r="K175" s="19" t="str">
        <f>VLOOKUP(J175,Prowadzacy!$F$2:$J$112,2,FALSE)</f>
        <v>Paweł</v>
      </c>
      <c r="L175" s="19" t="str">
        <f>VLOOKUP(J175,Prowadzacy!$F$2:$K$112,3,FALSE)</f>
        <v>Grzegorz</v>
      </c>
      <c r="M175" s="19" t="str">
        <f>VLOOKUP(J175,Prowadzacy!$F$2:$K$112,4,FALSE)</f>
        <v>Ewert</v>
      </c>
      <c r="N175" s="20" t="str">
        <f>VLOOKUP(J175,Prowadzacy!$F$2:$M$112,8,FALSE)</f>
        <v xml:space="preserve">Paweł | Ewert | Dr inż. |  ( 05378 ) </v>
      </c>
      <c r="O175" s="20" t="str">
        <f>VLOOKUP(J175,Prowadzacy!$F$2:$K$112,5,FALSE)</f>
        <v>W05/K3</v>
      </c>
      <c r="P175" s="20" t="str">
        <f>VLOOKUP(J175,Prowadzacy!$F$2:$K$112,6,FALSE)</f>
        <v>ZNEMAP</v>
      </c>
      <c r="Q175" s="34" t="s">
        <v>2334</v>
      </c>
      <c r="R175" s="20" t="str">
        <f>VLOOKUP(Q175,Prowadzacy!$F$2:$K$112,2,FALSE)</f>
        <v>Karol</v>
      </c>
      <c r="S175" s="20">
        <f>VLOOKUP(Q175,Prowadzacy!$F$2:$K$112,3,FALSE)</f>
        <v>0</v>
      </c>
      <c r="T175" s="20" t="str">
        <f>VLOOKUP(Q175,Prowadzacy!$F$2:$K$112,4,FALSE)</f>
        <v>Wróbel</v>
      </c>
      <c r="U175" s="20" t="str">
        <f>VLOOKUP(Q175,Prowadzacy!$F$2:$M$112,8,FALSE)</f>
        <v xml:space="preserve">Karol | Wróbel | Dr inż. |  ( 053112 ) </v>
      </c>
      <c r="V175" s="35"/>
      <c r="W175" s="34" t="s">
        <v>235</v>
      </c>
      <c r="X175" s="34"/>
      <c r="Y175" s="34"/>
      <c r="Z175" s="10"/>
      <c r="AA175" s="9"/>
      <c r="AB175" s="9"/>
      <c r="AC175" s="9"/>
      <c r="AD175" s="9"/>
      <c r="AE175" s="9"/>
      <c r="AF175" s="9"/>
      <c r="AG175" s="9"/>
      <c r="AH175" s="9"/>
      <c r="AI175" s="9"/>
      <c r="AJ175" s="9"/>
      <c r="AK175" s="9"/>
    </row>
    <row r="176" spans="1:37" ht="255" customHeight="1">
      <c r="A176" s="20">
        <v>171</v>
      </c>
      <c r="B176" s="20" t="str">
        <f>VLOOKUP(E176,studia!$F$1:$I$12,2,FALSE)</f>
        <v>Automatyka i Robotyka</v>
      </c>
      <c r="C176" s="20" t="str">
        <f>VLOOKUP(E176,studia!$F$1:$I$12,3,FALSE)</f>
        <v>mgr</v>
      </c>
      <c r="D176" s="20" t="str">
        <f>VLOOKUP(E176,studia!$F$1:$I$12,4,FALSE)</f>
        <v>AMU</v>
      </c>
      <c r="E176" s="34" t="s">
        <v>643</v>
      </c>
      <c r="F176" s="34"/>
      <c r="G176" s="35" t="s">
        <v>2020</v>
      </c>
      <c r="H176" s="35" t="s">
        <v>2021</v>
      </c>
      <c r="I176" s="35" t="s">
        <v>2022</v>
      </c>
      <c r="J176" s="35" t="s">
        <v>2016</v>
      </c>
      <c r="K176" s="19" t="str">
        <f>VLOOKUP(J176,Prowadzacy!$F$2:$J$112,2,FALSE)</f>
        <v>Adam</v>
      </c>
      <c r="L176" s="19">
        <f>VLOOKUP(J176,Prowadzacy!$F$2:$K$112,3,FALSE)</f>
        <v>0</v>
      </c>
      <c r="M176" s="19" t="str">
        <f>VLOOKUP(J176,Prowadzacy!$F$2:$K$112,4,FALSE)</f>
        <v>Gozdowiak</v>
      </c>
      <c r="N176" s="20" t="str">
        <f>VLOOKUP(J176,Prowadzacy!$F$2:$M$112,8,FALSE)</f>
        <v xml:space="preserve">Adam | Gozdowiak | Dr inż. |  ( 053111 ) </v>
      </c>
      <c r="O176" s="20" t="str">
        <f>VLOOKUP(J176,Prowadzacy!$F$2:$K$112,5,FALSE)</f>
        <v>W05/K3</v>
      </c>
      <c r="P176" s="20" t="str">
        <f>VLOOKUP(J176,Prowadzacy!$F$2:$K$112,6,FALSE)</f>
        <v>ZMPE</v>
      </c>
      <c r="Q176" s="34" t="s">
        <v>1855</v>
      </c>
      <c r="R176" s="20" t="str">
        <f>VLOOKUP(Q176,Prowadzacy!$F$2:$K$112,2,FALSE)</f>
        <v>Maciej</v>
      </c>
      <c r="S176" s="20">
        <f>VLOOKUP(Q176,Prowadzacy!$F$2:$K$112,3,FALSE)</f>
        <v>0</v>
      </c>
      <c r="T176" s="20" t="str">
        <f>VLOOKUP(Q176,Prowadzacy!$F$2:$K$112,4,FALSE)</f>
        <v>Antal</v>
      </c>
      <c r="U176" s="20" t="str">
        <f>VLOOKUP(Q176,Prowadzacy!$F$2:$M$112,8,FALSE)</f>
        <v xml:space="preserve">Maciej | Antal | Dr inż. |  ( 05357 ) </v>
      </c>
      <c r="V176" s="35"/>
      <c r="W176" s="34" t="s">
        <v>235</v>
      </c>
      <c r="X176" s="34"/>
      <c r="Y176" s="34" t="s">
        <v>235</v>
      </c>
      <c r="Z176" s="10"/>
      <c r="AA176" s="9"/>
      <c r="AB176" s="9"/>
      <c r="AC176" s="9"/>
      <c r="AD176" s="9"/>
      <c r="AE176" s="9"/>
      <c r="AF176" s="9"/>
      <c r="AG176" s="9"/>
      <c r="AH176" s="9"/>
      <c r="AI176" s="9"/>
      <c r="AJ176" s="9"/>
      <c r="AK176" s="9"/>
    </row>
    <row r="177" spans="1:37" ht="89.25" customHeight="1">
      <c r="A177" s="20">
        <v>172</v>
      </c>
      <c r="B177" s="20" t="str">
        <f>VLOOKUP(E177,studia!$F$1:$I$12,2,FALSE)</f>
        <v>Automatyka i Robotyka</v>
      </c>
      <c r="C177" s="20" t="str">
        <f>VLOOKUP(E177,studia!$F$1:$I$12,3,FALSE)</f>
        <v>mgr</v>
      </c>
      <c r="D177" s="20" t="str">
        <f>VLOOKUP(E177,studia!$F$1:$I$12,4,FALSE)</f>
        <v>AMU</v>
      </c>
      <c r="E177" s="34" t="s">
        <v>643</v>
      </c>
      <c r="F177" s="34"/>
      <c r="G177" s="35" t="s">
        <v>2023</v>
      </c>
      <c r="H177" s="35" t="s">
        <v>2024</v>
      </c>
      <c r="I177" s="35" t="s">
        <v>2022</v>
      </c>
      <c r="J177" s="35" t="s">
        <v>2016</v>
      </c>
      <c r="K177" s="19" t="str">
        <f>VLOOKUP(J177,Prowadzacy!$F$2:$J$112,2,FALSE)</f>
        <v>Adam</v>
      </c>
      <c r="L177" s="19">
        <f>VLOOKUP(J177,Prowadzacy!$F$2:$K$112,3,FALSE)</f>
        <v>0</v>
      </c>
      <c r="M177" s="19" t="str">
        <f>VLOOKUP(J177,Prowadzacy!$F$2:$K$112,4,FALSE)</f>
        <v>Gozdowiak</v>
      </c>
      <c r="N177" s="20" t="str">
        <f>VLOOKUP(J177,Prowadzacy!$F$2:$M$112,8,FALSE)</f>
        <v xml:space="preserve">Adam | Gozdowiak | Dr inż. |  ( 053111 ) </v>
      </c>
      <c r="O177" s="20" t="str">
        <f>VLOOKUP(J177,Prowadzacy!$F$2:$K$112,5,FALSE)</f>
        <v>W05/K3</v>
      </c>
      <c r="P177" s="20" t="str">
        <f>VLOOKUP(J177,Prowadzacy!$F$2:$K$112,6,FALSE)</f>
        <v>ZMPE</v>
      </c>
      <c r="Q177" s="34" t="s">
        <v>1855</v>
      </c>
      <c r="R177" s="20" t="str">
        <f>VLOOKUP(Q177,Prowadzacy!$F$2:$K$112,2,FALSE)</f>
        <v>Maciej</v>
      </c>
      <c r="S177" s="20">
        <f>VLOOKUP(Q177,Prowadzacy!$F$2:$K$112,3,FALSE)</f>
        <v>0</v>
      </c>
      <c r="T177" s="20" t="str">
        <f>VLOOKUP(Q177,Prowadzacy!$F$2:$K$112,4,FALSE)</f>
        <v>Antal</v>
      </c>
      <c r="U177" s="20" t="str">
        <f>VLOOKUP(Q177,Prowadzacy!$F$2:$M$112,8,FALSE)</f>
        <v xml:space="preserve">Maciej | Antal | Dr inż. |  ( 05357 ) </v>
      </c>
      <c r="V177" s="35"/>
      <c r="W177" s="34" t="s">
        <v>235</v>
      </c>
      <c r="X177" s="34"/>
      <c r="Y177" s="34" t="s">
        <v>235</v>
      </c>
      <c r="Z177" s="10"/>
      <c r="AA177" s="9"/>
      <c r="AB177" s="9"/>
      <c r="AC177" s="9"/>
      <c r="AD177" s="9"/>
      <c r="AE177" s="9"/>
      <c r="AF177" s="9"/>
      <c r="AG177" s="9"/>
      <c r="AH177" s="9"/>
      <c r="AI177" s="9"/>
      <c r="AJ177" s="9"/>
      <c r="AK177" s="9"/>
    </row>
    <row r="178" spans="1:37" ht="63.75" customHeight="1">
      <c r="A178" s="20">
        <v>173</v>
      </c>
      <c r="B178" s="20" t="str">
        <f>VLOOKUP(E178,studia!$F$1:$I$12,2,FALSE)</f>
        <v>Automatyka i Robotyka</v>
      </c>
      <c r="C178" s="20" t="str">
        <f>VLOOKUP(E178,studia!$F$1:$I$12,3,FALSE)</f>
        <v>mgr</v>
      </c>
      <c r="D178" s="20" t="str">
        <f>VLOOKUP(E178,studia!$F$1:$I$12,4,FALSE)</f>
        <v>AMU</v>
      </c>
      <c r="E178" s="34" t="s">
        <v>643</v>
      </c>
      <c r="F178" s="85" t="s">
        <v>2939</v>
      </c>
      <c r="G178" s="35" t="s">
        <v>2063</v>
      </c>
      <c r="H178" s="35" t="s">
        <v>2064</v>
      </c>
      <c r="I178" s="35" t="s">
        <v>2065</v>
      </c>
      <c r="J178" s="35" t="s">
        <v>2066</v>
      </c>
      <c r="K178" s="19" t="str">
        <f>VLOOKUP(J178,Prowadzacy!$F$2:$J$112,2,FALSE)</f>
        <v>Marcin</v>
      </c>
      <c r="L178" s="19">
        <f>VLOOKUP(J178,Prowadzacy!$F$2:$K$112,3,FALSE)</f>
        <v>0</v>
      </c>
      <c r="M178" s="19" t="str">
        <f>VLOOKUP(J178,Prowadzacy!$F$2:$K$112,4,FALSE)</f>
        <v>Kamiński</v>
      </c>
      <c r="N178" s="20" t="str">
        <f>VLOOKUP(J178,Prowadzacy!$F$2:$M$112,8,FALSE)</f>
        <v xml:space="preserve">Marcin | Kamiński | Dr hab. inż. |  ( 05373 ) </v>
      </c>
      <c r="O178" s="20" t="str">
        <f>VLOOKUP(J178,Prowadzacy!$F$2:$K$112,5,FALSE)</f>
        <v>W05/K3</v>
      </c>
      <c r="P178" s="20" t="str">
        <f>VLOOKUP(J178,Prowadzacy!$F$2:$K$112,6,FALSE)</f>
        <v>ZNEMAP</v>
      </c>
      <c r="Q178" s="34" t="s">
        <v>2268</v>
      </c>
      <c r="R178" s="20" t="str">
        <f>VLOOKUP(Q178,Prowadzacy!$F$2:$K$112,2,FALSE)</f>
        <v>Krzysztof</v>
      </c>
      <c r="S178" s="20">
        <f>VLOOKUP(Q178,Prowadzacy!$F$2:$K$112,3,FALSE)</f>
        <v>0</v>
      </c>
      <c r="T178" s="20" t="str">
        <f>VLOOKUP(Q178,Prowadzacy!$F$2:$K$112,4,FALSE)</f>
        <v>Szabat</v>
      </c>
      <c r="U178" s="20" t="str">
        <f>VLOOKUP(Q178,Prowadzacy!$F$2:$M$112,8,FALSE)</f>
        <v xml:space="preserve">Krzysztof | Szabat | Prof. dr hab. inż. |  ( 05344 ) </v>
      </c>
      <c r="V178" s="35"/>
      <c r="W178" s="34" t="s">
        <v>235</v>
      </c>
      <c r="X178" s="34"/>
      <c r="Y178" s="34"/>
      <c r="Z178" s="10"/>
      <c r="AA178" s="9"/>
      <c r="AB178" s="9"/>
      <c r="AC178" s="9"/>
      <c r="AD178" s="9"/>
      <c r="AE178" s="9"/>
      <c r="AF178" s="9"/>
      <c r="AG178" s="9"/>
      <c r="AH178" s="9"/>
      <c r="AI178" s="9"/>
      <c r="AJ178" s="9"/>
      <c r="AK178" s="9"/>
    </row>
    <row r="179" spans="1:37" ht="63.75" customHeight="1">
      <c r="A179" s="20">
        <v>174</v>
      </c>
      <c r="B179" s="20" t="str">
        <f>VLOOKUP(E179,studia!$F$1:$I$12,2,FALSE)</f>
        <v>Automatyka i Robotyka</v>
      </c>
      <c r="C179" s="20" t="str">
        <f>VLOOKUP(E179,studia!$F$1:$I$12,3,FALSE)</f>
        <v>mgr</v>
      </c>
      <c r="D179" s="20" t="str">
        <f>VLOOKUP(E179,studia!$F$1:$I$12,4,FALSE)</f>
        <v>AMU</v>
      </c>
      <c r="E179" s="34" t="s">
        <v>643</v>
      </c>
      <c r="F179" s="34"/>
      <c r="G179" s="35" t="s">
        <v>2067</v>
      </c>
      <c r="H179" s="35" t="s">
        <v>2068</v>
      </c>
      <c r="I179" s="35" t="s">
        <v>2069</v>
      </c>
      <c r="J179" s="35" t="s">
        <v>2066</v>
      </c>
      <c r="K179" s="19" t="str">
        <f>VLOOKUP(J179,Prowadzacy!$F$2:$J$112,2,FALSE)</f>
        <v>Marcin</v>
      </c>
      <c r="L179" s="19">
        <f>VLOOKUP(J179,Prowadzacy!$F$2:$K$112,3,FALSE)</f>
        <v>0</v>
      </c>
      <c r="M179" s="19" t="str">
        <f>VLOOKUP(J179,Prowadzacy!$F$2:$K$112,4,FALSE)</f>
        <v>Kamiński</v>
      </c>
      <c r="N179" s="20" t="str">
        <f>VLOOKUP(J179,Prowadzacy!$F$2:$M$112,8,FALSE)</f>
        <v xml:space="preserve">Marcin | Kamiński | Dr hab. inż. |  ( 05373 ) </v>
      </c>
      <c r="O179" s="20" t="str">
        <f>VLOOKUP(J179,Prowadzacy!$F$2:$K$112,5,FALSE)</f>
        <v>W05/K3</v>
      </c>
      <c r="P179" s="20" t="str">
        <f>VLOOKUP(J179,Prowadzacy!$F$2:$K$112,6,FALSE)</f>
        <v>ZNEMAP</v>
      </c>
      <c r="Q179" s="34" t="s">
        <v>2268</v>
      </c>
      <c r="R179" s="20" t="str">
        <f>VLOOKUP(Q179,Prowadzacy!$F$2:$K$112,2,FALSE)</f>
        <v>Krzysztof</v>
      </c>
      <c r="S179" s="20">
        <f>VLOOKUP(Q179,Prowadzacy!$F$2:$K$112,3,FALSE)</f>
        <v>0</v>
      </c>
      <c r="T179" s="20" t="str">
        <f>VLOOKUP(Q179,Prowadzacy!$F$2:$K$112,4,FALSE)</f>
        <v>Szabat</v>
      </c>
      <c r="U179" s="20" t="str">
        <f>VLOOKUP(Q179,Prowadzacy!$F$2:$M$112,8,FALSE)</f>
        <v xml:space="preserve">Krzysztof | Szabat | Prof. dr hab. inż. |  ( 05344 ) </v>
      </c>
      <c r="V179" s="35"/>
      <c r="W179" s="34" t="s">
        <v>235</v>
      </c>
      <c r="X179" s="34"/>
      <c r="Y179" s="34"/>
      <c r="Z179" s="10"/>
      <c r="AA179" s="9"/>
      <c r="AB179" s="9"/>
      <c r="AC179" s="9"/>
      <c r="AD179" s="9"/>
      <c r="AE179" s="9"/>
      <c r="AF179" s="9"/>
      <c r="AG179" s="9"/>
      <c r="AH179" s="9"/>
      <c r="AI179" s="9"/>
      <c r="AJ179" s="9"/>
      <c r="AK179" s="9"/>
    </row>
    <row r="180" spans="1:37" ht="178.5" customHeight="1">
      <c r="A180" s="20">
        <v>175</v>
      </c>
      <c r="B180" s="20" t="str">
        <f>VLOOKUP(E180,studia!$F$1:$I$12,2,FALSE)</f>
        <v>Automatyka i Robotyka</v>
      </c>
      <c r="C180" s="20" t="str">
        <f>VLOOKUP(E180,studia!$F$1:$I$12,3,FALSE)</f>
        <v>mgr</v>
      </c>
      <c r="D180" s="20" t="str">
        <f>VLOOKUP(E180,studia!$F$1:$I$12,4,FALSE)</f>
        <v>AMU</v>
      </c>
      <c r="E180" s="34" t="s">
        <v>643</v>
      </c>
      <c r="F180" s="34"/>
      <c r="G180" s="35" t="s">
        <v>2070</v>
      </c>
      <c r="H180" s="35" t="s">
        <v>2071</v>
      </c>
      <c r="I180" s="35" t="s">
        <v>2072</v>
      </c>
      <c r="J180" s="35" t="s">
        <v>2066</v>
      </c>
      <c r="K180" s="19" t="str">
        <f>VLOOKUP(J180,Prowadzacy!$F$2:$J$112,2,FALSE)</f>
        <v>Marcin</v>
      </c>
      <c r="L180" s="19">
        <f>VLOOKUP(J180,Prowadzacy!$F$2:$K$112,3,FALSE)</f>
        <v>0</v>
      </c>
      <c r="M180" s="19" t="str">
        <f>VLOOKUP(J180,Prowadzacy!$F$2:$K$112,4,FALSE)</f>
        <v>Kamiński</v>
      </c>
      <c r="N180" s="20" t="str">
        <f>VLOOKUP(J180,Prowadzacy!$F$2:$M$112,8,FALSE)</f>
        <v xml:space="preserve">Marcin | Kamiński | Dr hab. inż. |  ( 05373 ) </v>
      </c>
      <c r="O180" s="20" t="str">
        <f>VLOOKUP(J180,Prowadzacy!$F$2:$K$112,5,FALSE)</f>
        <v>W05/K3</v>
      </c>
      <c r="P180" s="20" t="str">
        <f>VLOOKUP(J180,Prowadzacy!$F$2:$K$112,6,FALSE)</f>
        <v>ZNEMAP</v>
      </c>
      <c r="Q180" s="34" t="s">
        <v>2415</v>
      </c>
      <c r="R180" s="20" t="str">
        <f>VLOOKUP(Q180,Prowadzacy!$F$2:$K$112,2,FALSE)</f>
        <v>Krzysztof</v>
      </c>
      <c r="S180" s="20" t="str">
        <f>VLOOKUP(Q180,Prowadzacy!$F$2:$K$112,3,FALSE)</f>
        <v>Paweł</v>
      </c>
      <c r="T180" s="20" t="str">
        <f>VLOOKUP(Q180,Prowadzacy!$F$2:$K$112,4,FALSE)</f>
        <v>Dyrcz</v>
      </c>
      <c r="U180" s="20" t="str">
        <f>VLOOKUP(Q180,Prowadzacy!$F$2:$M$112,8,FALSE)</f>
        <v xml:space="preserve">Krzysztof | Dyrcz | Dr inż. |  ( 05307 ) </v>
      </c>
      <c r="V180" s="35"/>
      <c r="W180" s="34" t="s">
        <v>235</v>
      </c>
      <c r="X180" s="34"/>
      <c r="Y180" s="34"/>
      <c r="Z180" s="10"/>
      <c r="AA180" s="9"/>
      <c r="AB180" s="9"/>
      <c r="AC180" s="9"/>
      <c r="AD180" s="9"/>
      <c r="AE180" s="9"/>
      <c r="AF180" s="9"/>
      <c r="AG180" s="9"/>
      <c r="AH180" s="9"/>
      <c r="AI180" s="9"/>
      <c r="AJ180" s="9"/>
      <c r="AK180" s="9"/>
    </row>
    <row r="181" spans="1:37" ht="76.5" customHeight="1">
      <c r="A181" s="20">
        <v>176</v>
      </c>
      <c r="B181" s="20" t="str">
        <f>VLOOKUP(E181,studia!$F$1:$I$12,2,FALSE)</f>
        <v>Automatyka i Robotyka</v>
      </c>
      <c r="C181" s="20" t="str">
        <f>VLOOKUP(E181,studia!$F$1:$I$12,3,FALSE)</f>
        <v>mgr</v>
      </c>
      <c r="D181" s="20" t="str">
        <f>VLOOKUP(E181,studia!$F$1:$I$12,4,FALSE)</f>
        <v>AMU</v>
      </c>
      <c r="E181" s="34" t="s">
        <v>643</v>
      </c>
      <c r="F181" s="85" t="s">
        <v>2939</v>
      </c>
      <c r="G181" s="35" t="s">
        <v>2082</v>
      </c>
      <c r="H181" s="35" t="s">
        <v>2083</v>
      </c>
      <c r="I181" s="35" t="s">
        <v>2084</v>
      </c>
      <c r="J181" s="35" t="s">
        <v>2066</v>
      </c>
      <c r="K181" s="19" t="str">
        <f>VLOOKUP(J181,Prowadzacy!$F$2:$J$112,2,FALSE)</f>
        <v>Marcin</v>
      </c>
      <c r="L181" s="19">
        <f>VLOOKUP(J181,Prowadzacy!$F$2:$K$112,3,FALSE)</f>
        <v>0</v>
      </c>
      <c r="M181" s="19" t="str">
        <f>VLOOKUP(J181,Prowadzacy!$F$2:$K$112,4,FALSE)</f>
        <v>Kamiński</v>
      </c>
      <c r="N181" s="20" t="str">
        <f>VLOOKUP(J181,Prowadzacy!$F$2:$M$112,8,FALSE)</f>
        <v xml:space="preserve">Marcin | Kamiński | Dr hab. inż. |  ( 05373 ) </v>
      </c>
      <c r="O181" s="20" t="str">
        <f>VLOOKUP(J181,Prowadzacy!$F$2:$K$112,5,FALSE)</f>
        <v>W05/K3</v>
      </c>
      <c r="P181" s="20" t="str">
        <f>VLOOKUP(J181,Prowadzacy!$F$2:$K$112,6,FALSE)</f>
        <v>ZNEMAP</v>
      </c>
      <c r="Q181" s="34" t="s">
        <v>2268</v>
      </c>
      <c r="R181" s="20" t="str">
        <f>VLOOKUP(Q181,Prowadzacy!$F$2:$K$112,2,FALSE)</f>
        <v>Krzysztof</v>
      </c>
      <c r="S181" s="20">
        <f>VLOOKUP(Q181,Prowadzacy!$F$2:$K$112,3,FALSE)</f>
        <v>0</v>
      </c>
      <c r="T181" s="20" t="str">
        <f>VLOOKUP(Q181,Prowadzacy!$F$2:$K$112,4,FALSE)</f>
        <v>Szabat</v>
      </c>
      <c r="U181" s="20" t="str">
        <f>VLOOKUP(Q181,Prowadzacy!$F$2:$M$112,8,FALSE)</f>
        <v xml:space="preserve">Krzysztof | Szabat | Prof. dr hab. inż. |  ( 05344 ) </v>
      </c>
      <c r="V181" s="35"/>
      <c r="W181" s="34" t="s">
        <v>235</v>
      </c>
      <c r="X181" s="34"/>
      <c r="Y181" s="34"/>
      <c r="Z181" s="10"/>
      <c r="AA181" s="9"/>
      <c r="AB181" s="9"/>
      <c r="AC181" s="9"/>
      <c r="AD181" s="9"/>
      <c r="AE181" s="9"/>
      <c r="AF181" s="9"/>
      <c r="AG181" s="9"/>
      <c r="AH181" s="9"/>
      <c r="AI181" s="9"/>
      <c r="AJ181" s="9"/>
      <c r="AK181" s="9"/>
    </row>
    <row r="182" spans="1:37" ht="127.5" customHeight="1">
      <c r="A182" s="20">
        <v>177</v>
      </c>
      <c r="B182" s="20" t="str">
        <f>VLOOKUP(E182,studia!$F$1:$I$12,2,FALSE)</f>
        <v>Automatyka i Robotyka</v>
      </c>
      <c r="C182" s="20" t="str">
        <f>VLOOKUP(E182,studia!$F$1:$I$12,3,FALSE)</f>
        <v>mgr</v>
      </c>
      <c r="D182" s="20" t="str">
        <f>VLOOKUP(E182,studia!$F$1:$I$12,4,FALSE)</f>
        <v>AMU</v>
      </c>
      <c r="E182" s="34" t="s">
        <v>643</v>
      </c>
      <c r="F182" s="34"/>
      <c r="G182" s="54" t="s">
        <v>2085</v>
      </c>
      <c r="H182" s="54" t="s">
        <v>2086</v>
      </c>
      <c r="I182" s="54" t="s">
        <v>2087</v>
      </c>
      <c r="J182" s="35" t="s">
        <v>2066</v>
      </c>
      <c r="K182" s="19" t="str">
        <f>VLOOKUP(J182,Prowadzacy!$F$2:$J$112,2,FALSE)</f>
        <v>Marcin</v>
      </c>
      <c r="L182" s="19">
        <f>VLOOKUP(J182,Prowadzacy!$F$2:$K$112,3,FALSE)</f>
        <v>0</v>
      </c>
      <c r="M182" s="19" t="str">
        <f>VLOOKUP(J182,Prowadzacy!$F$2:$K$112,4,FALSE)</f>
        <v>Kamiński</v>
      </c>
      <c r="N182" s="20" t="str">
        <f>VLOOKUP(J182,Prowadzacy!$F$2:$M$112,8,FALSE)</f>
        <v xml:space="preserve">Marcin | Kamiński | Dr hab. inż. |  ( 05373 ) </v>
      </c>
      <c r="O182" s="20" t="str">
        <f>VLOOKUP(J182,Prowadzacy!$F$2:$K$112,5,FALSE)</f>
        <v>W05/K3</v>
      </c>
      <c r="P182" s="20" t="str">
        <f>VLOOKUP(J182,Prowadzacy!$F$2:$K$112,6,FALSE)</f>
        <v>ZNEMAP</v>
      </c>
      <c r="Q182" s="34" t="s">
        <v>2268</v>
      </c>
      <c r="R182" s="20" t="str">
        <f>VLOOKUP(Q182,Prowadzacy!$F$2:$K$112,2,FALSE)</f>
        <v>Krzysztof</v>
      </c>
      <c r="S182" s="20">
        <f>VLOOKUP(Q182,Prowadzacy!$F$2:$K$112,3,FALSE)</f>
        <v>0</v>
      </c>
      <c r="T182" s="20" t="str">
        <f>VLOOKUP(Q182,Prowadzacy!$F$2:$K$112,4,FALSE)</f>
        <v>Szabat</v>
      </c>
      <c r="U182" s="20" t="str">
        <f>VLOOKUP(Q182,Prowadzacy!$F$2:$M$112,8,FALSE)</f>
        <v xml:space="preserve">Krzysztof | Szabat | Prof. dr hab. inż. |  ( 05344 ) </v>
      </c>
      <c r="V182" s="35"/>
      <c r="W182" s="34" t="s">
        <v>235</v>
      </c>
      <c r="X182" s="34"/>
      <c r="Y182" s="34"/>
      <c r="Z182" s="10"/>
      <c r="AA182" s="20"/>
      <c r="AB182" s="9"/>
      <c r="AC182" s="9"/>
      <c r="AD182" s="9"/>
      <c r="AE182" s="9"/>
      <c r="AF182" s="9"/>
      <c r="AG182" s="9"/>
      <c r="AH182" s="9"/>
      <c r="AI182" s="9"/>
      <c r="AJ182" s="9"/>
      <c r="AK182" s="9"/>
    </row>
    <row r="183" spans="1:37" ht="127.5" customHeight="1">
      <c r="A183" s="20">
        <v>178</v>
      </c>
      <c r="B183" s="20" t="str">
        <f>VLOOKUP(E183,studia!$F$1:$I$12,2,FALSE)</f>
        <v>Automatyka i Robotyka</v>
      </c>
      <c r="C183" s="20" t="str">
        <f>VLOOKUP(E183,studia!$F$1:$I$12,3,FALSE)</f>
        <v>mgr</v>
      </c>
      <c r="D183" s="20" t="str">
        <f>VLOOKUP(E183,studia!$F$1:$I$12,4,FALSE)</f>
        <v>AMU</v>
      </c>
      <c r="E183" s="34" t="s">
        <v>643</v>
      </c>
      <c r="F183" s="34"/>
      <c r="G183" s="35" t="s">
        <v>2100</v>
      </c>
      <c r="H183" s="35" t="s">
        <v>2101</v>
      </c>
      <c r="I183" s="35" t="s">
        <v>2102</v>
      </c>
      <c r="J183" s="35" t="s">
        <v>2103</v>
      </c>
      <c r="K183" s="19" t="str">
        <f>VLOOKUP(J183,Prowadzacy!$F$2:$J$112,2,FALSE)</f>
        <v>Kamil</v>
      </c>
      <c r="L183" s="19">
        <f>VLOOKUP(J183,Prowadzacy!$F$2:$K$112,3,FALSE)</f>
        <v>0</v>
      </c>
      <c r="M183" s="19" t="str">
        <f>VLOOKUP(J183,Prowadzacy!$F$2:$K$112,4,FALSE)</f>
        <v>Klimkowski</v>
      </c>
      <c r="N183" s="20" t="str">
        <f>VLOOKUP(J183,Prowadzacy!$F$2:$M$112,8,FALSE)</f>
        <v xml:space="preserve">Kamil | Klimkowski | Dr inż. |  ( 053110 ) </v>
      </c>
      <c r="O183" s="20" t="str">
        <f>VLOOKUP(J183,Prowadzacy!$F$2:$K$112,5,FALSE)</f>
        <v>W05/K3</v>
      </c>
      <c r="P183" s="20" t="str">
        <f>VLOOKUP(J183,Prowadzacy!$F$2:$K$112,6,FALSE)</f>
        <v>ZNEMAP</v>
      </c>
      <c r="Q183" s="34" t="s">
        <v>2415</v>
      </c>
      <c r="R183" s="20" t="str">
        <f>VLOOKUP(Q183,Prowadzacy!$F$2:$K$112,2,FALSE)</f>
        <v>Krzysztof</v>
      </c>
      <c r="S183" s="20" t="str">
        <f>VLOOKUP(Q183,Prowadzacy!$F$2:$K$112,3,FALSE)</f>
        <v>Paweł</v>
      </c>
      <c r="T183" s="20" t="str">
        <f>VLOOKUP(Q183,Prowadzacy!$F$2:$K$112,4,FALSE)</f>
        <v>Dyrcz</v>
      </c>
      <c r="U183" s="20" t="str">
        <f>VLOOKUP(Q183,Prowadzacy!$F$2:$M$112,8,FALSE)</f>
        <v xml:space="preserve">Krzysztof | Dyrcz | Dr inż. |  ( 05307 ) </v>
      </c>
      <c r="V183" s="35"/>
      <c r="W183" s="34" t="s">
        <v>235</v>
      </c>
      <c r="X183" s="34" t="s">
        <v>2447</v>
      </c>
      <c r="Y183" s="34"/>
      <c r="Z183" s="10"/>
      <c r="AA183" s="9"/>
      <c r="AB183" s="9"/>
      <c r="AC183" s="9"/>
      <c r="AD183" s="9"/>
      <c r="AE183" s="9"/>
      <c r="AF183" s="9"/>
      <c r="AG183" s="9"/>
      <c r="AH183" s="9"/>
      <c r="AI183" s="9"/>
      <c r="AJ183" s="9"/>
      <c r="AK183" s="9"/>
    </row>
    <row r="184" spans="1:37" ht="76.5" customHeight="1">
      <c r="A184" s="20">
        <v>179</v>
      </c>
      <c r="B184" s="20" t="str">
        <f>VLOOKUP(E184,studia!$F$1:$I$12,2,FALSE)</f>
        <v>Automatyka i Robotyka</v>
      </c>
      <c r="C184" s="20" t="str">
        <f>VLOOKUP(E184,studia!$F$1:$I$12,3,FALSE)</f>
        <v>mgr</v>
      </c>
      <c r="D184" s="20" t="str">
        <f>VLOOKUP(E184,studia!$F$1:$I$12,4,FALSE)</f>
        <v>AMU</v>
      </c>
      <c r="E184" s="34" t="s">
        <v>643</v>
      </c>
      <c r="F184" s="34"/>
      <c r="G184" s="54" t="s">
        <v>2104</v>
      </c>
      <c r="H184" s="54" t="s">
        <v>2105</v>
      </c>
      <c r="I184" s="54" t="s">
        <v>2106</v>
      </c>
      <c r="J184" s="35" t="s">
        <v>2103</v>
      </c>
      <c r="K184" s="19" t="str">
        <f>VLOOKUP(J184,Prowadzacy!$F$2:$J$112,2,FALSE)</f>
        <v>Kamil</v>
      </c>
      <c r="L184" s="19">
        <f>VLOOKUP(J184,Prowadzacy!$F$2:$K$112,3,FALSE)</f>
        <v>0</v>
      </c>
      <c r="M184" s="19" t="str">
        <f>VLOOKUP(J184,Prowadzacy!$F$2:$K$112,4,FALSE)</f>
        <v>Klimkowski</v>
      </c>
      <c r="N184" s="20" t="str">
        <f>VLOOKUP(J184,Prowadzacy!$F$2:$M$112,8,FALSE)</f>
        <v xml:space="preserve">Kamil | Klimkowski | Dr inż. |  ( 053110 ) </v>
      </c>
      <c r="O184" s="20" t="str">
        <f>VLOOKUP(J184,Prowadzacy!$F$2:$K$112,5,FALSE)</f>
        <v>W05/K3</v>
      </c>
      <c r="P184" s="20" t="str">
        <f>VLOOKUP(J184,Prowadzacy!$F$2:$K$112,6,FALSE)</f>
        <v>ZNEMAP</v>
      </c>
      <c r="Q184" s="34" t="s">
        <v>2415</v>
      </c>
      <c r="R184" s="20" t="str">
        <f>VLOOKUP(Q184,Prowadzacy!$F$2:$K$112,2,FALSE)</f>
        <v>Krzysztof</v>
      </c>
      <c r="S184" s="20" t="str">
        <f>VLOOKUP(Q184,Prowadzacy!$F$2:$K$112,3,FALSE)</f>
        <v>Paweł</v>
      </c>
      <c r="T184" s="20" t="str">
        <f>VLOOKUP(Q184,Prowadzacy!$F$2:$K$112,4,FALSE)</f>
        <v>Dyrcz</v>
      </c>
      <c r="U184" s="20" t="str">
        <f>VLOOKUP(Q184,Prowadzacy!$F$2:$M$112,8,FALSE)</f>
        <v xml:space="preserve">Krzysztof | Dyrcz | Dr inż. |  ( 05307 ) </v>
      </c>
      <c r="V184" s="35"/>
      <c r="W184" s="34" t="s">
        <v>235</v>
      </c>
      <c r="X184" s="34" t="s">
        <v>2447</v>
      </c>
      <c r="Y184" s="34"/>
      <c r="Z184" s="10"/>
      <c r="AA184" s="9"/>
      <c r="AB184" s="9"/>
      <c r="AC184" s="9"/>
      <c r="AD184" s="9"/>
      <c r="AE184" s="9"/>
      <c r="AF184" s="9"/>
      <c r="AG184" s="9"/>
      <c r="AH184" s="9"/>
      <c r="AI184" s="9"/>
      <c r="AJ184" s="9"/>
      <c r="AK184" s="9"/>
    </row>
    <row r="185" spans="1:37" ht="63.75" customHeight="1">
      <c r="A185" s="20">
        <v>180</v>
      </c>
      <c r="B185" s="20" t="str">
        <f>VLOOKUP(E185,studia!$F$1:$I$12,2,FALSE)</f>
        <v>Automatyka i Robotyka</v>
      </c>
      <c r="C185" s="20" t="str">
        <f>VLOOKUP(E185,studia!$F$1:$I$12,3,FALSE)</f>
        <v>mgr</v>
      </c>
      <c r="D185" s="20" t="str">
        <f>VLOOKUP(E185,studia!$F$1:$I$12,4,FALSE)</f>
        <v>AMU</v>
      </c>
      <c r="E185" s="34" t="s">
        <v>643</v>
      </c>
      <c r="F185" s="34"/>
      <c r="G185" s="54" t="s">
        <v>2107</v>
      </c>
      <c r="H185" s="54" t="s">
        <v>2108</v>
      </c>
      <c r="I185" s="54" t="s">
        <v>2109</v>
      </c>
      <c r="J185" s="54" t="s">
        <v>2103</v>
      </c>
      <c r="K185" s="19" t="str">
        <f>VLOOKUP(J185,Prowadzacy!$F$2:$J$112,2,FALSE)</f>
        <v>Kamil</v>
      </c>
      <c r="L185" s="19">
        <f>VLOOKUP(J185,Prowadzacy!$F$2:$K$112,3,FALSE)</f>
        <v>0</v>
      </c>
      <c r="M185" s="19" t="str">
        <f>VLOOKUP(J185,Prowadzacy!$F$2:$K$112,4,FALSE)</f>
        <v>Klimkowski</v>
      </c>
      <c r="N185" s="20" t="str">
        <f>VLOOKUP(J185,Prowadzacy!$F$2:$M$112,8,FALSE)</f>
        <v xml:space="preserve">Kamil | Klimkowski | Dr inż. |  ( 053110 ) </v>
      </c>
      <c r="O185" s="20" t="str">
        <f>VLOOKUP(J185,Prowadzacy!$F$2:$K$112,5,FALSE)</f>
        <v>W05/K3</v>
      </c>
      <c r="P185" s="20" t="str">
        <f>VLOOKUP(J185,Prowadzacy!$F$2:$K$112,6,FALSE)</f>
        <v>ZNEMAP</v>
      </c>
      <c r="Q185" s="34" t="s">
        <v>2415</v>
      </c>
      <c r="R185" s="20" t="str">
        <f>VLOOKUP(Q185,Prowadzacy!$F$2:$K$112,2,FALSE)</f>
        <v>Krzysztof</v>
      </c>
      <c r="S185" s="20" t="str">
        <f>VLOOKUP(Q185,Prowadzacy!$F$2:$K$112,3,FALSE)</f>
        <v>Paweł</v>
      </c>
      <c r="T185" s="20" t="str">
        <f>VLOOKUP(Q185,Prowadzacy!$F$2:$K$112,4,FALSE)</f>
        <v>Dyrcz</v>
      </c>
      <c r="U185" s="20" t="str">
        <f>VLOOKUP(Q185,Prowadzacy!$F$2:$M$112,8,FALSE)</f>
        <v xml:space="preserve">Krzysztof | Dyrcz | Dr inż. |  ( 05307 ) </v>
      </c>
      <c r="V185" s="35"/>
      <c r="W185" s="34" t="s">
        <v>235</v>
      </c>
      <c r="X185" s="34" t="s">
        <v>2447</v>
      </c>
      <c r="Y185" s="34"/>
      <c r="Z185" s="10"/>
      <c r="AA185" s="9"/>
      <c r="AB185" s="9"/>
      <c r="AC185" s="9"/>
      <c r="AD185" s="9"/>
      <c r="AE185" s="9"/>
      <c r="AF185" s="9"/>
      <c r="AG185" s="9"/>
      <c r="AH185" s="9"/>
      <c r="AI185" s="9"/>
      <c r="AJ185" s="9"/>
      <c r="AK185" s="9"/>
    </row>
    <row r="186" spans="1:37" ht="102" customHeight="1">
      <c r="A186" s="20">
        <v>181</v>
      </c>
      <c r="B186" s="20" t="str">
        <f>VLOOKUP(E186,studia!$F$1:$I$12,2,FALSE)</f>
        <v>Automatyka i Robotyka</v>
      </c>
      <c r="C186" s="20" t="str">
        <f>VLOOKUP(E186,studia!$F$1:$I$12,3,FALSE)</f>
        <v>mgr</v>
      </c>
      <c r="D186" s="20" t="str">
        <f>VLOOKUP(E186,studia!$F$1:$I$12,4,FALSE)</f>
        <v>AMU</v>
      </c>
      <c r="E186" s="34" t="s">
        <v>643</v>
      </c>
      <c r="F186" s="85" t="s">
        <v>2939</v>
      </c>
      <c r="G186" s="35" t="s">
        <v>2604</v>
      </c>
      <c r="H186" s="35" t="s">
        <v>2605</v>
      </c>
      <c r="I186" s="35" t="s">
        <v>2606</v>
      </c>
      <c r="J186" s="35" t="s">
        <v>2115</v>
      </c>
      <c r="K186" s="19" t="str">
        <f>VLOOKUP(J186,Prowadzacy!$F$2:$J$112,2,FALSE)</f>
        <v>Grzegorz</v>
      </c>
      <c r="L186" s="19" t="str">
        <f>VLOOKUP(J186,Prowadzacy!$F$2:$K$112,3,FALSE)</f>
        <v>Michał</v>
      </c>
      <c r="M186" s="19" t="str">
        <f>VLOOKUP(J186,Prowadzacy!$F$2:$K$112,4,FALSE)</f>
        <v>Kosobudzki</v>
      </c>
      <c r="N186" s="20" t="str">
        <f>VLOOKUP(J186,Prowadzacy!$F$2:$M$112,8,FALSE)</f>
        <v xml:space="preserve">Grzegorz | Kosobudzki | Dr inż. |  ( 05320 ) </v>
      </c>
      <c r="O186" s="20" t="str">
        <f>VLOOKUP(J186,Prowadzacy!$F$2:$K$112,5,FALSE)</f>
        <v>W05/K3</v>
      </c>
      <c r="P186" s="20" t="str">
        <f>VLOOKUP(J186,Prowadzacy!$F$2:$K$112,6,FALSE)</f>
        <v>ZMPE</v>
      </c>
      <c r="Q186" s="34" t="s">
        <v>1932</v>
      </c>
      <c r="R186" s="20" t="str">
        <f>VLOOKUP(Q186,Prowadzacy!$F$2:$K$112,2,FALSE)</f>
        <v>Daniel</v>
      </c>
      <c r="S186" s="20">
        <f>VLOOKUP(Q186,Prowadzacy!$F$2:$K$112,3,FALSE)</f>
        <v>0</v>
      </c>
      <c r="T186" s="20" t="str">
        <f>VLOOKUP(Q186,Prowadzacy!$F$2:$K$112,4,FALSE)</f>
        <v>Dusza</v>
      </c>
      <c r="U186" s="20" t="str">
        <f>VLOOKUP(Q186,Prowadzacy!$F$2:$M$112,8,FALSE)</f>
        <v xml:space="preserve">Daniel | Dusza | Dr inż. |  ( 05358 ) </v>
      </c>
      <c r="V186" s="35"/>
      <c r="W186" s="34" t="s">
        <v>235</v>
      </c>
      <c r="X186" s="34"/>
      <c r="Y186" s="34"/>
      <c r="Z186" s="10"/>
      <c r="AA186" s="9"/>
      <c r="AB186" s="9"/>
      <c r="AC186" s="9"/>
      <c r="AD186" s="9"/>
      <c r="AE186" s="9"/>
      <c r="AF186" s="9"/>
      <c r="AG186" s="9"/>
      <c r="AH186" s="9"/>
      <c r="AI186" s="9"/>
      <c r="AJ186" s="9"/>
      <c r="AK186" s="9"/>
    </row>
    <row r="187" spans="1:37" ht="102" customHeight="1">
      <c r="A187" s="20">
        <v>182</v>
      </c>
      <c r="B187" s="20" t="str">
        <f>VLOOKUP(E187,studia!$F$1:$I$12,2,FALSE)</f>
        <v>Automatyka i Robotyka</v>
      </c>
      <c r="C187" s="20" t="str">
        <f>VLOOKUP(E187,studia!$F$1:$I$12,3,FALSE)</f>
        <v>mgr</v>
      </c>
      <c r="D187" s="20" t="str">
        <f>VLOOKUP(E187,studia!$F$1:$I$12,4,FALSE)</f>
        <v>AMU</v>
      </c>
      <c r="E187" s="34" t="s">
        <v>643</v>
      </c>
      <c r="F187" s="34"/>
      <c r="G187" s="35" t="s">
        <v>2132</v>
      </c>
      <c r="H187" s="35" t="s">
        <v>2133</v>
      </c>
      <c r="I187" s="35" t="s">
        <v>2134</v>
      </c>
      <c r="J187" s="35" t="s">
        <v>2128</v>
      </c>
      <c r="K187" s="19" t="str">
        <f>VLOOKUP(J187,Prowadzacy!$F$2:$J$112,2,FALSE)</f>
        <v>Czesław</v>
      </c>
      <c r="L187" s="19" t="str">
        <f>VLOOKUP(J187,Prowadzacy!$F$2:$K$112,3,FALSE)</f>
        <v>Tadeusz</v>
      </c>
      <c r="M187" s="19" t="str">
        <f>VLOOKUP(J187,Prowadzacy!$F$2:$K$112,4,FALSE)</f>
        <v>Kowalski</v>
      </c>
      <c r="N187" s="20" t="str">
        <f>VLOOKUP(J187,Prowadzacy!$F$2:$M$112,8,FALSE)</f>
        <v xml:space="preserve">Czesław | Kowalski | Prof. dr hab. inż. |  ( 05321 ) </v>
      </c>
      <c r="O187" s="20" t="str">
        <f>VLOOKUP(J187,Prowadzacy!$F$2:$K$112,5,FALSE)</f>
        <v>W05/K3</v>
      </c>
      <c r="P187" s="20" t="str">
        <f>VLOOKUP(J187,Prowadzacy!$F$2:$K$112,6,FALSE)</f>
        <v>ZNEMAP</v>
      </c>
      <c r="Q187" s="34" t="s">
        <v>1993</v>
      </c>
      <c r="R187" s="20" t="str">
        <f>VLOOKUP(Q187,Prowadzacy!$F$2:$K$112,2,FALSE)</f>
        <v>Paweł</v>
      </c>
      <c r="S187" s="20" t="str">
        <f>VLOOKUP(Q187,Prowadzacy!$F$2:$K$112,3,FALSE)</f>
        <v>Grzegorz</v>
      </c>
      <c r="T187" s="20" t="str">
        <f>VLOOKUP(Q187,Prowadzacy!$F$2:$K$112,4,FALSE)</f>
        <v>Ewert</v>
      </c>
      <c r="U187" s="20" t="str">
        <f>VLOOKUP(Q187,Prowadzacy!$F$2:$M$112,8,FALSE)</f>
        <v xml:space="preserve">Paweł | Ewert | Dr inż. |  ( 05378 ) </v>
      </c>
      <c r="V187" s="35"/>
      <c r="W187" s="34" t="s">
        <v>235</v>
      </c>
      <c r="X187" s="34"/>
      <c r="Y187" s="34"/>
      <c r="Z187" s="10"/>
      <c r="AA187" s="9"/>
      <c r="AB187" s="9"/>
      <c r="AC187" s="9"/>
      <c r="AD187" s="9"/>
      <c r="AE187" s="9"/>
      <c r="AF187" s="9"/>
      <c r="AG187" s="9"/>
      <c r="AH187" s="9"/>
      <c r="AI187" s="9"/>
      <c r="AJ187" s="9"/>
      <c r="AK187" s="9"/>
    </row>
    <row r="188" spans="1:37" ht="63.75" customHeight="1">
      <c r="A188" s="20">
        <v>183</v>
      </c>
      <c r="B188" s="20" t="str">
        <f>VLOOKUP(E188,studia!$F$1:$I$12,2,FALSE)</f>
        <v>Automatyka i Robotyka</v>
      </c>
      <c r="C188" s="20" t="str">
        <f>VLOOKUP(E188,studia!$F$1:$I$12,3,FALSE)</f>
        <v>mgr</v>
      </c>
      <c r="D188" s="20" t="str">
        <f>VLOOKUP(E188,studia!$F$1:$I$12,4,FALSE)</f>
        <v>AMU</v>
      </c>
      <c r="E188" s="34" t="s">
        <v>643</v>
      </c>
      <c r="F188" s="34"/>
      <c r="G188" s="35" t="s">
        <v>2590</v>
      </c>
      <c r="H188" s="35" t="s">
        <v>2591</v>
      </c>
      <c r="I188" s="35" t="s">
        <v>2404</v>
      </c>
      <c r="J188" s="35" t="s">
        <v>2538</v>
      </c>
      <c r="K188" s="19" t="str">
        <f>VLOOKUP(J188,Prowadzacy!$F$2:$J$112,2,FALSE)</f>
        <v>Aleksander</v>
      </c>
      <c r="L188" s="19">
        <f>VLOOKUP(J188,Prowadzacy!$F$2:$K$112,3,FALSE)</f>
        <v>0</v>
      </c>
      <c r="M188" s="19" t="str">
        <f>VLOOKUP(J188,Prowadzacy!$F$2:$K$112,4,FALSE)</f>
        <v>Leicht</v>
      </c>
      <c r="N188" s="20" t="str">
        <f>VLOOKUP(J188,Prowadzacy!$F$2:$M$112,8,FALSE)</f>
        <v xml:space="preserve">Aleksander | Leicht | Dr inż. |  ( 5388 ) </v>
      </c>
      <c r="O188" s="20" t="str">
        <f>VLOOKUP(J188,Prowadzacy!$F$2:$K$112,5,FALSE)</f>
        <v>W05/K3</v>
      </c>
      <c r="P188" s="20" t="str">
        <f>VLOOKUP(J188,Prowadzacy!$F$2:$K$112,6,FALSE)</f>
        <v>ZMPE</v>
      </c>
      <c r="Q188" s="34" t="s">
        <v>2443</v>
      </c>
      <c r="R188" s="20" t="str">
        <f>VLOOKUP(Q188,Prowadzacy!$F$2:$K$112,2,FALSE)</f>
        <v>Krzysztof</v>
      </c>
      <c r="S188" s="20">
        <f>VLOOKUP(Q188,Prowadzacy!$F$2:$K$112,3,FALSE)</f>
        <v>0</v>
      </c>
      <c r="T188" s="20" t="str">
        <f>VLOOKUP(Q188,Prowadzacy!$F$2:$K$112,4,FALSE)</f>
        <v>Makowski</v>
      </c>
      <c r="U188" s="20" t="str">
        <f>VLOOKUP(Q188,Prowadzacy!$F$2:$M$112,8,FALSE)</f>
        <v xml:space="preserve">Krzysztof | Makowski | Dr hab. inż. |  ( 05329 ) </v>
      </c>
      <c r="V188" s="35"/>
      <c r="W188" s="34" t="s">
        <v>235</v>
      </c>
      <c r="X188" s="34"/>
      <c r="Y188" s="34"/>
      <c r="Z188" s="10"/>
      <c r="AA188" s="9"/>
      <c r="AB188" s="9"/>
      <c r="AC188" s="9"/>
      <c r="AD188" s="9"/>
      <c r="AE188" s="9"/>
      <c r="AF188" s="9"/>
      <c r="AG188" s="9"/>
      <c r="AH188" s="9"/>
      <c r="AI188" s="9"/>
      <c r="AJ188" s="9"/>
      <c r="AK188" s="9"/>
    </row>
    <row r="189" spans="1:37" ht="114.75" customHeight="1">
      <c r="A189" s="20">
        <v>184</v>
      </c>
      <c r="B189" s="20" t="str">
        <f>VLOOKUP(E189,studia!$F$1:$I$12,2,FALSE)</f>
        <v>Automatyka i Robotyka</v>
      </c>
      <c r="C189" s="20" t="str">
        <f>VLOOKUP(E189,studia!$F$1:$I$12,3,FALSE)</f>
        <v>mgr</v>
      </c>
      <c r="D189" s="20" t="str">
        <f>VLOOKUP(E189,studia!$F$1:$I$12,4,FALSE)</f>
        <v>AMU</v>
      </c>
      <c r="E189" s="34" t="s">
        <v>643</v>
      </c>
      <c r="F189" s="34"/>
      <c r="G189" s="35" t="s">
        <v>2592</v>
      </c>
      <c r="H189" s="35" t="s">
        <v>2593</v>
      </c>
      <c r="I189" s="35" t="s">
        <v>2411</v>
      </c>
      <c r="J189" s="35" t="s">
        <v>2538</v>
      </c>
      <c r="K189" s="19" t="str">
        <f>VLOOKUP(J189,Prowadzacy!$F$2:$J$112,2,FALSE)</f>
        <v>Aleksander</v>
      </c>
      <c r="L189" s="19">
        <f>VLOOKUP(J189,Prowadzacy!$F$2:$K$112,3,FALSE)</f>
        <v>0</v>
      </c>
      <c r="M189" s="19" t="str">
        <f>VLOOKUP(J189,Prowadzacy!$F$2:$K$112,4,FALSE)</f>
        <v>Leicht</v>
      </c>
      <c r="N189" s="20" t="str">
        <f>VLOOKUP(J189,Prowadzacy!$F$2:$M$112,8,FALSE)</f>
        <v xml:space="preserve">Aleksander | Leicht | Dr inż. |  ( 5388 ) </v>
      </c>
      <c r="O189" s="20" t="str">
        <f>VLOOKUP(J189,Prowadzacy!$F$2:$K$112,5,FALSE)</f>
        <v>W05/K3</v>
      </c>
      <c r="P189" s="20" t="str">
        <f>VLOOKUP(J189,Prowadzacy!$F$2:$K$112,6,FALSE)</f>
        <v>ZMPE</v>
      </c>
      <c r="Q189" s="34" t="s">
        <v>2443</v>
      </c>
      <c r="R189" s="20" t="str">
        <f>VLOOKUP(Q189,Prowadzacy!$F$2:$K$112,2,FALSE)</f>
        <v>Krzysztof</v>
      </c>
      <c r="S189" s="20">
        <f>VLOOKUP(Q189,Prowadzacy!$F$2:$K$112,3,FALSE)</f>
        <v>0</v>
      </c>
      <c r="T189" s="20" t="str">
        <f>VLOOKUP(Q189,Prowadzacy!$F$2:$K$112,4,FALSE)</f>
        <v>Makowski</v>
      </c>
      <c r="U189" s="20" t="str">
        <f>VLOOKUP(Q189,Prowadzacy!$F$2:$M$112,8,FALSE)</f>
        <v xml:space="preserve">Krzysztof | Makowski | Dr hab. inż. |  ( 05329 ) </v>
      </c>
      <c r="V189" s="35"/>
      <c r="W189" s="34" t="s">
        <v>235</v>
      </c>
      <c r="X189" s="34"/>
      <c r="Y189" s="34"/>
      <c r="Z189" s="10"/>
      <c r="AA189" s="9"/>
      <c r="AB189" s="9"/>
      <c r="AC189" s="9"/>
      <c r="AD189" s="9"/>
      <c r="AE189" s="9"/>
      <c r="AF189" s="9"/>
      <c r="AG189" s="9"/>
      <c r="AH189" s="9"/>
      <c r="AI189" s="9"/>
      <c r="AJ189" s="9"/>
      <c r="AK189" s="9"/>
    </row>
    <row r="190" spans="1:37" ht="63.75" customHeight="1">
      <c r="A190" s="20">
        <v>185</v>
      </c>
      <c r="B190" s="20" t="str">
        <f>VLOOKUP(E190,studia!$F$1:$I$12,2,FALSE)</f>
        <v>Automatyka i Robotyka</v>
      </c>
      <c r="C190" s="20" t="str">
        <f>VLOOKUP(E190,studia!$F$1:$I$12,3,FALSE)</f>
        <v>mgr</v>
      </c>
      <c r="D190" s="20" t="str">
        <f>VLOOKUP(E190,studia!$F$1:$I$12,4,FALSE)</f>
        <v>AMU</v>
      </c>
      <c r="E190" s="34" t="s">
        <v>643</v>
      </c>
      <c r="F190" s="85" t="s">
        <v>2939</v>
      </c>
      <c r="G190" s="35" t="s">
        <v>2303</v>
      </c>
      <c r="H190" s="35" t="s">
        <v>2304</v>
      </c>
      <c r="I190" s="35" t="s">
        <v>2305</v>
      </c>
      <c r="J190" s="35" t="s">
        <v>2302</v>
      </c>
      <c r="K190" s="19" t="str">
        <f>VLOOKUP(J190,Prowadzacy!$F$2:$J$112,2,FALSE)</f>
        <v>Teresa</v>
      </c>
      <c r="L190" s="19" t="str">
        <f>VLOOKUP(J190,Prowadzacy!$F$2:$K$112,3,FALSE)</f>
        <v>Bronisława</v>
      </c>
      <c r="M190" s="19" t="str">
        <f>VLOOKUP(J190,Prowadzacy!$F$2:$K$112,4,FALSE)</f>
        <v>Orłowska-Kowalska</v>
      </c>
      <c r="N190" s="20" t="str">
        <f>VLOOKUP(J190,Prowadzacy!$F$2:$M$112,8,FALSE)</f>
        <v xml:space="preserve">Teresa | Orłowska-Kowalska | Prof. dr hab. inż. |  ( 05335 ) </v>
      </c>
      <c r="O190" s="20" t="str">
        <f>VLOOKUP(J190,Prowadzacy!$F$2:$K$112,5,FALSE)</f>
        <v>W05/K3</v>
      </c>
      <c r="P190" s="20" t="str">
        <f>VLOOKUP(J190,Prowadzacy!$F$2:$K$112,6,FALSE)</f>
        <v>ZNEMAP</v>
      </c>
      <c r="Q190" s="34" t="s">
        <v>2283</v>
      </c>
      <c r="R190" s="20" t="str">
        <f>VLOOKUP(Q190,Prowadzacy!$F$2:$K$112,2,FALSE)</f>
        <v>Grzegorz</v>
      </c>
      <c r="S190" s="20" t="str">
        <f>VLOOKUP(Q190,Prowadzacy!$F$2:$K$112,3,FALSE)</f>
        <v>Jakub</v>
      </c>
      <c r="T190" s="20" t="str">
        <f>VLOOKUP(Q190,Prowadzacy!$F$2:$K$112,4,FALSE)</f>
        <v>Tarchała</v>
      </c>
      <c r="U190" s="20" t="str">
        <f>VLOOKUP(Q190,Prowadzacy!$F$2:$M$112,8,FALSE)</f>
        <v xml:space="preserve">Grzegorz | Tarchała | Dr inż. |  ( 05385 ) </v>
      </c>
      <c r="V190" s="35" t="s">
        <v>2454</v>
      </c>
      <c r="W190" s="34" t="s">
        <v>235</v>
      </c>
      <c r="X190" s="34"/>
      <c r="Y190" s="34"/>
      <c r="Z190" s="10"/>
      <c r="AA190" s="9"/>
      <c r="AB190" s="9"/>
      <c r="AC190" s="9"/>
      <c r="AD190" s="9"/>
      <c r="AE190" s="9"/>
      <c r="AF190" s="9"/>
      <c r="AG190" s="9"/>
      <c r="AH190" s="9"/>
      <c r="AI190" s="9"/>
      <c r="AJ190" s="9"/>
      <c r="AK190" s="9"/>
    </row>
    <row r="191" spans="1:37" ht="178.5" customHeight="1">
      <c r="A191" s="20">
        <v>186</v>
      </c>
      <c r="B191" s="20" t="str">
        <f>VLOOKUP(E191,studia!$F$1:$I$12,2,FALSE)</f>
        <v>Automatyka i Robotyka</v>
      </c>
      <c r="C191" s="20" t="str">
        <f>VLOOKUP(E191,studia!$F$1:$I$12,3,FALSE)</f>
        <v>mgr</v>
      </c>
      <c r="D191" s="20" t="str">
        <f>VLOOKUP(E191,studia!$F$1:$I$12,4,FALSE)</f>
        <v>AMU</v>
      </c>
      <c r="E191" s="34" t="s">
        <v>643</v>
      </c>
      <c r="F191" s="85" t="s">
        <v>2939</v>
      </c>
      <c r="G191" s="35" t="s">
        <v>2138</v>
      </c>
      <c r="H191" s="35" t="s">
        <v>2139</v>
      </c>
      <c r="I191" s="35" t="s">
        <v>2140</v>
      </c>
      <c r="J191" s="35" t="s">
        <v>2141</v>
      </c>
      <c r="K191" s="19" t="str">
        <f>VLOOKUP(J191,Prowadzacy!$F$2:$J$112,2,FALSE)</f>
        <v>Leszek</v>
      </c>
      <c r="L191" s="19">
        <f>VLOOKUP(J191,Prowadzacy!$F$2:$K$112,3,FALSE)</f>
        <v>0</v>
      </c>
      <c r="M191" s="19" t="str">
        <f>VLOOKUP(J191,Prowadzacy!$F$2:$K$112,4,FALSE)</f>
        <v>Pawlaczyk</v>
      </c>
      <c r="N191" s="20" t="str">
        <f>VLOOKUP(J191,Prowadzacy!$F$2:$M$112,8,FALSE)</f>
        <v xml:space="preserve">Leszek | Pawlaczyk | Dr hab. inż. |  ( 05336 ) </v>
      </c>
      <c r="O191" s="20" t="str">
        <f>VLOOKUP(J191,Prowadzacy!$F$2:$K$112,5,FALSE)</f>
        <v>W05/K3</v>
      </c>
      <c r="P191" s="20" t="str">
        <f>VLOOKUP(J191,Prowadzacy!$F$2:$K$112,6,FALSE)</f>
        <v>ZNEMAP</v>
      </c>
      <c r="Q191" s="34" t="s">
        <v>2178</v>
      </c>
      <c r="R191" s="20" t="str">
        <f>VLOOKUP(Q191,Prowadzacy!$F$2:$K$112,2,FALSE)</f>
        <v>Krzysztof</v>
      </c>
      <c r="S191" s="20">
        <f>VLOOKUP(Q191,Prowadzacy!$F$2:$K$112,3,FALSE)</f>
        <v>0</v>
      </c>
      <c r="T191" s="20" t="str">
        <f>VLOOKUP(Q191,Prowadzacy!$F$2:$K$112,4,FALSE)</f>
        <v>Pieńkowski</v>
      </c>
      <c r="U191" s="20" t="str">
        <f>VLOOKUP(Q191,Prowadzacy!$F$2:$M$112,8,FALSE)</f>
        <v xml:space="preserve">Krzysztof | Pieńkowski | Dr hab. inż. |  ( 05339 ) </v>
      </c>
      <c r="V191" s="35"/>
      <c r="W191" s="34" t="s">
        <v>235</v>
      </c>
      <c r="X191" s="34"/>
      <c r="Y191" s="34"/>
      <c r="Z191" s="10"/>
      <c r="AA191" s="9"/>
      <c r="AB191" s="9"/>
      <c r="AC191" s="9"/>
      <c r="AD191" s="9"/>
      <c r="AE191" s="9"/>
      <c r="AF191" s="9"/>
      <c r="AG191" s="9"/>
      <c r="AH191" s="9"/>
      <c r="AI191" s="9"/>
      <c r="AJ191" s="9"/>
      <c r="AK191" s="9"/>
    </row>
    <row r="192" spans="1:37" ht="242.25" customHeight="1">
      <c r="A192" s="20">
        <v>187</v>
      </c>
      <c r="B192" s="20" t="str">
        <f>VLOOKUP(E192,studia!$F$1:$I$12,2,FALSE)</f>
        <v>Automatyka i Robotyka</v>
      </c>
      <c r="C192" s="20" t="str">
        <f>VLOOKUP(E192,studia!$F$1:$I$12,3,FALSE)</f>
        <v>mgr</v>
      </c>
      <c r="D192" s="20" t="str">
        <f>VLOOKUP(E192,studia!$F$1:$I$12,4,FALSE)</f>
        <v>AMU</v>
      </c>
      <c r="E192" s="34" t="s">
        <v>643</v>
      </c>
      <c r="F192" s="34"/>
      <c r="G192" s="35" t="s">
        <v>2144</v>
      </c>
      <c r="H192" s="35" t="s">
        <v>2145</v>
      </c>
      <c r="I192" s="35" t="s">
        <v>2146</v>
      </c>
      <c r="J192" s="35" t="s">
        <v>2147</v>
      </c>
      <c r="K192" s="19" t="str">
        <f>VLOOKUP(J192,Prowadzacy!$F$2:$J$112,2,FALSE)</f>
        <v>Marcin</v>
      </c>
      <c r="L192" s="19" t="str">
        <f>VLOOKUP(J192,Prowadzacy!$F$2:$K$112,3,FALSE)</f>
        <v>Stanisław</v>
      </c>
      <c r="M192" s="19" t="str">
        <f>VLOOKUP(J192,Prowadzacy!$F$2:$K$112,4,FALSE)</f>
        <v>Pawlak</v>
      </c>
      <c r="N192" s="20" t="str">
        <f>VLOOKUP(J192,Prowadzacy!$F$2:$M$112,8,FALSE)</f>
        <v xml:space="preserve">Marcin | Pawlak | Dr inż. |  ( 05337 ) </v>
      </c>
      <c r="O192" s="20" t="str">
        <f>VLOOKUP(J192,Prowadzacy!$F$2:$K$112,5,FALSE)</f>
        <v>W05/K3</v>
      </c>
      <c r="P192" s="20" t="str">
        <f>VLOOKUP(J192,Prowadzacy!$F$2:$K$112,6,FALSE)</f>
        <v>ZNEMAP</v>
      </c>
      <c r="Q192" s="34" t="s">
        <v>2415</v>
      </c>
      <c r="R192" s="20" t="str">
        <f>VLOOKUP(Q192,Prowadzacy!$F$2:$K$112,2,FALSE)</f>
        <v>Krzysztof</v>
      </c>
      <c r="S192" s="20" t="str">
        <f>VLOOKUP(Q192,Prowadzacy!$F$2:$K$112,3,FALSE)</f>
        <v>Paweł</v>
      </c>
      <c r="T192" s="20" t="str">
        <f>VLOOKUP(Q192,Prowadzacy!$F$2:$K$112,4,FALSE)</f>
        <v>Dyrcz</v>
      </c>
      <c r="U192" s="20" t="str">
        <f>VLOOKUP(Q192,Prowadzacy!$F$2:$M$112,8,FALSE)</f>
        <v xml:space="preserve">Krzysztof | Dyrcz | Dr inż. |  ( 05307 ) </v>
      </c>
      <c r="V192" s="35"/>
      <c r="W192" s="34" t="s">
        <v>235</v>
      </c>
      <c r="X192" s="34"/>
      <c r="Y192" s="34"/>
      <c r="Z192" s="10"/>
      <c r="AA192" s="9"/>
      <c r="AB192" s="9"/>
      <c r="AC192" s="9"/>
      <c r="AD192" s="9"/>
      <c r="AE192" s="9"/>
      <c r="AF192" s="9"/>
      <c r="AG192" s="9"/>
      <c r="AH192" s="9"/>
      <c r="AI192" s="9"/>
      <c r="AJ192" s="9"/>
      <c r="AK192" s="9"/>
    </row>
    <row r="193" spans="1:37" ht="344.25" customHeight="1">
      <c r="A193" s="20">
        <v>188</v>
      </c>
      <c r="B193" s="20" t="str">
        <f>VLOOKUP(E193,studia!$F$1:$I$12,2,FALSE)</f>
        <v>Automatyka i Robotyka</v>
      </c>
      <c r="C193" s="20" t="str">
        <f>VLOOKUP(E193,studia!$F$1:$I$12,3,FALSE)</f>
        <v>mgr</v>
      </c>
      <c r="D193" s="20" t="str">
        <f>VLOOKUP(E193,studia!$F$1:$I$12,4,FALSE)</f>
        <v>AMU</v>
      </c>
      <c r="E193" s="34" t="s">
        <v>643</v>
      </c>
      <c r="F193" s="34"/>
      <c r="G193" s="35" t="s">
        <v>2175</v>
      </c>
      <c r="H193" s="35" t="s">
        <v>2176</v>
      </c>
      <c r="I193" s="35" t="s">
        <v>2177</v>
      </c>
      <c r="J193" s="35" t="s">
        <v>2178</v>
      </c>
      <c r="K193" s="19" t="str">
        <f>VLOOKUP(J193,Prowadzacy!$F$2:$J$112,2,FALSE)</f>
        <v>Krzysztof</v>
      </c>
      <c r="L193" s="19">
        <f>VLOOKUP(J193,Prowadzacy!$F$2:$K$112,3,FALSE)</f>
        <v>0</v>
      </c>
      <c r="M193" s="19" t="str">
        <f>VLOOKUP(J193,Prowadzacy!$F$2:$K$112,4,FALSE)</f>
        <v>Pieńkowski</v>
      </c>
      <c r="N193" s="20" t="str">
        <f>VLOOKUP(J193,Prowadzacy!$F$2:$M$112,8,FALSE)</f>
        <v xml:space="preserve">Krzysztof | Pieńkowski | Dr hab. inż. |  ( 05339 ) </v>
      </c>
      <c r="O193" s="20" t="str">
        <f>VLOOKUP(J193,Prowadzacy!$F$2:$K$112,5,FALSE)</f>
        <v>W05/K3</v>
      </c>
      <c r="P193" s="20" t="str">
        <f>VLOOKUP(J193,Prowadzacy!$F$2:$K$112,6,FALSE)</f>
        <v>ZNEMAP</v>
      </c>
      <c r="Q193" s="34" t="s">
        <v>2442</v>
      </c>
      <c r="R193" s="20" t="str">
        <f>VLOOKUP(Q193,Prowadzacy!$F$2:$K$112,2,FALSE)</f>
        <v>Bogusław</v>
      </c>
      <c r="S193" s="20" t="str">
        <f>VLOOKUP(Q193,Prowadzacy!$F$2:$K$112,3,FALSE)</f>
        <v>Antoni</v>
      </c>
      <c r="T193" s="20" t="str">
        <f>VLOOKUP(Q193,Prowadzacy!$F$2:$K$112,4,FALSE)</f>
        <v>Karolewski</v>
      </c>
      <c r="U193" s="20" t="str">
        <f>VLOOKUP(Q193,Prowadzacy!$F$2:$M$112,8,FALSE)</f>
        <v xml:space="preserve">Bogusław | Karolewski | Dr hab. inż. |  ( 05314 ) </v>
      </c>
      <c r="V193" s="35" t="s">
        <v>2450</v>
      </c>
      <c r="W193" s="34" t="s">
        <v>235</v>
      </c>
      <c r="X193" s="34"/>
      <c r="Y193" s="34"/>
      <c r="Z193" s="10"/>
      <c r="AA193" s="9"/>
      <c r="AB193" s="9"/>
      <c r="AC193" s="9"/>
      <c r="AD193" s="9"/>
      <c r="AE193" s="9"/>
      <c r="AF193" s="9"/>
      <c r="AG193" s="9"/>
      <c r="AH193" s="9"/>
      <c r="AI193" s="9"/>
      <c r="AJ193" s="9"/>
      <c r="AK193" s="9"/>
    </row>
    <row r="194" spans="1:37" ht="165.75" customHeight="1">
      <c r="A194" s="20">
        <v>189</v>
      </c>
      <c r="B194" s="20" t="str">
        <f>VLOOKUP(E194,studia!$F$1:$I$12,2,FALSE)</f>
        <v>Automatyka i Robotyka</v>
      </c>
      <c r="C194" s="20" t="str">
        <f>VLOOKUP(E194,studia!$F$1:$I$12,3,FALSE)</f>
        <v>mgr</v>
      </c>
      <c r="D194" s="20" t="str">
        <f>VLOOKUP(E194,studia!$F$1:$I$12,4,FALSE)</f>
        <v>AMU</v>
      </c>
      <c r="E194" s="34" t="s">
        <v>643</v>
      </c>
      <c r="F194" s="34"/>
      <c r="G194" s="54" t="s">
        <v>2179</v>
      </c>
      <c r="H194" s="54" t="s">
        <v>2180</v>
      </c>
      <c r="I194" s="54" t="s">
        <v>2181</v>
      </c>
      <c r="J194" s="35" t="s">
        <v>2178</v>
      </c>
      <c r="K194" s="19" t="str">
        <f>VLOOKUP(J194,Prowadzacy!$F$2:$J$112,2,FALSE)</f>
        <v>Krzysztof</v>
      </c>
      <c r="L194" s="19">
        <f>VLOOKUP(J194,Prowadzacy!$F$2:$K$112,3,FALSE)</f>
        <v>0</v>
      </c>
      <c r="M194" s="19" t="str">
        <f>VLOOKUP(J194,Prowadzacy!$F$2:$K$112,4,FALSE)</f>
        <v>Pieńkowski</v>
      </c>
      <c r="N194" s="20" t="str">
        <f>VLOOKUP(J194,Prowadzacy!$F$2:$M$112,8,FALSE)</f>
        <v xml:space="preserve">Krzysztof | Pieńkowski | Dr hab. inż. |  ( 05339 ) </v>
      </c>
      <c r="O194" s="20" t="str">
        <f>VLOOKUP(J194,Prowadzacy!$F$2:$K$112,5,FALSE)</f>
        <v>W05/K3</v>
      </c>
      <c r="P194" s="20" t="str">
        <f>VLOOKUP(J194,Prowadzacy!$F$2:$K$112,6,FALSE)</f>
        <v>ZNEMAP</v>
      </c>
      <c r="Q194" s="34" t="s">
        <v>2442</v>
      </c>
      <c r="R194" s="20" t="str">
        <f>VLOOKUP(Q194,Prowadzacy!$F$2:$K$112,2,FALSE)</f>
        <v>Bogusław</v>
      </c>
      <c r="S194" s="20" t="str">
        <f>VLOOKUP(Q194,Prowadzacy!$F$2:$K$112,3,FALSE)</f>
        <v>Antoni</v>
      </c>
      <c r="T194" s="20" t="str">
        <f>VLOOKUP(Q194,Prowadzacy!$F$2:$K$112,4,FALSE)</f>
        <v>Karolewski</v>
      </c>
      <c r="U194" s="20" t="str">
        <f>VLOOKUP(Q194,Prowadzacy!$F$2:$M$112,8,FALSE)</f>
        <v xml:space="preserve">Bogusław | Karolewski | Dr hab. inż. |  ( 05314 ) </v>
      </c>
      <c r="V194" s="35"/>
      <c r="W194" s="34" t="s">
        <v>235</v>
      </c>
      <c r="X194" s="34"/>
      <c r="Y194" s="34"/>
      <c r="Z194" s="10"/>
      <c r="AA194" s="9"/>
      <c r="AB194" s="9"/>
      <c r="AC194" s="9"/>
      <c r="AD194" s="9"/>
      <c r="AE194" s="9"/>
      <c r="AF194" s="9"/>
      <c r="AG194" s="9"/>
      <c r="AH194" s="9"/>
      <c r="AI194" s="9"/>
      <c r="AJ194" s="9"/>
      <c r="AK194" s="9"/>
    </row>
    <row r="195" spans="1:37" ht="127.5" customHeight="1">
      <c r="A195" s="20">
        <v>190</v>
      </c>
      <c r="B195" s="20" t="str">
        <f>VLOOKUP(E195,studia!$F$1:$I$12,2,FALSE)</f>
        <v>Automatyka i Robotyka</v>
      </c>
      <c r="C195" s="20" t="str">
        <f>VLOOKUP(E195,studia!$F$1:$I$12,3,FALSE)</f>
        <v>mgr</v>
      </c>
      <c r="D195" s="20" t="str">
        <f>VLOOKUP(E195,studia!$F$1:$I$12,4,FALSE)</f>
        <v>AMU</v>
      </c>
      <c r="E195" s="34" t="s">
        <v>643</v>
      </c>
      <c r="F195" s="34"/>
      <c r="G195" s="35" t="s">
        <v>2182</v>
      </c>
      <c r="H195" s="35" t="s">
        <v>2183</v>
      </c>
      <c r="I195" s="35" t="s">
        <v>2184</v>
      </c>
      <c r="J195" s="35" t="s">
        <v>2178</v>
      </c>
      <c r="K195" s="19" t="str">
        <f>VLOOKUP(J195,Prowadzacy!$F$2:$J$112,2,FALSE)</f>
        <v>Krzysztof</v>
      </c>
      <c r="L195" s="19">
        <f>VLOOKUP(J195,Prowadzacy!$F$2:$K$112,3,FALSE)</f>
        <v>0</v>
      </c>
      <c r="M195" s="19" t="str">
        <f>VLOOKUP(J195,Prowadzacy!$F$2:$K$112,4,FALSE)</f>
        <v>Pieńkowski</v>
      </c>
      <c r="N195" s="20" t="str">
        <f>VLOOKUP(J195,Prowadzacy!$F$2:$M$112,8,FALSE)</f>
        <v xml:space="preserve">Krzysztof | Pieńkowski | Dr hab. inż. |  ( 05339 ) </v>
      </c>
      <c r="O195" s="20" t="str">
        <f>VLOOKUP(J195,Prowadzacy!$F$2:$K$112,5,FALSE)</f>
        <v>W05/K3</v>
      </c>
      <c r="P195" s="20" t="str">
        <f>VLOOKUP(J195,Prowadzacy!$F$2:$K$112,6,FALSE)</f>
        <v>ZNEMAP</v>
      </c>
      <c r="Q195" s="34" t="s">
        <v>2141</v>
      </c>
      <c r="R195" s="20" t="str">
        <f>VLOOKUP(Q195,Prowadzacy!$F$2:$K$112,2,FALSE)</f>
        <v>Leszek</v>
      </c>
      <c r="S195" s="20">
        <f>VLOOKUP(Q195,Prowadzacy!$F$2:$K$112,3,FALSE)</f>
        <v>0</v>
      </c>
      <c r="T195" s="20" t="str">
        <f>VLOOKUP(Q195,Prowadzacy!$F$2:$K$112,4,FALSE)</f>
        <v>Pawlaczyk</v>
      </c>
      <c r="U195" s="20" t="str">
        <f>VLOOKUP(Q195,Prowadzacy!$F$2:$M$112,8,FALSE)</f>
        <v xml:space="preserve">Leszek | Pawlaczyk | Dr hab. inż. |  ( 05336 ) </v>
      </c>
      <c r="V195" s="35"/>
      <c r="W195" s="34" t="s">
        <v>235</v>
      </c>
      <c r="X195" s="34"/>
      <c r="Y195" s="34"/>
      <c r="Z195" s="10"/>
      <c r="AA195" s="9"/>
      <c r="AB195" s="9"/>
      <c r="AC195" s="9"/>
      <c r="AD195" s="9"/>
      <c r="AE195" s="9"/>
      <c r="AF195" s="9"/>
      <c r="AG195" s="9"/>
      <c r="AH195" s="9"/>
      <c r="AI195" s="9"/>
      <c r="AJ195" s="9"/>
      <c r="AK195" s="9"/>
    </row>
    <row r="196" spans="1:37" ht="191.25" customHeight="1">
      <c r="A196" s="20">
        <v>191</v>
      </c>
      <c r="B196" s="20" t="str">
        <f>VLOOKUP(E196,studia!$F$1:$I$12,2,FALSE)</f>
        <v>Automatyka i Robotyka</v>
      </c>
      <c r="C196" s="20" t="str">
        <f>VLOOKUP(E196,studia!$F$1:$I$12,3,FALSE)</f>
        <v>mgr</v>
      </c>
      <c r="D196" s="20" t="str">
        <f>VLOOKUP(E196,studia!$F$1:$I$12,4,FALSE)</f>
        <v>AMU</v>
      </c>
      <c r="E196" s="34" t="s">
        <v>643</v>
      </c>
      <c r="F196" s="34"/>
      <c r="G196" s="35" t="s">
        <v>2189</v>
      </c>
      <c r="H196" s="35" t="s">
        <v>2190</v>
      </c>
      <c r="I196" s="35" t="s">
        <v>2191</v>
      </c>
      <c r="J196" s="35" t="s">
        <v>2178</v>
      </c>
      <c r="K196" s="19" t="str">
        <f>VLOOKUP(J196,Prowadzacy!$F$2:$J$112,2,FALSE)</f>
        <v>Krzysztof</v>
      </c>
      <c r="L196" s="19">
        <f>VLOOKUP(J196,Prowadzacy!$F$2:$K$112,3,FALSE)</f>
        <v>0</v>
      </c>
      <c r="M196" s="19" t="str">
        <f>VLOOKUP(J196,Prowadzacy!$F$2:$K$112,4,FALSE)</f>
        <v>Pieńkowski</v>
      </c>
      <c r="N196" s="20" t="str">
        <f>VLOOKUP(J196,Prowadzacy!$F$2:$M$112,8,FALSE)</f>
        <v xml:space="preserve">Krzysztof | Pieńkowski | Dr hab. inż. |  ( 05339 ) </v>
      </c>
      <c r="O196" s="20" t="str">
        <f>VLOOKUP(J196,Prowadzacy!$F$2:$K$112,5,FALSE)</f>
        <v>W05/K3</v>
      </c>
      <c r="P196" s="20" t="str">
        <f>VLOOKUP(J196,Prowadzacy!$F$2:$K$112,6,FALSE)</f>
        <v>ZNEMAP</v>
      </c>
      <c r="Q196" s="34" t="s">
        <v>2141</v>
      </c>
      <c r="R196" s="20" t="str">
        <f>VLOOKUP(Q196,Prowadzacy!$F$2:$K$112,2,FALSE)</f>
        <v>Leszek</v>
      </c>
      <c r="S196" s="20">
        <f>VLOOKUP(Q196,Prowadzacy!$F$2:$K$112,3,FALSE)</f>
        <v>0</v>
      </c>
      <c r="T196" s="20" t="str">
        <f>VLOOKUP(Q196,Prowadzacy!$F$2:$K$112,4,FALSE)</f>
        <v>Pawlaczyk</v>
      </c>
      <c r="U196" s="20" t="str">
        <f>VLOOKUP(Q196,Prowadzacy!$F$2:$M$112,8,FALSE)</f>
        <v xml:space="preserve">Leszek | Pawlaczyk | Dr hab. inż. |  ( 05336 ) </v>
      </c>
      <c r="V196" s="35" t="s">
        <v>2451</v>
      </c>
      <c r="W196" s="34" t="s">
        <v>235</v>
      </c>
      <c r="X196" s="34"/>
      <c r="Y196" s="34"/>
      <c r="Z196" s="10"/>
      <c r="AA196" s="9"/>
      <c r="AB196" s="9"/>
      <c r="AC196" s="9"/>
      <c r="AD196" s="9"/>
      <c r="AE196" s="9"/>
      <c r="AF196" s="9"/>
      <c r="AG196" s="9"/>
      <c r="AH196" s="9"/>
      <c r="AI196" s="9"/>
      <c r="AJ196" s="9"/>
      <c r="AK196" s="9"/>
    </row>
    <row r="197" spans="1:37" ht="204" customHeight="1">
      <c r="A197" s="20">
        <v>192</v>
      </c>
      <c r="B197" s="20" t="str">
        <f>VLOOKUP(E197,studia!$F$1:$I$12,2,FALSE)</f>
        <v>Automatyka i Robotyka</v>
      </c>
      <c r="C197" s="20" t="str">
        <f>VLOOKUP(E197,studia!$F$1:$I$12,3,FALSE)</f>
        <v>mgr</v>
      </c>
      <c r="D197" s="20" t="str">
        <f>VLOOKUP(E197,studia!$F$1:$I$12,4,FALSE)</f>
        <v>AMU</v>
      </c>
      <c r="E197" s="34" t="s">
        <v>643</v>
      </c>
      <c r="F197" s="85" t="s">
        <v>2939</v>
      </c>
      <c r="G197" s="35" t="s">
        <v>2188</v>
      </c>
      <c r="H197" s="35" t="s">
        <v>2574</v>
      </c>
      <c r="I197" s="35" t="s">
        <v>2575</v>
      </c>
      <c r="J197" s="35" t="s">
        <v>2178</v>
      </c>
      <c r="K197" s="19" t="str">
        <f>VLOOKUP(J197,Prowadzacy!$F$2:$J$112,2,FALSE)</f>
        <v>Krzysztof</v>
      </c>
      <c r="L197" s="19">
        <f>VLOOKUP(J197,Prowadzacy!$F$2:$K$112,3,FALSE)</f>
        <v>0</v>
      </c>
      <c r="M197" s="19" t="str">
        <f>VLOOKUP(J197,Prowadzacy!$F$2:$K$112,4,FALSE)</f>
        <v>Pieńkowski</v>
      </c>
      <c r="N197" s="20" t="str">
        <f>VLOOKUP(J197,Prowadzacy!$F$2:$M$112,8,FALSE)</f>
        <v xml:space="preserve">Krzysztof | Pieńkowski | Dr hab. inż. |  ( 05339 ) </v>
      </c>
      <c r="O197" s="20" t="str">
        <f>VLOOKUP(J197,Prowadzacy!$F$2:$K$112,5,FALSE)</f>
        <v>W05/K3</v>
      </c>
      <c r="P197" s="20" t="str">
        <f>VLOOKUP(J197,Prowadzacy!$F$2:$K$112,6,FALSE)</f>
        <v>ZNEMAP</v>
      </c>
      <c r="Q197" s="34" t="s">
        <v>2141</v>
      </c>
      <c r="R197" s="20" t="str">
        <f>VLOOKUP(Q197,Prowadzacy!$F$2:$K$112,2,FALSE)</f>
        <v>Leszek</v>
      </c>
      <c r="S197" s="20">
        <f>VLOOKUP(Q197,Prowadzacy!$F$2:$K$112,3,FALSE)</f>
        <v>0</v>
      </c>
      <c r="T197" s="20" t="str">
        <f>VLOOKUP(Q197,Prowadzacy!$F$2:$K$112,4,FALSE)</f>
        <v>Pawlaczyk</v>
      </c>
      <c r="U197" s="20" t="str">
        <f>VLOOKUP(Q197,Prowadzacy!$F$2:$M$112,8,FALSE)</f>
        <v xml:space="preserve">Leszek | Pawlaczyk | Dr hab. inż. |  ( 05336 ) </v>
      </c>
      <c r="V197" s="35"/>
      <c r="W197" s="34" t="s">
        <v>235</v>
      </c>
      <c r="X197" s="34"/>
      <c r="Y197" s="34"/>
      <c r="Z197" s="10"/>
      <c r="AA197" s="9"/>
      <c r="AB197" s="9"/>
      <c r="AC197" s="9"/>
      <c r="AD197" s="9"/>
      <c r="AE197" s="9"/>
      <c r="AF197" s="9"/>
      <c r="AG197" s="9"/>
      <c r="AH197" s="9"/>
      <c r="AI197" s="9"/>
      <c r="AJ197" s="9"/>
      <c r="AK197" s="9"/>
    </row>
    <row r="198" spans="1:37" ht="102" customHeight="1">
      <c r="A198" s="20">
        <v>193</v>
      </c>
      <c r="B198" s="20" t="str">
        <f>VLOOKUP(E198,studia!$F$1:$I$12,2,FALSE)</f>
        <v>Automatyka i Robotyka</v>
      </c>
      <c r="C198" s="20" t="str">
        <f>VLOOKUP(E198,studia!$F$1:$I$12,3,FALSE)</f>
        <v>mgr</v>
      </c>
      <c r="D198" s="20" t="str">
        <f>VLOOKUP(E198,studia!$F$1:$I$12,4,FALSE)</f>
        <v>AMU</v>
      </c>
      <c r="E198" s="34" t="s">
        <v>643</v>
      </c>
      <c r="F198" s="34"/>
      <c r="G198" s="35" t="s">
        <v>2199</v>
      </c>
      <c r="H198" s="35" t="s">
        <v>2200</v>
      </c>
      <c r="I198" s="35" t="s">
        <v>2201</v>
      </c>
      <c r="J198" s="35" t="s">
        <v>2193</v>
      </c>
      <c r="K198" s="19" t="str">
        <f>VLOOKUP(J198,Prowadzacy!$F$2:$J$112,2,FALSE)</f>
        <v>Piotr</v>
      </c>
      <c r="L198" s="19" t="str">
        <f>VLOOKUP(J198,Prowadzacy!$F$2:$K$112,3,FALSE)</f>
        <v>Jóżef</v>
      </c>
      <c r="M198" s="19" t="str">
        <f>VLOOKUP(J198,Prowadzacy!$F$2:$K$112,4,FALSE)</f>
        <v>Serkies</v>
      </c>
      <c r="N198" s="20" t="str">
        <f>VLOOKUP(J198,Prowadzacy!$F$2:$M$112,8,FALSE)</f>
        <v xml:space="preserve">Piotr | Serkies | Dr inż. |  ( 05383 ) </v>
      </c>
      <c r="O198" s="20" t="str">
        <f>VLOOKUP(J198,Prowadzacy!$F$2:$K$112,5,FALSE)</f>
        <v>W05/K3</v>
      </c>
      <c r="P198" s="20" t="str">
        <f>VLOOKUP(J198,Prowadzacy!$F$2:$K$112,6,FALSE)</f>
        <v>ZNEMAP</v>
      </c>
      <c r="Q198" s="34" t="s">
        <v>2334</v>
      </c>
      <c r="R198" s="20" t="str">
        <f>VLOOKUP(Q198,Prowadzacy!$F$2:$K$112,2,FALSE)</f>
        <v>Karol</v>
      </c>
      <c r="S198" s="20">
        <f>VLOOKUP(Q198,Prowadzacy!$F$2:$K$112,3,FALSE)</f>
        <v>0</v>
      </c>
      <c r="T198" s="20" t="str">
        <f>VLOOKUP(Q198,Prowadzacy!$F$2:$K$112,4,FALSE)</f>
        <v>Wróbel</v>
      </c>
      <c r="U198" s="20" t="str">
        <f>VLOOKUP(Q198,Prowadzacy!$F$2:$M$112,8,FALSE)</f>
        <v xml:space="preserve">Karol | Wróbel | Dr inż. |  ( 053112 ) </v>
      </c>
      <c r="V198" s="35"/>
      <c r="W198" s="34" t="s">
        <v>235</v>
      </c>
      <c r="X198" s="34"/>
      <c r="Y198" s="34"/>
      <c r="Z198" s="10"/>
      <c r="AA198" s="9"/>
      <c r="AB198" s="9"/>
      <c r="AC198" s="9"/>
      <c r="AD198" s="9"/>
      <c r="AE198" s="9"/>
      <c r="AF198" s="9"/>
      <c r="AG198" s="9"/>
      <c r="AH198" s="9"/>
      <c r="AI198" s="9"/>
      <c r="AJ198" s="9"/>
      <c r="AK198" s="9"/>
    </row>
    <row r="199" spans="1:37" ht="89.25" customHeight="1">
      <c r="A199" s="20">
        <v>194</v>
      </c>
      <c r="B199" s="20" t="str">
        <f>VLOOKUP(E199,studia!$F$1:$I$12,2,FALSE)</f>
        <v>Automatyka i Robotyka</v>
      </c>
      <c r="C199" s="20" t="str">
        <f>VLOOKUP(E199,studia!$F$1:$I$12,3,FALSE)</f>
        <v>mgr</v>
      </c>
      <c r="D199" s="20" t="str">
        <f>VLOOKUP(E199,studia!$F$1:$I$12,4,FALSE)</f>
        <v>AMU</v>
      </c>
      <c r="E199" s="34" t="s">
        <v>643</v>
      </c>
      <c r="F199" s="85" t="s">
        <v>2939</v>
      </c>
      <c r="G199" s="35" t="s">
        <v>2594</v>
      </c>
      <c r="H199" s="35" t="s">
        <v>2595</v>
      </c>
      <c r="I199" s="35" t="s">
        <v>2202</v>
      </c>
      <c r="J199" s="35" t="s">
        <v>2193</v>
      </c>
      <c r="K199" s="19" t="str">
        <f>VLOOKUP(J199,Prowadzacy!$F$2:$J$112,2,FALSE)</f>
        <v>Piotr</v>
      </c>
      <c r="L199" s="19" t="str">
        <f>VLOOKUP(J199,Prowadzacy!$F$2:$K$112,3,FALSE)</f>
        <v>Jóżef</v>
      </c>
      <c r="M199" s="19" t="str">
        <f>VLOOKUP(J199,Prowadzacy!$F$2:$K$112,4,FALSE)</f>
        <v>Serkies</v>
      </c>
      <c r="N199" s="20" t="str">
        <f>VLOOKUP(J199,Prowadzacy!$F$2:$M$112,8,FALSE)</f>
        <v xml:space="preserve">Piotr | Serkies | Dr inż. |  ( 05383 ) </v>
      </c>
      <c r="O199" s="20" t="str">
        <f>VLOOKUP(J199,Prowadzacy!$F$2:$K$112,5,FALSE)</f>
        <v>W05/K3</v>
      </c>
      <c r="P199" s="20" t="str">
        <f>VLOOKUP(J199,Prowadzacy!$F$2:$K$112,6,FALSE)</f>
        <v>ZNEMAP</v>
      </c>
      <c r="Q199" s="34" t="s">
        <v>2268</v>
      </c>
      <c r="R199" s="20" t="str">
        <f>VLOOKUP(Q199,Prowadzacy!$F$2:$K$112,2,FALSE)</f>
        <v>Krzysztof</v>
      </c>
      <c r="S199" s="20">
        <f>VLOOKUP(Q199,Prowadzacy!$F$2:$K$112,3,FALSE)</f>
        <v>0</v>
      </c>
      <c r="T199" s="20" t="str">
        <f>VLOOKUP(Q199,Prowadzacy!$F$2:$K$112,4,FALSE)</f>
        <v>Szabat</v>
      </c>
      <c r="U199" s="20" t="str">
        <f>VLOOKUP(Q199,Prowadzacy!$F$2:$M$112,8,FALSE)</f>
        <v xml:space="preserve">Krzysztof | Szabat | Prof. dr hab. inż. |  ( 05344 ) </v>
      </c>
      <c r="V199" s="35"/>
      <c r="W199" s="34" t="s">
        <v>235</v>
      </c>
      <c r="X199" s="34"/>
      <c r="Y199" s="34"/>
      <c r="Z199" s="10"/>
      <c r="AA199" s="9"/>
      <c r="AB199" s="9"/>
      <c r="AC199" s="9"/>
      <c r="AD199" s="9"/>
      <c r="AE199" s="9"/>
      <c r="AF199" s="9"/>
      <c r="AG199" s="9"/>
      <c r="AH199" s="9"/>
      <c r="AI199" s="9"/>
      <c r="AJ199" s="9"/>
      <c r="AK199" s="9"/>
    </row>
    <row r="200" spans="1:37" ht="63.75" customHeight="1">
      <c r="A200" s="20">
        <v>195</v>
      </c>
      <c r="B200" s="20" t="str">
        <f>VLOOKUP(E200,studia!$F$1:$I$12,2,FALSE)</f>
        <v>Automatyka i Robotyka</v>
      </c>
      <c r="C200" s="20" t="str">
        <f>VLOOKUP(E200,studia!$F$1:$I$12,3,FALSE)</f>
        <v>mgr</v>
      </c>
      <c r="D200" s="20" t="str">
        <f>VLOOKUP(E200,studia!$F$1:$I$12,4,FALSE)</f>
        <v>AMU</v>
      </c>
      <c r="E200" s="34" t="s">
        <v>643</v>
      </c>
      <c r="F200" s="85" t="s">
        <v>2939</v>
      </c>
      <c r="G200" s="35" t="s">
        <v>2203</v>
      </c>
      <c r="H200" s="35" t="s">
        <v>2204</v>
      </c>
      <c r="I200" s="35" t="s">
        <v>2205</v>
      </c>
      <c r="J200" s="35" t="s">
        <v>2193</v>
      </c>
      <c r="K200" s="19" t="str">
        <f>VLOOKUP(J200,Prowadzacy!$F$2:$J$112,2,FALSE)</f>
        <v>Piotr</v>
      </c>
      <c r="L200" s="19" t="str">
        <f>VLOOKUP(J200,Prowadzacy!$F$2:$K$112,3,FALSE)</f>
        <v>Jóżef</v>
      </c>
      <c r="M200" s="19" t="str">
        <f>VLOOKUP(J200,Prowadzacy!$F$2:$K$112,4,FALSE)</f>
        <v>Serkies</v>
      </c>
      <c r="N200" s="20" t="str">
        <f>VLOOKUP(J200,Prowadzacy!$F$2:$M$112,8,FALSE)</f>
        <v xml:space="preserve">Piotr | Serkies | Dr inż. |  ( 05383 ) </v>
      </c>
      <c r="O200" s="20" t="str">
        <f>VLOOKUP(J200,Prowadzacy!$F$2:$K$112,5,FALSE)</f>
        <v>W05/K3</v>
      </c>
      <c r="P200" s="20" t="str">
        <f>VLOOKUP(J200,Prowadzacy!$F$2:$K$112,6,FALSE)</f>
        <v>ZNEMAP</v>
      </c>
      <c r="Q200" s="34" t="s">
        <v>2268</v>
      </c>
      <c r="R200" s="20" t="str">
        <f>VLOOKUP(Q200,Prowadzacy!$F$2:$K$112,2,FALSE)</f>
        <v>Krzysztof</v>
      </c>
      <c r="S200" s="20">
        <f>VLOOKUP(Q200,Prowadzacy!$F$2:$K$112,3,FALSE)</f>
        <v>0</v>
      </c>
      <c r="T200" s="20" t="str">
        <f>VLOOKUP(Q200,Prowadzacy!$F$2:$K$112,4,FALSE)</f>
        <v>Szabat</v>
      </c>
      <c r="U200" s="20" t="str">
        <f>VLOOKUP(Q200,Prowadzacy!$F$2:$M$112,8,FALSE)</f>
        <v xml:space="preserve">Krzysztof | Szabat | Prof. dr hab. inż. |  ( 05344 ) </v>
      </c>
      <c r="V200" s="35"/>
      <c r="W200" s="34" t="s">
        <v>235</v>
      </c>
      <c r="X200" s="34"/>
      <c r="Y200" s="34"/>
      <c r="Z200" s="10"/>
      <c r="AA200" s="9"/>
      <c r="AB200" s="9"/>
      <c r="AC200" s="9"/>
      <c r="AD200" s="9"/>
      <c r="AE200" s="9"/>
      <c r="AF200" s="9"/>
      <c r="AG200" s="9"/>
      <c r="AH200" s="9"/>
      <c r="AI200" s="9"/>
      <c r="AJ200" s="9"/>
      <c r="AK200" s="9"/>
    </row>
    <row r="201" spans="1:37" ht="178.5" customHeight="1">
      <c r="A201" s="20">
        <v>196</v>
      </c>
      <c r="B201" s="20" t="str">
        <f>VLOOKUP(E201,studia!$F$1:$I$12,2,FALSE)</f>
        <v>Automatyka i Robotyka</v>
      </c>
      <c r="C201" s="20" t="str">
        <f>VLOOKUP(E201,studia!$F$1:$I$12,3,FALSE)</f>
        <v>mgr</v>
      </c>
      <c r="D201" s="20" t="str">
        <f>VLOOKUP(E201,studia!$F$1:$I$12,4,FALSE)</f>
        <v>AMU</v>
      </c>
      <c r="E201" s="34" t="s">
        <v>643</v>
      </c>
      <c r="F201" s="34"/>
      <c r="G201" s="35" t="s">
        <v>2206</v>
      </c>
      <c r="H201" s="35" t="s">
        <v>2207</v>
      </c>
      <c r="I201" s="35" t="s">
        <v>2208</v>
      </c>
      <c r="J201" s="35" t="s">
        <v>2193</v>
      </c>
      <c r="K201" s="19" t="str">
        <f>VLOOKUP(J201,Prowadzacy!$F$2:$J$112,2,FALSE)</f>
        <v>Piotr</v>
      </c>
      <c r="L201" s="19" t="str">
        <f>VLOOKUP(J201,Prowadzacy!$F$2:$K$112,3,FALSE)</f>
        <v>Jóżef</v>
      </c>
      <c r="M201" s="19" t="str">
        <f>VLOOKUP(J201,Prowadzacy!$F$2:$K$112,4,FALSE)</f>
        <v>Serkies</v>
      </c>
      <c r="N201" s="20" t="str">
        <f>VLOOKUP(J201,Prowadzacy!$F$2:$M$112,8,FALSE)</f>
        <v xml:space="preserve">Piotr | Serkies | Dr inż. |  ( 05383 ) </v>
      </c>
      <c r="O201" s="20" t="str">
        <f>VLOOKUP(J201,Prowadzacy!$F$2:$K$112,5,FALSE)</f>
        <v>W05/K3</v>
      </c>
      <c r="P201" s="20" t="str">
        <f>VLOOKUP(J201,Prowadzacy!$F$2:$K$112,6,FALSE)</f>
        <v>ZNEMAP</v>
      </c>
      <c r="Q201" s="34" t="s">
        <v>2268</v>
      </c>
      <c r="R201" s="20" t="str">
        <f>VLOOKUP(Q201,Prowadzacy!$F$2:$K$112,2,FALSE)</f>
        <v>Krzysztof</v>
      </c>
      <c r="S201" s="20">
        <f>VLOOKUP(Q201,Prowadzacy!$F$2:$K$112,3,FALSE)</f>
        <v>0</v>
      </c>
      <c r="T201" s="20" t="str">
        <f>VLOOKUP(Q201,Prowadzacy!$F$2:$K$112,4,FALSE)</f>
        <v>Szabat</v>
      </c>
      <c r="U201" s="20" t="str">
        <f>VLOOKUP(Q201,Prowadzacy!$F$2:$M$112,8,FALSE)</f>
        <v xml:space="preserve">Krzysztof | Szabat | Prof. dr hab. inż. |  ( 05344 ) </v>
      </c>
      <c r="V201" s="35"/>
      <c r="W201" s="34" t="s">
        <v>235</v>
      </c>
      <c r="X201" s="34"/>
      <c r="Y201" s="34"/>
      <c r="Z201" s="10"/>
      <c r="AA201" s="9"/>
      <c r="AB201" s="9"/>
      <c r="AC201" s="9"/>
      <c r="AD201" s="9"/>
      <c r="AE201" s="9"/>
      <c r="AF201" s="9"/>
      <c r="AG201" s="9"/>
      <c r="AH201" s="9"/>
      <c r="AI201" s="9"/>
      <c r="AJ201" s="9"/>
      <c r="AK201" s="9"/>
    </row>
    <row r="202" spans="1:37" ht="191.25" customHeight="1">
      <c r="A202" s="20">
        <v>197</v>
      </c>
      <c r="B202" s="20" t="str">
        <f>VLOOKUP(E202,studia!$F$1:$I$12,2,FALSE)</f>
        <v>Automatyka i Robotyka</v>
      </c>
      <c r="C202" s="20" t="str">
        <f>VLOOKUP(E202,studia!$F$1:$I$12,3,FALSE)</f>
        <v>mgr</v>
      </c>
      <c r="D202" s="20" t="str">
        <f>VLOOKUP(E202,studia!$F$1:$I$12,4,FALSE)</f>
        <v>AMU</v>
      </c>
      <c r="E202" s="34" t="s">
        <v>643</v>
      </c>
      <c r="F202" s="34"/>
      <c r="G202" s="35" t="s">
        <v>2209</v>
      </c>
      <c r="H202" s="35" t="s">
        <v>2210</v>
      </c>
      <c r="I202" s="35" t="s">
        <v>2211</v>
      </c>
      <c r="J202" s="35" t="s">
        <v>2212</v>
      </c>
      <c r="K202" s="19" t="str">
        <f>VLOOKUP(J202,Prowadzacy!$F$2:$J$112,2,FALSE)</f>
        <v>Marcin</v>
      </c>
      <c r="L202" s="19" t="str">
        <f>VLOOKUP(J202,Prowadzacy!$F$2:$K$112,3,FALSE)</f>
        <v>Adam</v>
      </c>
      <c r="M202" s="19" t="str">
        <f>VLOOKUP(J202,Prowadzacy!$F$2:$K$112,4,FALSE)</f>
        <v>Skóra</v>
      </c>
      <c r="N202" s="20" t="str">
        <f>VLOOKUP(J202,Prowadzacy!$F$2:$M$112,8,FALSE)</f>
        <v xml:space="preserve">Marcin | Skóra | Dr inż. |  ( 05396 ) </v>
      </c>
      <c r="O202" s="20" t="str">
        <f>VLOOKUP(J202,Prowadzacy!$F$2:$K$112,5,FALSE)</f>
        <v>W05/K3</v>
      </c>
      <c r="P202" s="20" t="str">
        <f>VLOOKUP(J202,Prowadzacy!$F$2:$K$112,6,FALSE)</f>
        <v>ZNEMAP</v>
      </c>
      <c r="Q202" s="34" t="s">
        <v>2246</v>
      </c>
      <c r="R202" s="20" t="str">
        <f>VLOOKUP(Q202,Prowadzacy!$F$2:$K$112,2,FALSE)</f>
        <v>Piotr</v>
      </c>
      <c r="S202" s="20" t="str">
        <f>VLOOKUP(Q202,Prowadzacy!$F$2:$K$112,3,FALSE)</f>
        <v>Przemysław</v>
      </c>
      <c r="T202" s="20" t="str">
        <f>VLOOKUP(Q202,Prowadzacy!$F$2:$K$112,4,FALSE)</f>
        <v>Sobański</v>
      </c>
      <c r="U202" s="20" t="str">
        <f>VLOOKUP(Q202,Prowadzacy!$F$2:$M$112,8,FALSE)</f>
        <v xml:space="preserve">Piotr | Sobański | Dr inż. |  ( 05387 ) </v>
      </c>
      <c r="V202" s="35"/>
      <c r="W202" s="34" t="s">
        <v>235</v>
      </c>
      <c r="X202" s="34"/>
      <c r="Y202" s="34"/>
      <c r="Z202" s="10"/>
      <c r="AA202" s="9"/>
      <c r="AB202" s="9"/>
      <c r="AC202" s="9"/>
      <c r="AD202" s="9"/>
      <c r="AE202" s="9"/>
      <c r="AF202" s="9"/>
      <c r="AG202" s="9"/>
      <c r="AH202" s="9"/>
      <c r="AI202" s="9"/>
      <c r="AJ202" s="9"/>
      <c r="AK202" s="9"/>
    </row>
    <row r="203" spans="1:37" ht="331.5" customHeight="1">
      <c r="A203" s="20">
        <v>198</v>
      </c>
      <c r="B203" s="20" t="str">
        <f>VLOOKUP(E203,studia!$F$1:$I$12,2,FALSE)</f>
        <v>Automatyka i Robotyka</v>
      </c>
      <c r="C203" s="20" t="str">
        <f>VLOOKUP(E203,studia!$F$1:$I$12,3,FALSE)</f>
        <v>mgr</v>
      </c>
      <c r="D203" s="20" t="str">
        <f>VLOOKUP(E203,studia!$F$1:$I$12,4,FALSE)</f>
        <v>AMU</v>
      </c>
      <c r="E203" s="34" t="s">
        <v>643</v>
      </c>
      <c r="F203" s="34"/>
      <c r="G203" s="35" t="s">
        <v>2222</v>
      </c>
      <c r="H203" s="35" t="s">
        <v>2223</v>
      </c>
      <c r="I203" s="35" t="s">
        <v>2224</v>
      </c>
      <c r="J203" s="35" t="s">
        <v>2212</v>
      </c>
      <c r="K203" s="19" t="str">
        <f>VLOOKUP(J203,Prowadzacy!$F$2:$J$112,2,FALSE)</f>
        <v>Marcin</v>
      </c>
      <c r="L203" s="19" t="str">
        <f>VLOOKUP(J203,Prowadzacy!$F$2:$K$112,3,FALSE)</f>
        <v>Adam</v>
      </c>
      <c r="M203" s="19" t="str">
        <f>VLOOKUP(J203,Prowadzacy!$F$2:$K$112,4,FALSE)</f>
        <v>Skóra</v>
      </c>
      <c r="N203" s="20" t="str">
        <f>VLOOKUP(J203,Prowadzacy!$F$2:$M$112,8,FALSE)</f>
        <v xml:space="preserve">Marcin | Skóra | Dr inż. |  ( 05396 ) </v>
      </c>
      <c r="O203" s="20" t="str">
        <f>VLOOKUP(J203,Prowadzacy!$F$2:$K$112,5,FALSE)</f>
        <v>W05/K3</v>
      </c>
      <c r="P203" s="20" t="str">
        <f>VLOOKUP(J203,Prowadzacy!$F$2:$K$112,6,FALSE)</f>
        <v>ZNEMAP</v>
      </c>
      <c r="Q203" s="34" t="s">
        <v>2066</v>
      </c>
      <c r="R203" s="20" t="str">
        <f>VLOOKUP(Q203,Prowadzacy!$F$2:$K$112,2,FALSE)</f>
        <v>Marcin</v>
      </c>
      <c r="S203" s="20">
        <f>VLOOKUP(Q203,Prowadzacy!$F$2:$K$112,3,FALSE)</f>
        <v>0</v>
      </c>
      <c r="T203" s="20" t="str">
        <f>VLOOKUP(Q203,Prowadzacy!$F$2:$K$112,4,FALSE)</f>
        <v>Kamiński</v>
      </c>
      <c r="U203" s="20" t="str">
        <f>VLOOKUP(Q203,Prowadzacy!$F$2:$M$112,8,FALSE)</f>
        <v xml:space="preserve">Marcin | Kamiński | Dr hab. inż. |  ( 05373 ) </v>
      </c>
      <c r="V203" s="35"/>
      <c r="W203" s="34" t="s">
        <v>235</v>
      </c>
      <c r="X203" s="34"/>
      <c r="Y203" s="34"/>
      <c r="Z203" s="10"/>
      <c r="AA203" s="9"/>
      <c r="AB203" s="9"/>
      <c r="AC203" s="9"/>
      <c r="AD203" s="9"/>
      <c r="AE203" s="9"/>
      <c r="AF203" s="9"/>
      <c r="AG203" s="9"/>
      <c r="AH203" s="9"/>
      <c r="AI203" s="9"/>
      <c r="AJ203" s="9"/>
      <c r="AK203" s="9"/>
    </row>
    <row r="204" spans="1:37" ht="216.75" customHeight="1">
      <c r="A204" s="20">
        <v>199</v>
      </c>
      <c r="B204" s="20" t="str">
        <f>VLOOKUP(E204,studia!$F$1:$I$12,2,FALSE)</f>
        <v>Automatyka i Robotyka</v>
      </c>
      <c r="C204" s="20" t="str">
        <f>VLOOKUP(E204,studia!$F$1:$I$12,3,FALSE)</f>
        <v>mgr</v>
      </c>
      <c r="D204" s="20" t="str">
        <f>VLOOKUP(E204,studia!$F$1:$I$12,4,FALSE)</f>
        <v>AMU</v>
      </c>
      <c r="E204" s="34" t="s">
        <v>643</v>
      </c>
      <c r="F204" s="85" t="s">
        <v>2939</v>
      </c>
      <c r="G204" s="35" t="s">
        <v>2225</v>
      </c>
      <c r="H204" s="35" t="s">
        <v>2226</v>
      </c>
      <c r="I204" s="35" t="s">
        <v>2227</v>
      </c>
      <c r="J204" s="35" t="s">
        <v>2212</v>
      </c>
      <c r="K204" s="19" t="str">
        <f>VLOOKUP(J204,Prowadzacy!$F$2:$J$112,2,FALSE)</f>
        <v>Marcin</v>
      </c>
      <c r="L204" s="19" t="str">
        <f>VLOOKUP(J204,Prowadzacy!$F$2:$K$112,3,FALSE)</f>
        <v>Adam</v>
      </c>
      <c r="M204" s="19" t="str">
        <f>VLOOKUP(J204,Prowadzacy!$F$2:$K$112,4,FALSE)</f>
        <v>Skóra</v>
      </c>
      <c r="N204" s="20" t="str">
        <f>VLOOKUP(J204,Prowadzacy!$F$2:$M$112,8,FALSE)</f>
        <v xml:space="preserve">Marcin | Skóra | Dr inż. |  ( 05396 ) </v>
      </c>
      <c r="O204" s="20" t="str">
        <f>VLOOKUP(J204,Prowadzacy!$F$2:$K$112,5,FALSE)</f>
        <v>W05/K3</v>
      </c>
      <c r="P204" s="20" t="str">
        <f>VLOOKUP(J204,Prowadzacy!$F$2:$K$112,6,FALSE)</f>
        <v>ZNEMAP</v>
      </c>
      <c r="Q204" s="34" t="s">
        <v>2066</v>
      </c>
      <c r="R204" s="20" t="str">
        <f>VLOOKUP(Q204,Prowadzacy!$F$2:$K$112,2,FALSE)</f>
        <v>Marcin</v>
      </c>
      <c r="S204" s="20">
        <f>VLOOKUP(Q204,Prowadzacy!$F$2:$K$112,3,FALSE)</f>
        <v>0</v>
      </c>
      <c r="T204" s="20" t="str">
        <f>VLOOKUP(Q204,Prowadzacy!$F$2:$K$112,4,FALSE)</f>
        <v>Kamiński</v>
      </c>
      <c r="U204" s="20" t="str">
        <f>VLOOKUP(Q204,Prowadzacy!$F$2:$M$112,8,FALSE)</f>
        <v xml:space="preserve">Marcin | Kamiński | Dr hab. inż. |  ( 05373 ) </v>
      </c>
      <c r="V204" s="35"/>
      <c r="W204" s="34" t="s">
        <v>235</v>
      </c>
      <c r="X204" s="34"/>
      <c r="Y204" s="34"/>
      <c r="Z204" s="10"/>
      <c r="AA204" s="9"/>
      <c r="AB204" s="9"/>
      <c r="AC204" s="9"/>
      <c r="AD204" s="9"/>
      <c r="AE204" s="9"/>
      <c r="AF204" s="9"/>
      <c r="AG204" s="9"/>
      <c r="AH204" s="9"/>
      <c r="AI204" s="9"/>
      <c r="AJ204" s="9"/>
      <c r="AK204" s="9"/>
    </row>
    <row r="205" spans="1:37" ht="114.75" customHeight="1">
      <c r="A205" s="20">
        <v>200</v>
      </c>
      <c r="B205" s="20" t="str">
        <f>VLOOKUP(E205,studia!$F$1:$I$12,2,FALSE)</f>
        <v>Automatyka i Robotyka</v>
      </c>
      <c r="C205" s="20" t="str">
        <f>VLOOKUP(E205,studia!$F$1:$I$12,3,FALSE)</f>
        <v>mgr</v>
      </c>
      <c r="D205" s="20" t="str">
        <f>VLOOKUP(E205,studia!$F$1:$I$12,4,FALSE)</f>
        <v>AMU</v>
      </c>
      <c r="E205" s="34" t="s">
        <v>643</v>
      </c>
      <c r="F205" s="85" t="s">
        <v>2939</v>
      </c>
      <c r="G205" s="35" t="s">
        <v>2228</v>
      </c>
      <c r="H205" s="35" t="s">
        <v>2229</v>
      </c>
      <c r="I205" s="35" t="s">
        <v>2230</v>
      </c>
      <c r="J205" s="35" t="s">
        <v>2212</v>
      </c>
      <c r="K205" s="19" t="str">
        <f>VLOOKUP(J205,Prowadzacy!$F$2:$J$112,2,FALSE)</f>
        <v>Marcin</v>
      </c>
      <c r="L205" s="19" t="str">
        <f>VLOOKUP(J205,Prowadzacy!$F$2:$K$112,3,FALSE)</f>
        <v>Adam</v>
      </c>
      <c r="M205" s="19" t="str">
        <f>VLOOKUP(J205,Prowadzacy!$F$2:$K$112,4,FALSE)</f>
        <v>Skóra</v>
      </c>
      <c r="N205" s="20" t="str">
        <f>VLOOKUP(J205,Prowadzacy!$F$2:$M$112,8,FALSE)</f>
        <v xml:space="preserve">Marcin | Skóra | Dr inż. |  ( 05396 ) </v>
      </c>
      <c r="O205" s="20" t="str">
        <f>VLOOKUP(J205,Prowadzacy!$F$2:$K$112,5,FALSE)</f>
        <v>W05/K3</v>
      </c>
      <c r="P205" s="20" t="str">
        <f>VLOOKUP(J205,Prowadzacy!$F$2:$K$112,6,FALSE)</f>
        <v>ZNEMAP</v>
      </c>
      <c r="Q205" s="34" t="s">
        <v>1993</v>
      </c>
      <c r="R205" s="20" t="str">
        <f>VLOOKUP(Q205,Prowadzacy!$F$2:$K$112,2,FALSE)</f>
        <v>Paweł</v>
      </c>
      <c r="S205" s="20" t="str">
        <f>VLOOKUP(Q205,Prowadzacy!$F$2:$K$112,3,FALSE)</f>
        <v>Grzegorz</v>
      </c>
      <c r="T205" s="20" t="str">
        <f>VLOOKUP(Q205,Prowadzacy!$F$2:$K$112,4,FALSE)</f>
        <v>Ewert</v>
      </c>
      <c r="U205" s="20" t="str">
        <f>VLOOKUP(Q205,Prowadzacy!$F$2:$M$112,8,FALSE)</f>
        <v xml:space="preserve">Paweł | Ewert | Dr inż. |  ( 05378 ) </v>
      </c>
      <c r="V205" s="35"/>
      <c r="W205" s="34" t="s">
        <v>235</v>
      </c>
      <c r="X205" s="34"/>
      <c r="Y205" s="34"/>
      <c r="Z205" s="10"/>
      <c r="AA205" s="9"/>
      <c r="AB205" s="9"/>
      <c r="AC205" s="9"/>
      <c r="AD205" s="9"/>
      <c r="AE205" s="9"/>
      <c r="AF205" s="9"/>
      <c r="AG205" s="9"/>
      <c r="AH205" s="9"/>
      <c r="AI205" s="9"/>
      <c r="AJ205" s="9"/>
      <c r="AK205" s="9"/>
    </row>
    <row r="206" spans="1:37" ht="102" customHeight="1">
      <c r="A206" s="20">
        <v>201</v>
      </c>
      <c r="B206" s="20" t="str">
        <f>VLOOKUP(E206,studia!$F$1:$I$12,2,FALSE)</f>
        <v>Automatyka i Robotyka</v>
      </c>
      <c r="C206" s="20" t="str">
        <f>VLOOKUP(E206,studia!$F$1:$I$12,3,FALSE)</f>
        <v>mgr</v>
      </c>
      <c r="D206" s="20" t="str">
        <f>VLOOKUP(E206,studia!$F$1:$I$12,4,FALSE)</f>
        <v>AMU</v>
      </c>
      <c r="E206" s="34" t="s">
        <v>643</v>
      </c>
      <c r="F206" s="34"/>
      <c r="G206" s="35" t="s">
        <v>2234</v>
      </c>
      <c r="H206" s="35" t="s">
        <v>2235</v>
      </c>
      <c r="I206" s="35" t="s">
        <v>2236</v>
      </c>
      <c r="J206" s="35" t="s">
        <v>2212</v>
      </c>
      <c r="K206" s="19" t="str">
        <f>VLOOKUP(J206,Prowadzacy!$F$2:$J$112,2,FALSE)</f>
        <v>Marcin</v>
      </c>
      <c r="L206" s="19" t="str">
        <f>VLOOKUP(J206,Prowadzacy!$F$2:$K$112,3,FALSE)</f>
        <v>Adam</v>
      </c>
      <c r="M206" s="19" t="str">
        <f>VLOOKUP(J206,Prowadzacy!$F$2:$K$112,4,FALSE)</f>
        <v>Skóra</v>
      </c>
      <c r="N206" s="20" t="str">
        <f>VLOOKUP(J206,Prowadzacy!$F$2:$M$112,8,FALSE)</f>
        <v xml:space="preserve">Marcin | Skóra | Dr inż. |  ( 05396 ) </v>
      </c>
      <c r="O206" s="20" t="str">
        <f>VLOOKUP(J206,Prowadzacy!$F$2:$K$112,5,FALSE)</f>
        <v>W05/K3</v>
      </c>
      <c r="P206" s="20" t="str">
        <f>VLOOKUP(J206,Prowadzacy!$F$2:$K$112,6,FALSE)</f>
        <v>ZNEMAP</v>
      </c>
      <c r="Q206" s="34" t="s">
        <v>2283</v>
      </c>
      <c r="R206" s="20" t="str">
        <f>VLOOKUP(Q206,Prowadzacy!$F$2:$K$112,2,FALSE)</f>
        <v>Grzegorz</v>
      </c>
      <c r="S206" s="20" t="str">
        <f>VLOOKUP(Q206,Prowadzacy!$F$2:$K$112,3,FALSE)</f>
        <v>Jakub</v>
      </c>
      <c r="T206" s="20" t="str">
        <f>VLOOKUP(Q206,Prowadzacy!$F$2:$K$112,4,FALSE)</f>
        <v>Tarchała</v>
      </c>
      <c r="U206" s="20" t="str">
        <f>VLOOKUP(Q206,Prowadzacy!$F$2:$M$112,8,FALSE)</f>
        <v xml:space="preserve">Grzegorz | Tarchała | Dr inż. |  ( 05385 ) </v>
      </c>
      <c r="V206" s="35"/>
      <c r="W206" s="34" t="s">
        <v>235</v>
      </c>
      <c r="X206" s="34"/>
      <c r="Y206" s="34"/>
      <c r="Z206" s="10"/>
      <c r="AA206" s="9"/>
      <c r="AB206" s="9"/>
      <c r="AC206" s="9"/>
      <c r="AD206" s="9"/>
      <c r="AE206" s="9"/>
      <c r="AF206" s="9"/>
      <c r="AG206" s="9"/>
      <c r="AH206" s="9"/>
      <c r="AI206" s="9"/>
      <c r="AJ206" s="9"/>
      <c r="AK206" s="9"/>
    </row>
    <row r="207" spans="1:37" ht="153" customHeight="1">
      <c r="A207" s="20">
        <v>202</v>
      </c>
      <c r="B207" s="20" t="str">
        <f>VLOOKUP(E207,studia!$F$1:$I$12,2,FALSE)</f>
        <v>Automatyka i Robotyka</v>
      </c>
      <c r="C207" s="20" t="str">
        <f>VLOOKUP(E207,studia!$F$1:$I$12,3,FALSE)</f>
        <v>mgr</v>
      </c>
      <c r="D207" s="20" t="str">
        <f>VLOOKUP(E207,studia!$F$1:$I$12,4,FALSE)</f>
        <v>AMU</v>
      </c>
      <c r="E207" s="34" t="s">
        <v>643</v>
      </c>
      <c r="F207" s="85" t="s">
        <v>2939</v>
      </c>
      <c r="G207" s="35" t="s">
        <v>2265</v>
      </c>
      <c r="H207" s="35" t="s">
        <v>2266</v>
      </c>
      <c r="I207" s="35" t="s">
        <v>2267</v>
      </c>
      <c r="J207" s="35" t="s">
        <v>2268</v>
      </c>
      <c r="K207" s="19" t="str">
        <f>VLOOKUP(J207,Prowadzacy!$F$2:$J$112,2,FALSE)</f>
        <v>Krzysztof</v>
      </c>
      <c r="L207" s="19">
        <f>VLOOKUP(J207,Prowadzacy!$F$2:$K$112,3,FALSE)</f>
        <v>0</v>
      </c>
      <c r="M207" s="19" t="str">
        <f>VLOOKUP(J207,Prowadzacy!$F$2:$K$112,4,FALSE)</f>
        <v>Szabat</v>
      </c>
      <c r="N207" s="20" t="str">
        <f>VLOOKUP(J207,Prowadzacy!$F$2:$M$112,8,FALSE)</f>
        <v xml:space="preserve">Krzysztof | Szabat | Prof. dr hab. inż. |  ( 05344 ) </v>
      </c>
      <c r="O207" s="20" t="str">
        <f>VLOOKUP(J207,Prowadzacy!$F$2:$K$112,5,FALSE)</f>
        <v>W05/K3</v>
      </c>
      <c r="P207" s="20" t="str">
        <f>VLOOKUP(J207,Prowadzacy!$F$2:$K$112,6,FALSE)</f>
        <v>ZNEMAP</v>
      </c>
      <c r="Q207" s="34" t="s">
        <v>2066</v>
      </c>
      <c r="R207" s="20" t="str">
        <f>VLOOKUP(Q207,Prowadzacy!$F$2:$K$112,2,FALSE)</f>
        <v>Marcin</v>
      </c>
      <c r="S207" s="20">
        <f>VLOOKUP(Q207,Prowadzacy!$F$2:$K$112,3,FALSE)</f>
        <v>0</v>
      </c>
      <c r="T207" s="20" t="str">
        <f>VLOOKUP(Q207,Prowadzacy!$F$2:$K$112,4,FALSE)</f>
        <v>Kamiński</v>
      </c>
      <c r="U207" s="20" t="str">
        <f>VLOOKUP(Q207,Prowadzacy!$F$2:$M$112,8,FALSE)</f>
        <v xml:space="preserve">Marcin | Kamiński | Dr hab. inż. |  ( 05373 ) </v>
      </c>
      <c r="V207" s="35"/>
      <c r="W207" s="34" t="s">
        <v>235</v>
      </c>
      <c r="X207" s="34"/>
      <c r="Y207" s="34"/>
      <c r="Z207" s="10"/>
      <c r="AA207" s="9"/>
      <c r="AB207" s="9"/>
      <c r="AC207" s="9"/>
      <c r="AD207" s="9"/>
      <c r="AE207" s="9"/>
      <c r="AF207" s="9"/>
      <c r="AG207" s="9"/>
      <c r="AH207" s="9"/>
      <c r="AI207" s="9"/>
      <c r="AJ207" s="9"/>
      <c r="AK207" s="9"/>
    </row>
    <row r="208" spans="1:37" ht="89.25" customHeight="1">
      <c r="A208" s="20">
        <v>203</v>
      </c>
      <c r="B208" s="20" t="str">
        <f>VLOOKUP(E208,studia!$F$1:$I$12,2,FALSE)</f>
        <v>Automatyka i Robotyka</v>
      </c>
      <c r="C208" s="20" t="str">
        <f>VLOOKUP(E208,studia!$F$1:$I$12,3,FALSE)</f>
        <v>mgr</v>
      </c>
      <c r="D208" s="20" t="str">
        <f>VLOOKUP(E208,studia!$F$1:$I$12,4,FALSE)</f>
        <v>AMU</v>
      </c>
      <c r="E208" s="34" t="s">
        <v>643</v>
      </c>
      <c r="F208" s="85" t="s">
        <v>2939</v>
      </c>
      <c r="G208" s="35" t="s">
        <v>2269</v>
      </c>
      <c r="H208" s="35" t="s">
        <v>2270</v>
      </c>
      <c r="I208" s="35" t="s">
        <v>2271</v>
      </c>
      <c r="J208" s="35" t="s">
        <v>2268</v>
      </c>
      <c r="K208" s="19" t="str">
        <f>VLOOKUP(J208,Prowadzacy!$F$2:$J$112,2,FALSE)</f>
        <v>Krzysztof</v>
      </c>
      <c r="L208" s="19">
        <f>VLOOKUP(J208,Prowadzacy!$F$2:$K$112,3,FALSE)</f>
        <v>0</v>
      </c>
      <c r="M208" s="19" t="str">
        <f>VLOOKUP(J208,Prowadzacy!$F$2:$K$112,4,FALSE)</f>
        <v>Szabat</v>
      </c>
      <c r="N208" s="20" t="str">
        <f>VLOOKUP(J208,Prowadzacy!$F$2:$M$112,8,FALSE)</f>
        <v xml:space="preserve">Krzysztof | Szabat | Prof. dr hab. inż. |  ( 05344 ) </v>
      </c>
      <c r="O208" s="20" t="str">
        <f>VLOOKUP(J208,Prowadzacy!$F$2:$K$112,5,FALSE)</f>
        <v>W05/K3</v>
      </c>
      <c r="P208" s="20" t="str">
        <f>VLOOKUP(J208,Prowadzacy!$F$2:$K$112,6,FALSE)</f>
        <v>ZNEMAP</v>
      </c>
      <c r="Q208" s="34" t="s">
        <v>2066</v>
      </c>
      <c r="R208" s="20" t="str">
        <f>VLOOKUP(Q208,Prowadzacy!$F$2:$K$112,2,FALSE)</f>
        <v>Marcin</v>
      </c>
      <c r="S208" s="20">
        <f>VLOOKUP(Q208,Prowadzacy!$F$2:$K$112,3,FALSE)</f>
        <v>0</v>
      </c>
      <c r="T208" s="20" t="str">
        <f>VLOOKUP(Q208,Prowadzacy!$F$2:$K$112,4,FALSE)</f>
        <v>Kamiński</v>
      </c>
      <c r="U208" s="20" t="str">
        <f>VLOOKUP(Q208,Prowadzacy!$F$2:$M$112,8,FALSE)</f>
        <v xml:space="preserve">Marcin | Kamiński | Dr hab. inż. |  ( 05373 ) </v>
      </c>
      <c r="V208" s="35"/>
      <c r="W208" s="34" t="s">
        <v>235</v>
      </c>
      <c r="X208" s="34"/>
      <c r="Y208" s="34"/>
      <c r="Z208" s="10"/>
      <c r="AA208" s="9"/>
      <c r="AB208" s="9"/>
      <c r="AC208" s="9"/>
      <c r="AD208" s="9"/>
      <c r="AE208" s="9"/>
      <c r="AF208" s="9"/>
      <c r="AG208" s="9"/>
      <c r="AH208" s="9"/>
      <c r="AI208" s="9"/>
      <c r="AJ208" s="9"/>
      <c r="AK208" s="9"/>
    </row>
    <row r="209" spans="1:37" ht="89.25" customHeight="1">
      <c r="A209" s="20">
        <v>204</v>
      </c>
      <c r="B209" s="20" t="str">
        <f>VLOOKUP(E209,studia!$F$1:$I$12,2,FALSE)</f>
        <v>Automatyka i Robotyka</v>
      </c>
      <c r="C209" s="20" t="str">
        <f>VLOOKUP(E209,studia!$F$1:$I$12,3,FALSE)</f>
        <v>mgr</v>
      </c>
      <c r="D209" s="20" t="str">
        <f>VLOOKUP(E209,studia!$F$1:$I$12,4,FALSE)</f>
        <v>AMU</v>
      </c>
      <c r="E209" s="34" t="s">
        <v>643</v>
      </c>
      <c r="F209" s="85" t="s">
        <v>2939</v>
      </c>
      <c r="G209" s="35" t="s">
        <v>2272</v>
      </c>
      <c r="H209" s="35" t="s">
        <v>2589</v>
      </c>
      <c r="I209" s="35" t="s">
        <v>2273</v>
      </c>
      <c r="J209" s="35" t="s">
        <v>2268</v>
      </c>
      <c r="K209" s="19" t="str">
        <f>VLOOKUP(J209,Prowadzacy!$F$2:$J$112,2,FALSE)</f>
        <v>Krzysztof</v>
      </c>
      <c r="L209" s="19">
        <f>VLOOKUP(J209,Prowadzacy!$F$2:$K$112,3,FALSE)</f>
        <v>0</v>
      </c>
      <c r="M209" s="19" t="str">
        <f>VLOOKUP(J209,Prowadzacy!$F$2:$K$112,4,FALSE)</f>
        <v>Szabat</v>
      </c>
      <c r="N209" s="20" t="str">
        <f>VLOOKUP(J209,Prowadzacy!$F$2:$M$112,8,FALSE)</f>
        <v xml:space="preserve">Krzysztof | Szabat | Prof. dr hab. inż. |  ( 05344 ) </v>
      </c>
      <c r="O209" s="20" t="str">
        <f>VLOOKUP(J209,Prowadzacy!$F$2:$K$112,5,FALSE)</f>
        <v>W05/K3</v>
      </c>
      <c r="P209" s="20" t="str">
        <f>VLOOKUP(J209,Prowadzacy!$F$2:$K$112,6,FALSE)</f>
        <v>ZNEMAP</v>
      </c>
      <c r="Q209" s="34" t="s">
        <v>2066</v>
      </c>
      <c r="R209" s="20" t="str">
        <f>VLOOKUP(Q209,Prowadzacy!$F$2:$K$112,2,FALSE)</f>
        <v>Marcin</v>
      </c>
      <c r="S209" s="20">
        <f>VLOOKUP(Q209,Prowadzacy!$F$2:$K$112,3,FALSE)</f>
        <v>0</v>
      </c>
      <c r="T209" s="20" t="str">
        <f>VLOOKUP(Q209,Prowadzacy!$F$2:$K$112,4,FALSE)</f>
        <v>Kamiński</v>
      </c>
      <c r="U209" s="20" t="str">
        <f>VLOOKUP(Q209,Prowadzacy!$F$2:$M$112,8,FALSE)</f>
        <v xml:space="preserve">Marcin | Kamiński | Dr hab. inż. |  ( 05373 ) </v>
      </c>
      <c r="V209" s="35"/>
      <c r="W209" s="34" t="s">
        <v>235</v>
      </c>
      <c r="X209" s="34"/>
      <c r="Y209" s="34"/>
      <c r="Z209" s="10"/>
      <c r="AA209" s="9"/>
      <c r="AB209" s="9"/>
      <c r="AC209" s="9"/>
      <c r="AD209" s="9"/>
      <c r="AE209" s="9"/>
      <c r="AF209" s="9"/>
      <c r="AG209" s="9"/>
      <c r="AH209" s="9"/>
      <c r="AI209" s="9"/>
      <c r="AJ209" s="9"/>
      <c r="AK209" s="9"/>
    </row>
    <row r="210" spans="1:37" ht="89.25" customHeight="1">
      <c r="A210" s="20">
        <v>205</v>
      </c>
      <c r="B210" s="20" t="str">
        <f>VLOOKUP(E210,studia!$F$1:$I$12,2,FALSE)</f>
        <v>Automatyka i Robotyka</v>
      </c>
      <c r="C210" s="20" t="str">
        <f>VLOOKUP(E210,studia!$F$1:$I$12,3,FALSE)</f>
        <v>mgr</v>
      </c>
      <c r="D210" s="20" t="str">
        <f>VLOOKUP(E210,studia!$F$1:$I$12,4,FALSE)</f>
        <v>AMU</v>
      </c>
      <c r="E210" s="34" t="s">
        <v>643</v>
      </c>
      <c r="F210" s="85" t="s">
        <v>2939</v>
      </c>
      <c r="G210" s="35" t="s">
        <v>2274</v>
      </c>
      <c r="H210" s="35" t="s">
        <v>2275</v>
      </c>
      <c r="I210" s="35" t="s">
        <v>2276</v>
      </c>
      <c r="J210" s="35" t="s">
        <v>2268</v>
      </c>
      <c r="K210" s="19" t="str">
        <f>VLOOKUP(J210,Prowadzacy!$F$2:$J$112,2,FALSE)</f>
        <v>Krzysztof</v>
      </c>
      <c r="L210" s="19">
        <f>VLOOKUP(J210,Prowadzacy!$F$2:$K$112,3,FALSE)</f>
        <v>0</v>
      </c>
      <c r="M210" s="19" t="str">
        <f>VLOOKUP(J210,Prowadzacy!$F$2:$K$112,4,FALSE)</f>
        <v>Szabat</v>
      </c>
      <c r="N210" s="20" t="str">
        <f>VLOOKUP(J210,Prowadzacy!$F$2:$M$112,8,FALSE)</f>
        <v xml:space="preserve">Krzysztof | Szabat | Prof. dr hab. inż. |  ( 05344 ) </v>
      </c>
      <c r="O210" s="20" t="str">
        <f>VLOOKUP(J210,Prowadzacy!$F$2:$K$112,5,FALSE)</f>
        <v>W05/K3</v>
      </c>
      <c r="P210" s="20" t="str">
        <f>VLOOKUP(J210,Prowadzacy!$F$2:$K$112,6,FALSE)</f>
        <v>ZNEMAP</v>
      </c>
      <c r="Q210" s="34" t="s">
        <v>2066</v>
      </c>
      <c r="R210" s="20" t="str">
        <f>VLOOKUP(Q210,Prowadzacy!$F$2:$K$112,2,FALSE)</f>
        <v>Marcin</v>
      </c>
      <c r="S210" s="20">
        <f>VLOOKUP(Q210,Prowadzacy!$F$2:$K$112,3,FALSE)</f>
        <v>0</v>
      </c>
      <c r="T210" s="20" t="str">
        <f>VLOOKUP(Q210,Prowadzacy!$F$2:$K$112,4,FALSE)</f>
        <v>Kamiński</v>
      </c>
      <c r="U210" s="20" t="str">
        <f>VLOOKUP(Q210,Prowadzacy!$F$2:$M$112,8,FALSE)</f>
        <v xml:space="preserve">Marcin | Kamiński | Dr hab. inż. |  ( 05373 ) </v>
      </c>
      <c r="V210" s="35"/>
      <c r="W210" s="34" t="s">
        <v>235</v>
      </c>
      <c r="X210" s="34"/>
      <c r="Y210" s="34"/>
      <c r="Z210" s="10"/>
      <c r="AA210" s="9"/>
      <c r="AB210" s="9"/>
      <c r="AC210" s="9"/>
      <c r="AD210" s="9"/>
      <c r="AE210" s="9"/>
      <c r="AF210" s="9"/>
      <c r="AG210" s="9"/>
      <c r="AH210" s="9"/>
      <c r="AI210" s="9"/>
      <c r="AJ210" s="9"/>
      <c r="AK210" s="9"/>
    </row>
    <row r="211" spans="1:37" ht="114.75" customHeight="1">
      <c r="A211" s="20">
        <v>206</v>
      </c>
      <c r="B211" s="20" t="str">
        <f>VLOOKUP(E211,studia!$F$1:$I$12,2,FALSE)</f>
        <v>Automatyka i Robotyka</v>
      </c>
      <c r="C211" s="20" t="str">
        <f>VLOOKUP(E211,studia!$F$1:$I$12,3,FALSE)</f>
        <v>mgr</v>
      </c>
      <c r="D211" s="20" t="str">
        <f>VLOOKUP(E211,studia!$F$1:$I$12,4,FALSE)</f>
        <v>AMU</v>
      </c>
      <c r="E211" s="34" t="s">
        <v>643</v>
      </c>
      <c r="F211" s="85" t="s">
        <v>2939</v>
      </c>
      <c r="G211" s="35" t="s">
        <v>2284</v>
      </c>
      <c r="H211" s="35" t="s">
        <v>2285</v>
      </c>
      <c r="I211" s="35" t="s">
        <v>2286</v>
      </c>
      <c r="J211" s="35" t="s">
        <v>2283</v>
      </c>
      <c r="K211" s="19" t="str">
        <f>VLOOKUP(J211,Prowadzacy!$F$2:$J$112,2,FALSE)</f>
        <v>Grzegorz</v>
      </c>
      <c r="L211" s="19" t="str">
        <f>VLOOKUP(J211,Prowadzacy!$F$2:$K$112,3,FALSE)</f>
        <v>Jakub</v>
      </c>
      <c r="M211" s="19" t="str">
        <f>VLOOKUP(J211,Prowadzacy!$F$2:$K$112,4,FALSE)</f>
        <v>Tarchała</v>
      </c>
      <c r="N211" s="20" t="str">
        <f>VLOOKUP(J211,Prowadzacy!$F$2:$M$112,8,FALSE)</f>
        <v xml:space="preserve">Grzegorz | Tarchała | Dr inż. |  ( 05385 ) </v>
      </c>
      <c r="O211" s="20" t="str">
        <f>VLOOKUP(J211,Prowadzacy!$F$2:$K$112,5,FALSE)</f>
        <v>W05/K3</v>
      </c>
      <c r="P211" s="20" t="str">
        <f>VLOOKUP(J211,Prowadzacy!$F$2:$K$112,6,FALSE)</f>
        <v>ZNEMAP</v>
      </c>
      <c r="Q211" s="34" t="s">
        <v>2193</v>
      </c>
      <c r="R211" s="20" t="str">
        <f>VLOOKUP(Q211,Prowadzacy!$F$2:$K$112,2,FALSE)</f>
        <v>Piotr</v>
      </c>
      <c r="S211" s="20" t="str">
        <f>VLOOKUP(Q211,Prowadzacy!$F$2:$K$112,3,FALSE)</f>
        <v>Jóżef</v>
      </c>
      <c r="T211" s="20" t="str">
        <f>VLOOKUP(Q211,Prowadzacy!$F$2:$K$112,4,FALSE)</f>
        <v>Serkies</v>
      </c>
      <c r="U211" s="20" t="str">
        <f>VLOOKUP(Q211,Prowadzacy!$F$2:$M$112,8,FALSE)</f>
        <v xml:space="preserve">Piotr | Serkies | Dr inż. |  ( 05383 ) </v>
      </c>
      <c r="V211" s="35"/>
      <c r="W211" s="34" t="s">
        <v>235</v>
      </c>
      <c r="X211" s="34"/>
      <c r="Y211" s="34"/>
      <c r="Z211" s="10"/>
      <c r="AA211" s="9"/>
      <c r="AB211" s="9"/>
      <c r="AC211" s="9"/>
      <c r="AD211" s="9"/>
      <c r="AE211" s="9"/>
      <c r="AF211" s="9"/>
      <c r="AG211" s="9"/>
      <c r="AH211" s="9"/>
      <c r="AI211" s="9"/>
      <c r="AJ211" s="9"/>
      <c r="AK211" s="9"/>
    </row>
    <row r="212" spans="1:37" ht="89.25" customHeight="1">
      <c r="A212" s="20">
        <v>207</v>
      </c>
      <c r="B212" s="20" t="str">
        <f>VLOOKUP(E212,studia!$F$1:$I$12,2,FALSE)</f>
        <v>Automatyka i Robotyka</v>
      </c>
      <c r="C212" s="20" t="str">
        <f>VLOOKUP(E212,studia!$F$1:$I$12,3,FALSE)</f>
        <v>mgr</v>
      </c>
      <c r="D212" s="20" t="str">
        <f>VLOOKUP(E212,studia!$F$1:$I$12,4,FALSE)</f>
        <v>AMU</v>
      </c>
      <c r="E212" s="34" t="s">
        <v>643</v>
      </c>
      <c r="F212" s="85" t="s">
        <v>2939</v>
      </c>
      <c r="G212" s="35" t="s">
        <v>2293</v>
      </c>
      <c r="H212" s="35" t="s">
        <v>2294</v>
      </c>
      <c r="I212" s="35" t="s">
        <v>2295</v>
      </c>
      <c r="J212" s="35" t="s">
        <v>2283</v>
      </c>
      <c r="K212" s="19" t="str">
        <f>VLOOKUP(J212,Prowadzacy!$F$2:$J$112,2,FALSE)</f>
        <v>Grzegorz</v>
      </c>
      <c r="L212" s="19" t="str">
        <f>VLOOKUP(J212,Prowadzacy!$F$2:$K$112,3,FALSE)</f>
        <v>Jakub</v>
      </c>
      <c r="M212" s="19" t="str">
        <f>VLOOKUP(J212,Prowadzacy!$F$2:$K$112,4,FALSE)</f>
        <v>Tarchała</v>
      </c>
      <c r="N212" s="20" t="str">
        <f>VLOOKUP(J212,Prowadzacy!$F$2:$M$112,8,FALSE)</f>
        <v xml:space="preserve">Grzegorz | Tarchała | Dr inż. |  ( 05385 ) </v>
      </c>
      <c r="O212" s="20" t="str">
        <f>VLOOKUP(J212,Prowadzacy!$F$2:$K$112,5,FALSE)</f>
        <v>W05/K3</v>
      </c>
      <c r="P212" s="20" t="str">
        <f>VLOOKUP(J212,Prowadzacy!$F$2:$K$112,6,FALSE)</f>
        <v>ZNEMAP</v>
      </c>
      <c r="Q212" s="34" t="s">
        <v>2193</v>
      </c>
      <c r="R212" s="20" t="str">
        <f>VLOOKUP(Q212,Prowadzacy!$F$2:$K$112,2,FALSE)</f>
        <v>Piotr</v>
      </c>
      <c r="S212" s="20" t="str">
        <f>VLOOKUP(Q212,Prowadzacy!$F$2:$K$112,3,FALSE)</f>
        <v>Jóżef</v>
      </c>
      <c r="T212" s="20" t="str">
        <f>VLOOKUP(Q212,Prowadzacy!$F$2:$K$112,4,FALSE)</f>
        <v>Serkies</v>
      </c>
      <c r="U212" s="20" t="str">
        <f>VLOOKUP(Q212,Prowadzacy!$F$2:$M$112,8,FALSE)</f>
        <v xml:space="preserve">Piotr | Serkies | Dr inż. |  ( 05383 ) </v>
      </c>
      <c r="V212" s="35"/>
      <c r="W212" s="34" t="s">
        <v>235</v>
      </c>
      <c r="X212" s="34"/>
      <c r="Y212" s="34"/>
      <c r="Z212" s="10"/>
      <c r="AA212" s="9"/>
      <c r="AB212" s="9"/>
      <c r="AC212" s="9"/>
      <c r="AD212" s="9"/>
      <c r="AE212" s="9"/>
      <c r="AF212" s="9"/>
      <c r="AG212" s="9"/>
      <c r="AH212" s="9"/>
      <c r="AI212" s="9"/>
      <c r="AJ212" s="9"/>
      <c r="AK212" s="9"/>
    </row>
    <row r="213" spans="1:37" ht="191.25" customHeight="1">
      <c r="A213" s="20">
        <v>208</v>
      </c>
      <c r="B213" s="20" t="str">
        <f>VLOOKUP(E213,studia!$F$1:$I$12,2,FALSE)</f>
        <v>Automatyka i Robotyka</v>
      </c>
      <c r="C213" s="20" t="str">
        <f>VLOOKUP(E213,studia!$F$1:$I$12,3,FALSE)</f>
        <v>mgr</v>
      </c>
      <c r="D213" s="20" t="str">
        <f>VLOOKUP(E213,studia!$F$1:$I$12,4,FALSE)</f>
        <v>AMU</v>
      </c>
      <c r="E213" s="34" t="s">
        <v>643</v>
      </c>
      <c r="F213" s="85" t="s">
        <v>2939</v>
      </c>
      <c r="G213" s="35" t="s">
        <v>2328</v>
      </c>
      <c r="H213" s="35" t="s">
        <v>2329</v>
      </c>
      <c r="I213" s="35" t="s">
        <v>2330</v>
      </c>
      <c r="J213" s="35" t="s">
        <v>2309</v>
      </c>
      <c r="K213" s="19" t="str">
        <f>VLOOKUP(J213,Prowadzacy!$F$2:$J$112,2,FALSE)</f>
        <v>Marcin</v>
      </c>
      <c r="L213" s="19">
        <f>VLOOKUP(J213,Prowadzacy!$F$2:$K$112,3,FALSE)</f>
        <v>0</v>
      </c>
      <c r="M213" s="19" t="str">
        <f>VLOOKUP(J213,Prowadzacy!$F$2:$K$112,4,FALSE)</f>
        <v>Wolkiewicz</v>
      </c>
      <c r="N213" s="20" t="str">
        <f>VLOOKUP(J213,Prowadzacy!$F$2:$M$112,8,FALSE)</f>
        <v xml:space="preserve">Marcin | Wolkiewicz | Dr inż. |  ( 05377 ) </v>
      </c>
      <c r="O213" s="20" t="str">
        <f>VLOOKUP(J213,Prowadzacy!$F$2:$K$112,5,FALSE)</f>
        <v>W05/K3</v>
      </c>
      <c r="P213" s="20" t="str">
        <f>VLOOKUP(J213,Prowadzacy!$F$2:$K$112,6,FALSE)</f>
        <v>ZNEMAP</v>
      </c>
      <c r="Q213" s="34" t="s">
        <v>2283</v>
      </c>
      <c r="R213" s="20" t="str">
        <f>VLOOKUP(Q213,Prowadzacy!$F$2:$K$112,2,FALSE)</f>
        <v>Grzegorz</v>
      </c>
      <c r="S213" s="20" t="str">
        <f>VLOOKUP(Q213,Prowadzacy!$F$2:$K$112,3,FALSE)</f>
        <v>Jakub</v>
      </c>
      <c r="T213" s="20" t="str">
        <f>VLOOKUP(Q213,Prowadzacy!$F$2:$K$112,4,FALSE)</f>
        <v>Tarchała</v>
      </c>
      <c r="U213" s="20" t="str">
        <f>VLOOKUP(Q213,Prowadzacy!$F$2:$M$112,8,FALSE)</f>
        <v xml:space="preserve">Grzegorz | Tarchała | Dr inż. |  ( 05385 ) </v>
      </c>
      <c r="V213" s="35"/>
      <c r="W213" s="34" t="s">
        <v>235</v>
      </c>
      <c r="X213" s="34"/>
      <c r="Y213" s="34"/>
      <c r="Z213" s="10"/>
      <c r="AA213" s="9"/>
      <c r="AB213" s="9"/>
      <c r="AC213" s="9"/>
      <c r="AD213" s="9"/>
      <c r="AE213" s="9"/>
      <c r="AF213" s="9"/>
      <c r="AG213" s="9"/>
      <c r="AH213" s="9"/>
      <c r="AI213" s="9"/>
      <c r="AJ213" s="9"/>
      <c r="AK213" s="9"/>
    </row>
    <row r="214" spans="1:37" ht="51" customHeight="1">
      <c r="A214" s="20">
        <v>209</v>
      </c>
      <c r="B214" s="20" t="str">
        <f>VLOOKUP(E214,studia!$F$1:$I$12,2,FALSE)</f>
        <v>Automatyka i Robotyka</v>
      </c>
      <c r="C214" s="20" t="str">
        <f>VLOOKUP(E214,studia!$F$1:$I$12,3,FALSE)</f>
        <v>mgr</v>
      </c>
      <c r="D214" s="20" t="str">
        <f>VLOOKUP(E214,studia!$F$1:$I$12,4,FALSE)</f>
        <v>AMU</v>
      </c>
      <c r="E214" s="34" t="s">
        <v>643</v>
      </c>
      <c r="F214" s="34"/>
      <c r="G214" s="35" t="s">
        <v>2373</v>
      </c>
      <c r="H214" s="35" t="s">
        <v>2374</v>
      </c>
      <c r="I214" s="35" t="s">
        <v>2375</v>
      </c>
      <c r="J214" s="35" t="s">
        <v>2366</v>
      </c>
      <c r="K214" s="19" t="str">
        <f>VLOOKUP(J214,Prowadzacy!$F$2:$J$112,2,FALSE)</f>
        <v>Jan</v>
      </c>
      <c r="L214" s="19">
        <f>VLOOKUP(J214,Prowadzacy!$F$2:$K$112,3,FALSE)</f>
        <v>0</v>
      </c>
      <c r="M214" s="19" t="str">
        <f>VLOOKUP(J214,Prowadzacy!$F$2:$K$112,4,FALSE)</f>
        <v>Zawilak</v>
      </c>
      <c r="N214" s="20" t="str">
        <f>VLOOKUP(J214,Prowadzacy!$F$2:$M$112,8,FALSE)</f>
        <v xml:space="preserve">Jan | Zawilak | Dr hab. inż. |  ( 05351 ) </v>
      </c>
      <c r="O214" s="20" t="str">
        <f>VLOOKUP(J214,Prowadzacy!$F$2:$K$112,5,FALSE)</f>
        <v>W05/K3</v>
      </c>
      <c r="P214" s="20" t="str">
        <f>VLOOKUP(J214,Prowadzacy!$F$2:$K$112,6,FALSE)</f>
        <v>ZMPE</v>
      </c>
      <c r="Q214" s="34" t="s">
        <v>2350</v>
      </c>
      <c r="R214" s="20" t="str">
        <f>VLOOKUP(Q214,Prowadzacy!$F$2:$K$112,2,FALSE)</f>
        <v>Paweł</v>
      </c>
      <c r="S214" s="20" t="str">
        <f>VLOOKUP(Q214,Prowadzacy!$F$2:$K$112,3,FALSE)</f>
        <v>Adam</v>
      </c>
      <c r="T214" s="20" t="str">
        <f>VLOOKUP(Q214,Prowadzacy!$F$2:$K$112,4,FALSE)</f>
        <v>Zalas</v>
      </c>
      <c r="U214" s="20" t="str">
        <f>VLOOKUP(Q214,Prowadzacy!$F$2:$M$112,8,FALSE)</f>
        <v xml:space="preserve">Paweł | Zalas | Dr inż. |  ( 05354 ) </v>
      </c>
      <c r="V214" s="35"/>
      <c r="W214" s="34" t="s">
        <v>235</v>
      </c>
      <c r="X214" s="34"/>
      <c r="Y214" s="34"/>
      <c r="Z214" s="10"/>
      <c r="AA214" s="9"/>
      <c r="AB214" s="9"/>
      <c r="AC214" s="9"/>
      <c r="AD214" s="9"/>
      <c r="AE214" s="9"/>
      <c r="AF214" s="9"/>
      <c r="AG214" s="9"/>
      <c r="AH214" s="9"/>
      <c r="AI214" s="9"/>
      <c r="AJ214" s="9"/>
      <c r="AK214" s="9"/>
    </row>
    <row r="215" spans="1:37" ht="63.75" customHeight="1">
      <c r="A215" s="20">
        <v>210</v>
      </c>
      <c r="B215" s="20" t="str">
        <f>VLOOKUP(E215,studia!$F$1:$I$12,2,FALSE)</f>
        <v>Automatyka i Robotyka</v>
      </c>
      <c r="C215" s="20" t="str">
        <f>VLOOKUP(E215,studia!$F$1:$I$12,3,FALSE)</f>
        <v>mgr</v>
      </c>
      <c r="D215" s="20" t="str">
        <f>VLOOKUP(E215,studia!$F$1:$I$12,4,FALSE)</f>
        <v>AMU</v>
      </c>
      <c r="E215" s="34" t="s">
        <v>643</v>
      </c>
      <c r="F215" s="34"/>
      <c r="G215" s="35" t="s">
        <v>2385</v>
      </c>
      <c r="H215" s="35" t="s">
        <v>2386</v>
      </c>
      <c r="I215" s="35" t="s">
        <v>2387</v>
      </c>
      <c r="J215" s="35" t="s">
        <v>2388</v>
      </c>
      <c r="K215" s="19" t="str">
        <f>VLOOKUP(J215,Prowadzacy!$F$2:$J$112,2,FALSE)</f>
        <v>Tomasz</v>
      </c>
      <c r="L215" s="19" t="str">
        <f>VLOOKUP(J215,Prowadzacy!$F$2:$K$112,3,FALSE)</f>
        <v>Jacek</v>
      </c>
      <c r="M215" s="19" t="str">
        <f>VLOOKUP(J215,Prowadzacy!$F$2:$K$112,4,FALSE)</f>
        <v>Zawilak</v>
      </c>
      <c r="N215" s="20" t="str">
        <f>VLOOKUP(J215,Prowadzacy!$F$2:$M$112,8,FALSE)</f>
        <v xml:space="preserve">Tomasz | Zawilak | Dr inż. |  ( 05362 ) </v>
      </c>
      <c r="O215" s="20" t="str">
        <f>VLOOKUP(J215,Prowadzacy!$F$2:$K$112,5,FALSE)</f>
        <v>W05/K3</v>
      </c>
      <c r="P215" s="20" t="str">
        <f>VLOOKUP(J215,Prowadzacy!$F$2:$K$112,6,FALSE)</f>
        <v>ZMPE</v>
      </c>
      <c r="Q215" s="34" t="s">
        <v>2441</v>
      </c>
      <c r="R215" s="20" t="str">
        <f>VLOOKUP(Q215,Prowadzacy!$F$2:$K$112,2,FALSE)</f>
        <v>Piotr</v>
      </c>
      <c r="S215" s="20" t="str">
        <f>VLOOKUP(Q215,Prowadzacy!$F$2:$K$112,3,FALSE)</f>
        <v>Mariusz</v>
      </c>
      <c r="T215" s="20" t="str">
        <f>VLOOKUP(Q215,Prowadzacy!$F$2:$K$112,4,FALSE)</f>
        <v>Kisielewski</v>
      </c>
      <c r="U215" s="20" t="str">
        <f>VLOOKUP(Q215,Prowadzacy!$F$2:$M$112,8,FALSE)</f>
        <v xml:space="preserve">Piotr | Kisielewski | Dr inż. |  ( 05370 ) </v>
      </c>
      <c r="V215" s="35"/>
      <c r="W215" s="34" t="s">
        <v>235</v>
      </c>
      <c r="X215" s="34"/>
      <c r="Y215" s="34"/>
      <c r="Z215" s="10"/>
      <c r="AA215" s="9"/>
      <c r="AB215" s="9"/>
      <c r="AC215" s="9"/>
      <c r="AD215" s="9"/>
      <c r="AE215" s="9"/>
      <c r="AF215" s="9"/>
      <c r="AG215" s="9"/>
      <c r="AH215" s="9"/>
      <c r="AI215" s="9"/>
      <c r="AJ215" s="9"/>
      <c r="AK215" s="9"/>
    </row>
    <row r="216" spans="1:37" ht="89.25" customHeight="1">
      <c r="A216" s="20">
        <v>211</v>
      </c>
      <c r="B216" s="20" t="str">
        <f>VLOOKUP(E216,studia!$F$1:$I$12,2,FALSE)</f>
        <v>Automatyka i Robotyka</v>
      </c>
      <c r="C216" s="20" t="str">
        <f>VLOOKUP(E216,studia!$F$1:$I$12,3,FALSE)</f>
        <v>mgr</v>
      </c>
      <c r="D216" s="20" t="str">
        <f>VLOOKUP(E216,studia!$F$1:$I$12,4,FALSE)</f>
        <v>AMU</v>
      </c>
      <c r="E216" s="34" t="s">
        <v>643</v>
      </c>
      <c r="F216" s="34"/>
      <c r="G216" s="35" t="s">
        <v>2389</v>
      </c>
      <c r="H216" s="35" t="s">
        <v>2390</v>
      </c>
      <c r="I216" s="35" t="s">
        <v>2391</v>
      </c>
      <c r="J216" s="35" t="s">
        <v>2388</v>
      </c>
      <c r="K216" s="19" t="str">
        <f>VLOOKUP(J216,Prowadzacy!$F$2:$J$112,2,FALSE)</f>
        <v>Tomasz</v>
      </c>
      <c r="L216" s="19" t="str">
        <f>VLOOKUP(J216,Prowadzacy!$F$2:$K$112,3,FALSE)</f>
        <v>Jacek</v>
      </c>
      <c r="M216" s="19" t="str">
        <f>VLOOKUP(J216,Prowadzacy!$F$2:$K$112,4,FALSE)</f>
        <v>Zawilak</v>
      </c>
      <c r="N216" s="20" t="str">
        <f>VLOOKUP(J216,Prowadzacy!$F$2:$M$112,8,FALSE)</f>
        <v xml:space="preserve">Tomasz | Zawilak | Dr inż. |  ( 05362 ) </v>
      </c>
      <c r="O216" s="20" t="str">
        <f>VLOOKUP(J216,Prowadzacy!$F$2:$K$112,5,FALSE)</f>
        <v>W05/K3</v>
      </c>
      <c r="P216" s="20" t="str">
        <f>VLOOKUP(J216,Prowadzacy!$F$2:$K$112,6,FALSE)</f>
        <v>ZMPE</v>
      </c>
      <c r="Q216" s="34" t="s">
        <v>2441</v>
      </c>
      <c r="R216" s="20" t="str">
        <f>VLOOKUP(Q216,Prowadzacy!$F$2:$K$112,2,FALSE)</f>
        <v>Piotr</v>
      </c>
      <c r="S216" s="20" t="str">
        <f>VLOOKUP(Q216,Prowadzacy!$F$2:$K$112,3,FALSE)</f>
        <v>Mariusz</v>
      </c>
      <c r="T216" s="20" t="str">
        <f>VLOOKUP(Q216,Prowadzacy!$F$2:$K$112,4,FALSE)</f>
        <v>Kisielewski</v>
      </c>
      <c r="U216" s="20" t="str">
        <f>VLOOKUP(Q216,Prowadzacy!$F$2:$M$112,8,FALSE)</f>
        <v xml:space="preserve">Piotr | Kisielewski | Dr inż. |  ( 05370 ) </v>
      </c>
      <c r="V216" s="35"/>
      <c r="W216" s="34" t="s">
        <v>235</v>
      </c>
      <c r="X216" s="34"/>
      <c r="Y216" s="34"/>
      <c r="Z216" s="10"/>
      <c r="AA216" s="9"/>
      <c r="AB216" s="9"/>
      <c r="AC216" s="9"/>
      <c r="AD216" s="9"/>
      <c r="AE216" s="9"/>
      <c r="AF216" s="9"/>
      <c r="AG216" s="9"/>
      <c r="AH216" s="9"/>
      <c r="AI216" s="9"/>
      <c r="AJ216" s="9"/>
      <c r="AK216" s="9"/>
    </row>
    <row r="217" spans="1:37" ht="255" customHeight="1">
      <c r="A217" s="20">
        <v>212</v>
      </c>
      <c r="B217" s="20" t="str">
        <f>VLOOKUP(E217,studia!$F$1:$I$12,2,FALSE)</f>
        <v>Automatyka i Robotyka</v>
      </c>
      <c r="C217" s="20" t="str">
        <f>VLOOKUP(E217,studia!$F$1:$I$12,3,FALSE)</f>
        <v>mgr</v>
      </c>
      <c r="D217" s="20" t="str">
        <f>VLOOKUP(E217,studia!$F$1:$I$12,4,FALSE)</f>
        <v>ASE</v>
      </c>
      <c r="E217" s="34" t="s">
        <v>895</v>
      </c>
      <c r="F217" s="85" t="s">
        <v>2939</v>
      </c>
      <c r="G217" s="35" t="s">
        <v>896</v>
      </c>
      <c r="H217" s="35" t="s">
        <v>897</v>
      </c>
      <c r="I217" s="35" t="s">
        <v>898</v>
      </c>
      <c r="J217" s="35" t="s">
        <v>798</v>
      </c>
      <c r="K217" s="19" t="str">
        <f>VLOOKUP(J217,Prowadzacy!$F$2:$J$112,2,FALSE)</f>
        <v>Marcin</v>
      </c>
      <c r="L217" s="19" t="str">
        <f>VLOOKUP(J217,Prowadzacy!$F$2:$K$112,3,FALSE)</f>
        <v>Wojciech</v>
      </c>
      <c r="M217" s="19" t="str">
        <f>VLOOKUP(J217,Prowadzacy!$F$2:$K$112,4,FALSE)</f>
        <v>Habrych</v>
      </c>
      <c r="N217" s="20" t="str">
        <f>VLOOKUP(J217,Prowadzacy!$F$2:$M$112,8,FALSE)</f>
        <v xml:space="preserve">Marcin | Habrych | Dr inż. |  ( 05281 ) </v>
      </c>
      <c r="O217" s="20" t="str">
        <f>VLOOKUP(J217,Prowadzacy!$F$2:$K$112,5,FALSE)</f>
        <v>W05/K2</v>
      </c>
      <c r="P217" s="20" t="str">
        <f>VLOOKUP(J217,Prowadzacy!$F$2:$K$112,6,FALSE)</f>
        <v>ZAS</v>
      </c>
      <c r="Q217" s="34" t="s">
        <v>867</v>
      </c>
      <c r="R217" s="20" t="str">
        <f>VLOOKUP(Q217,Prowadzacy!$F$2:$K$112,2,FALSE)</f>
        <v>Grzegorz</v>
      </c>
      <c r="S217" s="20" t="str">
        <f>VLOOKUP(Q217,Prowadzacy!$F$2:$K$112,3,FALSE)</f>
        <v>Eugeniusz</v>
      </c>
      <c r="T217" s="20" t="str">
        <f>VLOOKUP(Q217,Prowadzacy!$F$2:$K$112,4,FALSE)</f>
        <v>Wiśniewski</v>
      </c>
      <c r="U217" s="20" t="str">
        <f>VLOOKUP(Q217,Prowadzacy!$F$2:$M$112,8,FALSE)</f>
        <v xml:space="preserve">Grzegorz | Wiśniewski | Dr inż. |  ( 05214 ) </v>
      </c>
      <c r="V217" s="35"/>
      <c r="W217" s="34" t="s">
        <v>235</v>
      </c>
      <c r="X217" s="34"/>
      <c r="Y217" s="34" t="s">
        <v>235</v>
      </c>
      <c r="Z217" s="10"/>
      <c r="AA217" s="9"/>
      <c r="AB217" s="9"/>
      <c r="AC217" s="9"/>
      <c r="AD217" s="9"/>
      <c r="AE217" s="9"/>
      <c r="AF217" s="9"/>
      <c r="AG217" s="9"/>
      <c r="AH217" s="9"/>
      <c r="AI217" s="9"/>
      <c r="AJ217" s="9"/>
      <c r="AK217" s="9"/>
    </row>
    <row r="218" spans="1:37" ht="114.75" customHeight="1">
      <c r="A218" s="20">
        <v>213</v>
      </c>
      <c r="B218" s="20" t="str">
        <f>VLOOKUP(E218,studia!$F$1:$I$12,2,FALSE)</f>
        <v>Automatyka i Robotyka</v>
      </c>
      <c r="C218" s="20" t="str">
        <f>VLOOKUP(E218,studia!$F$1:$I$12,3,FALSE)</f>
        <v>mgr</v>
      </c>
      <c r="D218" s="20" t="str">
        <f>VLOOKUP(E218,studia!$F$1:$I$12,4,FALSE)</f>
        <v>ASE</v>
      </c>
      <c r="E218" s="34" t="s">
        <v>895</v>
      </c>
      <c r="F218" s="34"/>
      <c r="G218" s="35" t="s">
        <v>899</v>
      </c>
      <c r="H218" s="35" t="s">
        <v>900</v>
      </c>
      <c r="I218" s="35" t="s">
        <v>901</v>
      </c>
      <c r="J218" s="35" t="s">
        <v>886</v>
      </c>
      <c r="K218" s="19" t="str">
        <f>VLOOKUP(J218,Prowadzacy!$F$2:$J$112,2,FALSE)</f>
        <v>Piotr</v>
      </c>
      <c r="L218" s="19" t="str">
        <f>VLOOKUP(J218,Prowadzacy!$F$2:$K$112,3,FALSE)</f>
        <v>Eugeniusz</v>
      </c>
      <c r="M218" s="19" t="str">
        <f>VLOOKUP(J218,Prowadzacy!$F$2:$K$112,4,FALSE)</f>
        <v>Pierz</v>
      </c>
      <c r="N218" s="20" t="str">
        <f>VLOOKUP(J218,Prowadzacy!$F$2:$M$112,8,FALSE)</f>
        <v xml:space="preserve">Piotr | Pierz | Dr inż. |  ( 05232 ) </v>
      </c>
      <c r="O218" s="20" t="str">
        <f>VLOOKUP(J218,Prowadzacy!$F$2:$K$112,5,FALSE)</f>
        <v>W05/K2</v>
      </c>
      <c r="P218" s="20" t="str">
        <f>VLOOKUP(J218,Prowadzacy!$F$2:$K$112,6,FALSE)</f>
        <v>ZAS</v>
      </c>
      <c r="Q218" s="34" t="s">
        <v>850</v>
      </c>
      <c r="R218" s="20" t="str">
        <f>VLOOKUP(Q218,Prowadzacy!$F$2:$K$112,2,FALSE)</f>
        <v>Janusz</v>
      </c>
      <c r="S218" s="20" t="str">
        <f>VLOOKUP(Q218,Prowadzacy!$F$2:$K$112,3,FALSE)</f>
        <v>Kazimierz</v>
      </c>
      <c r="T218" s="20" t="str">
        <f>VLOOKUP(Q218,Prowadzacy!$F$2:$K$112,4,FALSE)</f>
        <v>Staszewski</v>
      </c>
      <c r="U218" s="20" t="str">
        <f>VLOOKUP(Q218,Prowadzacy!$F$2:$M$112,8,FALSE)</f>
        <v xml:space="preserve">Janusz | Staszewski | Dr inż. |  ( 05263 ) </v>
      </c>
      <c r="V218" s="35"/>
      <c r="W218" s="34" t="s">
        <v>235</v>
      </c>
      <c r="X218" s="34"/>
      <c r="Y218" s="34"/>
      <c r="Z218" s="10"/>
      <c r="AA218" s="9"/>
      <c r="AB218" s="9"/>
      <c r="AC218" s="9"/>
      <c r="AD218" s="9"/>
      <c r="AE218" s="9"/>
      <c r="AF218" s="9"/>
      <c r="AG218" s="9"/>
      <c r="AH218" s="9"/>
      <c r="AI218" s="9"/>
      <c r="AJ218" s="9"/>
      <c r="AK218" s="9"/>
    </row>
    <row r="219" spans="1:37" ht="204" customHeight="1">
      <c r="A219" s="20">
        <v>214</v>
      </c>
      <c r="B219" s="20" t="str">
        <f>VLOOKUP(E219,studia!$F$1:$I$12,2,FALSE)</f>
        <v>Automatyka i Robotyka</v>
      </c>
      <c r="C219" s="20" t="str">
        <f>VLOOKUP(E219,studia!$F$1:$I$12,3,FALSE)</f>
        <v>mgr</v>
      </c>
      <c r="D219" s="20" t="str">
        <f>VLOOKUP(E219,studia!$F$1:$I$12,4,FALSE)</f>
        <v>ASE</v>
      </c>
      <c r="E219" s="34" t="s">
        <v>895</v>
      </c>
      <c r="F219" s="34"/>
      <c r="G219" s="35" t="s">
        <v>902</v>
      </c>
      <c r="H219" s="35" t="s">
        <v>903</v>
      </c>
      <c r="I219" s="35" t="s">
        <v>904</v>
      </c>
      <c r="J219" s="35" t="s">
        <v>751</v>
      </c>
      <c r="K219" s="19" t="str">
        <f>VLOOKUP(J219,Prowadzacy!$F$2:$J$112,2,FALSE)</f>
        <v>Paweł</v>
      </c>
      <c r="L219" s="19" t="str">
        <f>VLOOKUP(J219,Prowadzacy!$F$2:$K$112,3,FALSE)</f>
        <v>Adam</v>
      </c>
      <c r="M219" s="19" t="str">
        <f>VLOOKUP(J219,Prowadzacy!$F$2:$K$112,4,FALSE)</f>
        <v>Regulski</v>
      </c>
      <c r="N219" s="20" t="str">
        <f>VLOOKUP(J219,Prowadzacy!$F$2:$M$112,8,FALSE)</f>
        <v xml:space="preserve">Paweł | Regulski | Dr inż. |  ( 52340 ) </v>
      </c>
      <c r="O219" s="20" t="str">
        <f>VLOOKUP(J219,Prowadzacy!$F$2:$K$112,5,FALSE)</f>
        <v>W05/K2</v>
      </c>
      <c r="P219" s="20" t="str">
        <f>VLOOKUP(J219,Prowadzacy!$F$2:$K$112,6,FALSE)</f>
        <v>ZAS</v>
      </c>
      <c r="Q219" s="34" t="s">
        <v>774</v>
      </c>
      <c r="R219" s="20" t="str">
        <f>VLOOKUP(Q219,Prowadzacy!$F$2:$K$112,2,FALSE)</f>
        <v>Daniel</v>
      </c>
      <c r="S219" s="20" t="str">
        <f>VLOOKUP(Q219,Prowadzacy!$F$2:$K$112,3,FALSE)</f>
        <v>Łukasz</v>
      </c>
      <c r="T219" s="20" t="str">
        <f>VLOOKUP(Q219,Prowadzacy!$F$2:$K$112,4,FALSE)</f>
        <v>Bejmert</v>
      </c>
      <c r="U219" s="20" t="str">
        <f>VLOOKUP(Q219,Prowadzacy!$F$2:$M$112,8,FALSE)</f>
        <v xml:space="preserve">Daniel | Bejmert | Dr inż. |  ( 05285 ) </v>
      </c>
      <c r="V219" s="35"/>
      <c r="W219" s="34" t="s">
        <v>235</v>
      </c>
      <c r="X219" s="34"/>
      <c r="Y219" s="34"/>
      <c r="Z219" s="10"/>
      <c r="AA219" s="9"/>
      <c r="AB219" s="9"/>
      <c r="AC219" s="9"/>
      <c r="AD219" s="9"/>
      <c r="AE219" s="9"/>
      <c r="AF219" s="9"/>
      <c r="AG219" s="9"/>
      <c r="AH219" s="9"/>
      <c r="AI219" s="9"/>
      <c r="AJ219" s="9"/>
      <c r="AK219" s="9"/>
    </row>
    <row r="220" spans="1:37" ht="165.75" customHeight="1">
      <c r="A220" s="20">
        <v>215</v>
      </c>
      <c r="B220" s="20" t="str">
        <f>VLOOKUP(E220,studia!$F$1:$I$12,2,FALSE)</f>
        <v>Automatyka i Robotyka</v>
      </c>
      <c r="C220" s="20" t="str">
        <f>VLOOKUP(E220,studia!$F$1:$I$12,3,FALSE)</f>
        <v>mgr</v>
      </c>
      <c r="D220" s="20" t="str">
        <f>VLOOKUP(E220,studia!$F$1:$I$12,4,FALSE)</f>
        <v>ASE</v>
      </c>
      <c r="E220" s="34" t="s">
        <v>895</v>
      </c>
      <c r="F220" s="34"/>
      <c r="G220" s="35" t="s">
        <v>2392</v>
      </c>
      <c r="H220" s="35" t="s">
        <v>2393</v>
      </c>
      <c r="I220" s="35" t="s">
        <v>2394</v>
      </c>
      <c r="J220" s="35" t="s">
        <v>2388</v>
      </c>
      <c r="K220" s="19" t="str">
        <f>VLOOKUP(J220,Prowadzacy!$F$2:$J$112,2,FALSE)</f>
        <v>Tomasz</v>
      </c>
      <c r="L220" s="19" t="str">
        <f>VLOOKUP(J220,Prowadzacy!$F$2:$K$112,3,FALSE)</f>
        <v>Jacek</v>
      </c>
      <c r="M220" s="19" t="str">
        <f>VLOOKUP(J220,Prowadzacy!$F$2:$K$112,4,FALSE)</f>
        <v>Zawilak</v>
      </c>
      <c r="N220" s="20" t="str">
        <f>VLOOKUP(J220,Prowadzacy!$F$2:$M$112,8,FALSE)</f>
        <v xml:space="preserve">Tomasz | Zawilak | Dr inż. |  ( 05362 ) </v>
      </c>
      <c r="O220" s="20" t="str">
        <f>VLOOKUP(J220,Prowadzacy!$F$2:$K$112,5,FALSE)</f>
        <v>W05/K3</v>
      </c>
      <c r="P220" s="20" t="str">
        <f>VLOOKUP(J220,Prowadzacy!$F$2:$K$112,6,FALSE)</f>
        <v>ZMPE</v>
      </c>
      <c r="Q220" s="34" t="s">
        <v>2441</v>
      </c>
      <c r="R220" s="20" t="str">
        <f>VLOOKUP(Q220,Prowadzacy!$F$2:$K$112,2,FALSE)</f>
        <v>Piotr</v>
      </c>
      <c r="S220" s="20" t="str">
        <f>VLOOKUP(Q220,Prowadzacy!$F$2:$K$112,3,FALSE)</f>
        <v>Mariusz</v>
      </c>
      <c r="T220" s="20" t="str">
        <f>VLOOKUP(Q220,Prowadzacy!$F$2:$K$112,4,FALSE)</f>
        <v>Kisielewski</v>
      </c>
      <c r="U220" s="20" t="str">
        <f>VLOOKUP(Q220,Prowadzacy!$F$2:$M$112,8,FALSE)</f>
        <v xml:space="preserve">Piotr | Kisielewski | Dr inż. |  ( 05370 ) </v>
      </c>
      <c r="V220" s="35"/>
      <c r="W220" s="34" t="s">
        <v>235</v>
      </c>
      <c r="X220" s="34"/>
      <c r="Y220" s="34"/>
      <c r="Z220" s="10"/>
      <c r="AA220" s="9"/>
      <c r="AB220" s="9"/>
      <c r="AC220" s="9"/>
      <c r="AD220" s="9"/>
      <c r="AE220" s="9"/>
      <c r="AF220" s="9"/>
      <c r="AG220" s="9"/>
      <c r="AH220" s="9"/>
      <c r="AI220" s="9"/>
      <c r="AJ220" s="9"/>
      <c r="AK220" s="9"/>
    </row>
    <row r="221" spans="1:37" ht="216.75" customHeight="1">
      <c r="A221" s="20">
        <v>216</v>
      </c>
      <c r="B221" s="20" t="str">
        <f>VLOOKUP(E221,studia!$F$1:$I$12,2,FALSE)</f>
        <v>Elektrotechnika</v>
      </c>
      <c r="C221" s="20" t="str">
        <f>VLOOKUP(E221,studia!$F$1:$I$12,3,FALSE)</f>
        <v>inż.</v>
      </c>
      <c r="D221" s="20" t="str">
        <f>VLOOKUP(E221,studia!$F$1:$I$12,4,FALSE)</f>
        <v>EEN</v>
      </c>
      <c r="E221" s="34" t="s">
        <v>393</v>
      </c>
      <c r="F221" s="34"/>
      <c r="G221" s="54" t="s">
        <v>394</v>
      </c>
      <c r="H221" s="54" t="s">
        <v>395</v>
      </c>
      <c r="I221" s="54" t="s">
        <v>396</v>
      </c>
      <c r="J221" s="35" t="s">
        <v>397</v>
      </c>
      <c r="K221" s="19" t="str">
        <f>VLOOKUP(J221,Prowadzacy!$F$2:$J$112,2,FALSE)</f>
        <v>Krystian</v>
      </c>
      <c r="L221" s="19" t="str">
        <f>VLOOKUP(J221,Prowadzacy!$F$2:$K$112,3,FALSE)</f>
        <v>Leonard</v>
      </c>
      <c r="M221" s="19" t="str">
        <f>VLOOKUP(J221,Prowadzacy!$F$2:$K$112,4,FALSE)</f>
        <v>Chrzan</v>
      </c>
      <c r="N221" s="20" t="str">
        <f>VLOOKUP(J221,Prowadzacy!$F$2:$M$112,8,FALSE)</f>
        <v xml:space="preserve">Krystian | Chrzan | Dr hab. inż. |  ( 05101 ) </v>
      </c>
      <c r="O221" s="20" t="str">
        <f>VLOOKUP(J221,Prowadzacy!$F$2:$K$112,5,FALSE)</f>
        <v>W05/K1</v>
      </c>
      <c r="P221" s="20" t="str">
        <f>VLOOKUP(J221,Prowadzacy!$F$2:$K$112,6,FALSE)</f>
        <v>ZWN</v>
      </c>
      <c r="Q221" s="34" t="s">
        <v>2490</v>
      </c>
      <c r="R221" s="20"/>
      <c r="S221" s="20"/>
      <c r="T221" s="20"/>
      <c r="U221" s="20"/>
      <c r="V221" s="35" t="s">
        <v>752</v>
      </c>
      <c r="W221" s="34" t="s">
        <v>234</v>
      </c>
      <c r="X221" s="34"/>
      <c r="Y221" s="34" t="s">
        <v>234</v>
      </c>
      <c r="Z221" s="10"/>
      <c r="AA221" s="9"/>
      <c r="AB221" s="9"/>
      <c r="AC221" s="9"/>
      <c r="AD221" s="9"/>
      <c r="AE221" s="9"/>
      <c r="AF221" s="9"/>
      <c r="AG221" s="9"/>
      <c r="AH221" s="9"/>
      <c r="AI221" s="9"/>
      <c r="AJ221" s="9"/>
      <c r="AK221" s="9"/>
    </row>
    <row r="222" spans="1:37" ht="63.75" customHeight="1">
      <c r="A222" s="20">
        <v>217</v>
      </c>
      <c r="B222" s="20" t="str">
        <f>VLOOKUP(E222,studia!$F$1:$I$12,2,FALSE)</f>
        <v>Elektrotechnika</v>
      </c>
      <c r="C222" s="20" t="str">
        <f>VLOOKUP(E222,studia!$F$1:$I$12,3,FALSE)</f>
        <v>inż.</v>
      </c>
      <c r="D222" s="20" t="str">
        <f>VLOOKUP(E222,studia!$F$1:$I$12,4,FALSE)</f>
        <v>EEN</v>
      </c>
      <c r="E222" s="34" t="s">
        <v>393</v>
      </c>
      <c r="F222" s="85" t="s">
        <v>2939</v>
      </c>
      <c r="G222" s="35" t="s">
        <v>398</v>
      </c>
      <c r="H222" s="35" t="s">
        <v>399</v>
      </c>
      <c r="I222" s="35" t="s">
        <v>400</v>
      </c>
      <c r="J222" s="35" t="s">
        <v>397</v>
      </c>
      <c r="K222" s="19" t="str">
        <f>VLOOKUP(J222,Prowadzacy!$F$2:$J$112,2,FALSE)</f>
        <v>Krystian</v>
      </c>
      <c r="L222" s="19" t="str">
        <f>VLOOKUP(J222,Prowadzacy!$F$2:$K$112,3,FALSE)</f>
        <v>Leonard</v>
      </c>
      <c r="M222" s="19" t="str">
        <f>VLOOKUP(J222,Prowadzacy!$F$2:$K$112,4,FALSE)</f>
        <v>Chrzan</v>
      </c>
      <c r="N222" s="20" t="str">
        <f>VLOOKUP(J222,Prowadzacy!$F$2:$M$112,8,FALSE)</f>
        <v xml:space="preserve">Krystian | Chrzan | Dr hab. inż. |  ( 05101 ) </v>
      </c>
      <c r="O222" s="20" t="str">
        <f>VLOOKUP(J222,Prowadzacy!$F$2:$K$112,5,FALSE)</f>
        <v>W05/K1</v>
      </c>
      <c r="P222" s="20" t="str">
        <f>VLOOKUP(J222,Prowadzacy!$F$2:$K$112,6,FALSE)</f>
        <v>ZWN</v>
      </c>
      <c r="Q222" s="34" t="s">
        <v>2491</v>
      </c>
      <c r="R222" s="20"/>
      <c r="S222" s="20"/>
      <c r="T222" s="20"/>
      <c r="U222" s="20"/>
      <c r="V222" s="35" t="s">
        <v>753</v>
      </c>
      <c r="W222" s="34" t="s">
        <v>234</v>
      </c>
      <c r="X222" s="34"/>
      <c r="Y222" s="34" t="s">
        <v>234</v>
      </c>
      <c r="Z222" s="10"/>
      <c r="AA222" s="9"/>
      <c r="AB222" s="9"/>
      <c r="AC222" s="9"/>
      <c r="AD222" s="9"/>
      <c r="AE222" s="9"/>
      <c r="AF222" s="9"/>
      <c r="AG222" s="9"/>
      <c r="AH222" s="9"/>
      <c r="AI222" s="9"/>
      <c r="AJ222" s="9"/>
      <c r="AK222" s="9"/>
    </row>
    <row r="223" spans="1:37" ht="165.75" customHeight="1">
      <c r="A223" s="20">
        <v>218</v>
      </c>
      <c r="B223" s="20" t="str">
        <f>VLOOKUP(E223,studia!$F$1:$I$12,2,FALSE)</f>
        <v>Elektrotechnika</v>
      </c>
      <c r="C223" s="20" t="str">
        <f>VLOOKUP(E223,studia!$F$1:$I$12,3,FALSE)</f>
        <v>inż.</v>
      </c>
      <c r="D223" s="20" t="str">
        <f>VLOOKUP(E223,studia!$F$1:$I$12,4,FALSE)</f>
        <v>EEN</v>
      </c>
      <c r="E223" s="34" t="s">
        <v>393</v>
      </c>
      <c r="F223" s="34"/>
      <c r="G223" s="35" t="s">
        <v>401</v>
      </c>
      <c r="H223" s="35" t="s">
        <v>402</v>
      </c>
      <c r="I223" s="35" t="s">
        <v>403</v>
      </c>
      <c r="J223" s="35" t="s">
        <v>397</v>
      </c>
      <c r="K223" s="19" t="str">
        <f>VLOOKUP(J223,Prowadzacy!$F$2:$J$112,2,FALSE)</f>
        <v>Krystian</v>
      </c>
      <c r="L223" s="19" t="str">
        <f>VLOOKUP(J223,Prowadzacy!$F$2:$K$112,3,FALSE)</f>
        <v>Leonard</v>
      </c>
      <c r="M223" s="19" t="str">
        <f>VLOOKUP(J223,Prowadzacy!$F$2:$K$112,4,FALSE)</f>
        <v>Chrzan</v>
      </c>
      <c r="N223" s="20" t="str">
        <f>VLOOKUP(J223,Prowadzacy!$F$2:$M$112,8,FALSE)</f>
        <v xml:space="preserve">Krystian | Chrzan | Dr hab. inż. |  ( 05101 ) </v>
      </c>
      <c r="O223" s="20" t="str">
        <f>VLOOKUP(J223,Prowadzacy!$F$2:$K$112,5,FALSE)</f>
        <v>W05/K1</v>
      </c>
      <c r="P223" s="20" t="str">
        <f>VLOOKUP(J223,Prowadzacy!$F$2:$K$112,6,FALSE)</f>
        <v>ZWN</v>
      </c>
      <c r="Q223" s="34" t="s">
        <v>2491</v>
      </c>
      <c r="R223" s="20"/>
      <c r="S223" s="20"/>
      <c r="T223" s="20"/>
      <c r="U223" s="20"/>
      <c r="V223" s="35" t="s">
        <v>754</v>
      </c>
      <c r="W223" s="34" t="s">
        <v>234</v>
      </c>
      <c r="X223" s="34"/>
      <c r="Y223" s="34" t="s">
        <v>234</v>
      </c>
      <c r="Z223" s="10"/>
      <c r="AA223" s="20"/>
      <c r="AB223" s="9"/>
      <c r="AC223" s="9"/>
      <c r="AD223" s="9"/>
      <c r="AE223" s="9"/>
      <c r="AF223" s="9"/>
      <c r="AG223" s="9"/>
      <c r="AH223" s="9"/>
      <c r="AI223" s="9"/>
      <c r="AJ223" s="9"/>
      <c r="AK223" s="9"/>
    </row>
    <row r="224" spans="1:37" ht="127.5" customHeight="1">
      <c r="A224" s="20">
        <v>219</v>
      </c>
      <c r="B224" s="20" t="str">
        <f>VLOOKUP(E224,studia!$F$1:$I$12,2,FALSE)</f>
        <v>Elektrotechnika</v>
      </c>
      <c r="C224" s="20" t="str">
        <f>VLOOKUP(E224,studia!$F$1:$I$12,3,FALSE)</f>
        <v>inż.</v>
      </c>
      <c r="D224" s="20" t="str">
        <f>VLOOKUP(E224,studia!$F$1:$I$12,4,FALSE)</f>
        <v>EEN</v>
      </c>
      <c r="E224" s="34" t="s">
        <v>393</v>
      </c>
      <c r="F224" s="34"/>
      <c r="G224" s="35" t="s">
        <v>404</v>
      </c>
      <c r="H224" s="35" t="s">
        <v>405</v>
      </c>
      <c r="I224" s="35" t="s">
        <v>406</v>
      </c>
      <c r="J224" s="35" t="s">
        <v>397</v>
      </c>
      <c r="K224" s="19" t="str">
        <f>VLOOKUP(J224,Prowadzacy!$F$2:$J$112,2,FALSE)</f>
        <v>Krystian</v>
      </c>
      <c r="L224" s="19" t="str">
        <f>VLOOKUP(J224,Prowadzacy!$F$2:$K$112,3,FALSE)</f>
        <v>Leonard</v>
      </c>
      <c r="M224" s="19" t="str">
        <f>VLOOKUP(J224,Prowadzacy!$F$2:$K$112,4,FALSE)</f>
        <v>Chrzan</v>
      </c>
      <c r="N224" s="20" t="str">
        <f>VLOOKUP(J224,Prowadzacy!$F$2:$M$112,8,FALSE)</f>
        <v xml:space="preserve">Krystian | Chrzan | Dr hab. inż. |  ( 05101 ) </v>
      </c>
      <c r="O224" s="20" t="str">
        <f>VLOOKUP(J224,Prowadzacy!$F$2:$K$112,5,FALSE)</f>
        <v>W05/K1</v>
      </c>
      <c r="P224" s="20" t="str">
        <f>VLOOKUP(J224,Prowadzacy!$F$2:$K$112,6,FALSE)</f>
        <v>ZWN</v>
      </c>
      <c r="Q224" s="34" t="s">
        <v>1074</v>
      </c>
      <c r="R224" s="20" t="str">
        <f>VLOOKUP(Q224,Prowadzacy!$F$2:$K$112,2,FALSE)</f>
        <v>Mirosław</v>
      </c>
      <c r="S224" s="20" t="str">
        <f>VLOOKUP(Q224,Prowadzacy!$F$2:$K$112,3,FALSE)</f>
        <v>Marian</v>
      </c>
      <c r="T224" s="20" t="str">
        <f>VLOOKUP(Q224,Prowadzacy!$F$2:$K$112,4,FALSE)</f>
        <v>Kobusiński</v>
      </c>
      <c r="U224" s="20" t="str">
        <f>VLOOKUP(Q224,Prowadzacy!$F$2:$M$112,8,FALSE)</f>
        <v xml:space="preserve">Mirosław | Kobusiński | Mgr inż. |  ( 05218 ) </v>
      </c>
      <c r="V224" s="35" t="s">
        <v>755</v>
      </c>
      <c r="W224" s="34" t="s">
        <v>235</v>
      </c>
      <c r="X224" s="34"/>
      <c r="Y224" s="34"/>
      <c r="Z224" s="10"/>
      <c r="AA224" s="9"/>
      <c r="AB224" s="9"/>
      <c r="AC224" s="9"/>
      <c r="AD224" s="9"/>
      <c r="AE224" s="9"/>
      <c r="AF224" s="9"/>
      <c r="AG224" s="9"/>
      <c r="AH224" s="9"/>
      <c r="AI224" s="9"/>
      <c r="AJ224" s="9"/>
      <c r="AK224" s="9"/>
    </row>
    <row r="225" spans="1:37" ht="51" customHeight="1">
      <c r="A225" s="20">
        <v>220</v>
      </c>
      <c r="B225" s="20" t="str">
        <f>VLOOKUP(E225,studia!$F$1:$I$12,2,FALSE)</f>
        <v>Elektrotechnika</v>
      </c>
      <c r="C225" s="20" t="str">
        <f>VLOOKUP(E225,studia!$F$1:$I$12,3,FALSE)</f>
        <v>inż.</v>
      </c>
      <c r="D225" s="20" t="str">
        <f>VLOOKUP(E225,studia!$F$1:$I$12,4,FALSE)</f>
        <v>EEN</v>
      </c>
      <c r="E225" s="34" t="s">
        <v>393</v>
      </c>
      <c r="F225" s="34"/>
      <c r="G225" s="54" t="s">
        <v>411</v>
      </c>
      <c r="H225" s="54" t="s">
        <v>412</v>
      </c>
      <c r="I225" s="54" t="s">
        <v>413</v>
      </c>
      <c r="J225" s="35" t="s">
        <v>410</v>
      </c>
      <c r="K225" s="19" t="str">
        <f>VLOOKUP(J225,Prowadzacy!$F$2:$J$112,2,FALSE)</f>
        <v>Adam</v>
      </c>
      <c r="L225" s="19">
        <f>VLOOKUP(J225,Prowadzacy!$F$2:$K$112,3,FALSE)</f>
        <v>0</v>
      </c>
      <c r="M225" s="19" t="str">
        <f>VLOOKUP(J225,Prowadzacy!$F$2:$K$112,4,FALSE)</f>
        <v>Gubański</v>
      </c>
      <c r="N225" s="20" t="str">
        <f>VLOOKUP(J225,Prowadzacy!$F$2:$M$112,8,FALSE)</f>
        <v xml:space="preserve">Adam | Gubański | Dr inż. |  ( 05103 ) </v>
      </c>
      <c r="O225" s="20" t="str">
        <f>VLOOKUP(J225,Prowadzacy!$F$2:$K$112,5,FALSE)</f>
        <v>W05/K1</v>
      </c>
      <c r="P225" s="20" t="str">
        <f>VLOOKUP(J225,Prowadzacy!$F$2:$K$112,6,FALSE)</f>
        <v>ZET</v>
      </c>
      <c r="Q225" s="34" t="s">
        <v>418</v>
      </c>
      <c r="R225" s="20" t="str">
        <f>VLOOKUP(Q225,Prowadzacy!$F$2:$K$112,2,FALSE)</f>
        <v>Przemysław</v>
      </c>
      <c r="S225" s="20">
        <f>VLOOKUP(Q225,Prowadzacy!$F$2:$K$112,3,FALSE)</f>
        <v>0</v>
      </c>
      <c r="T225" s="20" t="str">
        <f>VLOOKUP(Q225,Prowadzacy!$F$2:$K$112,4,FALSE)</f>
        <v>Janik</v>
      </c>
      <c r="U225" s="20" t="str">
        <f>VLOOKUP(Q225,Prowadzacy!$F$2:$M$112,8,FALSE)</f>
        <v xml:space="preserve">Przemysław | Janik | Dr inż. |  ( 05115 ) </v>
      </c>
      <c r="V225" s="35"/>
      <c r="W225" s="34" t="s">
        <v>235</v>
      </c>
      <c r="X225" s="34"/>
      <c r="Y225" s="34"/>
      <c r="Z225" s="10"/>
      <c r="AA225" s="9"/>
      <c r="AB225" s="9"/>
      <c r="AC225" s="9"/>
      <c r="AD225" s="9"/>
      <c r="AE225" s="9"/>
      <c r="AF225" s="9"/>
      <c r="AG225" s="9"/>
      <c r="AH225" s="9"/>
      <c r="AI225" s="9"/>
      <c r="AJ225" s="9"/>
      <c r="AK225" s="9"/>
    </row>
    <row r="226" spans="1:37" ht="140.25" customHeight="1">
      <c r="A226" s="20">
        <v>221</v>
      </c>
      <c r="B226" s="20" t="str">
        <f>VLOOKUP(E226,studia!$F$1:$I$12,2,FALSE)</f>
        <v>Elektrotechnika</v>
      </c>
      <c r="C226" s="20" t="str">
        <f>VLOOKUP(E226,studia!$F$1:$I$12,3,FALSE)</f>
        <v>inż.</v>
      </c>
      <c r="D226" s="20" t="str">
        <f>VLOOKUP(E226,studia!$F$1:$I$12,4,FALSE)</f>
        <v>EEN</v>
      </c>
      <c r="E226" s="34" t="s">
        <v>393</v>
      </c>
      <c r="F226" s="34"/>
      <c r="G226" s="54" t="s">
        <v>2480</v>
      </c>
      <c r="H226" s="54" t="s">
        <v>414</v>
      </c>
      <c r="I226" s="54" t="s">
        <v>415</v>
      </c>
      <c r="J226" s="35" t="s">
        <v>410</v>
      </c>
      <c r="K226" s="19" t="str">
        <f>VLOOKUP(J226,Prowadzacy!$F$2:$J$112,2,FALSE)</f>
        <v>Adam</v>
      </c>
      <c r="L226" s="19">
        <f>VLOOKUP(J226,Prowadzacy!$F$2:$K$112,3,FALSE)</f>
        <v>0</v>
      </c>
      <c r="M226" s="19" t="str">
        <f>VLOOKUP(J226,Prowadzacy!$F$2:$K$112,4,FALSE)</f>
        <v>Gubański</v>
      </c>
      <c r="N226" s="20" t="str">
        <f>VLOOKUP(J226,Prowadzacy!$F$2:$M$112,8,FALSE)</f>
        <v xml:space="preserve">Adam | Gubański | Dr inż. |  ( 05103 ) </v>
      </c>
      <c r="O226" s="20" t="str">
        <f>VLOOKUP(J226,Prowadzacy!$F$2:$K$112,5,FALSE)</f>
        <v>W05/K1</v>
      </c>
      <c r="P226" s="20" t="str">
        <f>VLOOKUP(J226,Prowadzacy!$F$2:$K$112,6,FALSE)</f>
        <v>ZET</v>
      </c>
      <c r="Q226" s="34" t="s">
        <v>469</v>
      </c>
      <c r="R226" s="20" t="str">
        <f>VLOOKUP(Q226,Prowadzacy!$F$2:$K$112,2,FALSE)</f>
        <v>Jacek</v>
      </c>
      <c r="S226" s="20" t="str">
        <f>VLOOKUP(Q226,Prowadzacy!$F$2:$K$112,3,FALSE)</f>
        <v>Jerzy</v>
      </c>
      <c r="T226" s="20" t="str">
        <f>VLOOKUP(Q226,Prowadzacy!$F$2:$K$112,4,FALSE)</f>
        <v>Rezmer</v>
      </c>
      <c r="U226" s="20" t="str">
        <f>VLOOKUP(Q226,Prowadzacy!$F$2:$M$112,8,FALSE)</f>
        <v xml:space="preserve">Jacek | Rezmer | Dr hab. inż. |  ( 05120 ) </v>
      </c>
      <c r="V226" s="35"/>
      <c r="W226" s="34" t="s">
        <v>235</v>
      </c>
      <c r="X226" s="34"/>
      <c r="Y226" s="34"/>
      <c r="Z226" s="10"/>
      <c r="AA226" s="9"/>
      <c r="AB226" s="9"/>
      <c r="AC226" s="9"/>
      <c r="AD226" s="9"/>
      <c r="AE226" s="9"/>
      <c r="AF226" s="9"/>
      <c r="AG226" s="9"/>
      <c r="AH226" s="9"/>
      <c r="AI226" s="9"/>
      <c r="AJ226" s="9"/>
      <c r="AK226" s="9"/>
    </row>
    <row r="227" spans="1:37" ht="140.25" customHeight="1">
      <c r="A227" s="20">
        <v>222</v>
      </c>
      <c r="B227" s="20" t="str">
        <f>VLOOKUP(E227,studia!$F$1:$I$12,2,FALSE)</f>
        <v>Elektrotechnika</v>
      </c>
      <c r="C227" s="20" t="str">
        <f>VLOOKUP(E227,studia!$F$1:$I$12,3,FALSE)</f>
        <v>inż.</v>
      </c>
      <c r="D227" s="20" t="str">
        <f>VLOOKUP(E227,studia!$F$1:$I$12,4,FALSE)</f>
        <v>EEN</v>
      </c>
      <c r="E227" s="34" t="s">
        <v>393</v>
      </c>
      <c r="F227" s="85" t="s">
        <v>2939</v>
      </c>
      <c r="G227" s="35" t="s">
        <v>416</v>
      </c>
      <c r="H227" s="35" t="s">
        <v>2481</v>
      </c>
      <c r="I227" s="35" t="s">
        <v>417</v>
      </c>
      <c r="J227" s="35" t="s">
        <v>418</v>
      </c>
      <c r="K227" s="19" t="str">
        <f>VLOOKUP(J227,Prowadzacy!$F$2:$J$112,2,FALSE)</f>
        <v>Przemysław</v>
      </c>
      <c r="L227" s="19">
        <f>VLOOKUP(J227,Prowadzacy!$F$2:$K$112,3,FALSE)</f>
        <v>0</v>
      </c>
      <c r="M227" s="19" t="str">
        <f>VLOOKUP(J227,Prowadzacy!$F$2:$K$112,4,FALSE)</f>
        <v>Janik</v>
      </c>
      <c r="N227" s="20" t="str">
        <f>VLOOKUP(J227,Prowadzacy!$F$2:$M$112,8,FALSE)</f>
        <v xml:space="preserve">Przemysław | Janik | Dr inż. |  ( 05115 ) </v>
      </c>
      <c r="O227" s="20" t="str">
        <f>VLOOKUP(J227,Prowadzacy!$F$2:$K$112,5,FALSE)</f>
        <v>W05/K1</v>
      </c>
      <c r="P227" s="20" t="str">
        <f>VLOOKUP(J227,Prowadzacy!$F$2:$K$112,6,FALSE)</f>
        <v>ZET</v>
      </c>
      <c r="Q227" s="34" t="s">
        <v>483</v>
      </c>
      <c r="R227" s="20" t="str">
        <f>VLOOKUP(Q227,Prowadzacy!$F$2:$K$112,2,FALSE)</f>
        <v>Zbigniew</v>
      </c>
      <c r="S227" s="20" t="str">
        <f>VLOOKUP(Q227,Prowadzacy!$F$2:$K$112,3,FALSE)</f>
        <v>Krzysztof</v>
      </c>
      <c r="T227" s="20" t="str">
        <f>VLOOKUP(Q227,Prowadzacy!$F$2:$K$112,4,FALSE)</f>
        <v>Wacławek</v>
      </c>
      <c r="U227" s="20" t="str">
        <f>VLOOKUP(Q227,Prowadzacy!$F$2:$M$112,8,FALSE)</f>
        <v xml:space="preserve">Zbigniew | Wacławek | Dr inż. |  ( 05129 ) </v>
      </c>
      <c r="V227" s="35"/>
      <c r="W227" s="34" t="s">
        <v>235</v>
      </c>
      <c r="X227" s="34"/>
      <c r="Y227" s="34"/>
      <c r="Z227" s="10"/>
      <c r="AA227" s="9"/>
      <c r="AB227" s="9"/>
      <c r="AC227" s="9"/>
      <c r="AD227" s="9"/>
      <c r="AE227" s="9"/>
      <c r="AF227" s="9"/>
      <c r="AG227" s="9"/>
      <c r="AH227" s="9"/>
      <c r="AI227" s="9"/>
      <c r="AJ227" s="9"/>
      <c r="AK227" s="9"/>
    </row>
    <row r="228" spans="1:37" ht="114.75" customHeight="1">
      <c r="A228" s="20">
        <v>223</v>
      </c>
      <c r="B228" s="20" t="str">
        <f>VLOOKUP(E228,studia!$F$1:$I$12,2,FALSE)</f>
        <v>Elektrotechnika</v>
      </c>
      <c r="C228" s="20" t="str">
        <f>VLOOKUP(E228,studia!$F$1:$I$12,3,FALSE)</f>
        <v>inż.</v>
      </c>
      <c r="D228" s="20" t="str">
        <f>VLOOKUP(E228,studia!$F$1:$I$12,4,FALSE)</f>
        <v>EEN</v>
      </c>
      <c r="E228" s="34" t="s">
        <v>393</v>
      </c>
      <c r="F228" s="34"/>
      <c r="G228" s="35" t="s">
        <v>2539</v>
      </c>
      <c r="H228" s="35" t="s">
        <v>2540</v>
      </c>
      <c r="I228" s="35" t="s">
        <v>2541</v>
      </c>
      <c r="J228" s="35" t="s">
        <v>418</v>
      </c>
      <c r="K228" s="19" t="str">
        <f>VLOOKUP(J228,Prowadzacy!$F$2:$J$112,2,FALSE)</f>
        <v>Przemysław</v>
      </c>
      <c r="L228" s="19">
        <f>VLOOKUP(J228,Prowadzacy!$F$2:$K$112,3,FALSE)</f>
        <v>0</v>
      </c>
      <c r="M228" s="19" t="str">
        <f>VLOOKUP(J228,Prowadzacy!$F$2:$K$112,4,FALSE)</f>
        <v>Janik</v>
      </c>
      <c r="N228" s="20" t="str">
        <f>VLOOKUP(J228,Prowadzacy!$F$2:$M$112,8,FALSE)</f>
        <v xml:space="preserve">Przemysław | Janik | Dr inż. |  ( 05115 ) </v>
      </c>
      <c r="O228" s="20" t="str">
        <f>VLOOKUP(J228,Prowadzacy!$F$2:$K$112,5,FALSE)</f>
        <v>W05/K1</v>
      </c>
      <c r="P228" s="20" t="str">
        <f>VLOOKUP(J228,Prowadzacy!$F$2:$K$112,6,FALSE)</f>
        <v>ZET</v>
      </c>
      <c r="Q228" s="34" t="s">
        <v>469</v>
      </c>
      <c r="R228" s="20" t="str">
        <f>VLOOKUP(Q228,Prowadzacy!$F$2:$K$112,2,FALSE)</f>
        <v>Jacek</v>
      </c>
      <c r="S228" s="20" t="str">
        <f>VLOOKUP(Q228,Prowadzacy!$F$2:$K$112,3,FALSE)</f>
        <v>Jerzy</v>
      </c>
      <c r="T228" s="20" t="str">
        <f>VLOOKUP(Q228,Prowadzacy!$F$2:$K$112,4,FALSE)</f>
        <v>Rezmer</v>
      </c>
      <c r="U228" s="20" t="str">
        <f>VLOOKUP(Q228,Prowadzacy!$F$2:$M$112,8,FALSE)</f>
        <v xml:space="preserve">Jacek | Rezmer | Dr hab. inż. |  ( 05120 ) </v>
      </c>
      <c r="V228" s="35"/>
      <c r="W228" s="34" t="s">
        <v>235</v>
      </c>
      <c r="X228" s="34"/>
      <c r="Y228" s="34"/>
      <c r="Z228" s="10"/>
      <c r="AA228" s="9"/>
      <c r="AB228" s="9"/>
      <c r="AC228" s="9"/>
      <c r="AD228" s="9"/>
      <c r="AE228" s="9"/>
      <c r="AF228" s="9"/>
      <c r="AG228" s="9"/>
      <c r="AH228" s="9"/>
      <c r="AI228" s="9"/>
      <c r="AJ228" s="9"/>
      <c r="AK228" s="9"/>
    </row>
    <row r="229" spans="1:37" ht="63.75" customHeight="1">
      <c r="A229" s="20">
        <v>224</v>
      </c>
      <c r="B229" s="20" t="str">
        <f>VLOOKUP(E229,studia!$F$1:$I$12,2,FALSE)</f>
        <v>Elektrotechnika</v>
      </c>
      <c r="C229" s="20" t="str">
        <f>VLOOKUP(E229,studia!$F$1:$I$12,3,FALSE)</f>
        <v>inż.</v>
      </c>
      <c r="D229" s="20" t="str">
        <f>VLOOKUP(E229,studia!$F$1:$I$12,4,FALSE)</f>
        <v>EEN</v>
      </c>
      <c r="E229" s="34" t="s">
        <v>393</v>
      </c>
      <c r="F229" s="85" t="s">
        <v>2939</v>
      </c>
      <c r="G229" s="35" t="s">
        <v>419</v>
      </c>
      <c r="H229" s="35" t="s">
        <v>420</v>
      </c>
      <c r="I229" s="35" t="s">
        <v>421</v>
      </c>
      <c r="J229" s="35" t="s">
        <v>422</v>
      </c>
      <c r="K229" s="19" t="str">
        <f>VLOOKUP(J229,Prowadzacy!$F$2:$J$112,2,FALSE)</f>
        <v>Ryszard</v>
      </c>
      <c r="L229" s="19" t="str">
        <f>VLOOKUP(J229,Prowadzacy!$F$2:$K$112,3,FALSE)</f>
        <v>Leon</v>
      </c>
      <c r="M229" s="19" t="str">
        <f>VLOOKUP(J229,Prowadzacy!$F$2:$K$112,4,FALSE)</f>
        <v>Kacprzyk</v>
      </c>
      <c r="N229" s="20" t="str">
        <f>VLOOKUP(J229,Prowadzacy!$F$2:$M$112,8,FALSE)</f>
        <v xml:space="preserve">Ryszard | Kacprzyk | Prof. dr hab. inż. |  ( 05106 ) </v>
      </c>
      <c r="O229" s="20" t="str">
        <f>VLOOKUP(J229,Prowadzacy!$F$2:$K$112,5,FALSE)</f>
        <v>W05/K1</v>
      </c>
      <c r="P229" s="20" t="str">
        <f>VLOOKUP(J229,Prowadzacy!$F$2:$K$112,6,FALSE)</f>
        <v>ZWN</v>
      </c>
      <c r="Q229" s="34" t="s">
        <v>523</v>
      </c>
      <c r="R229" s="20" t="str">
        <f>VLOOKUP(Q229,Prowadzacy!$F$2:$K$112,2,FALSE)</f>
        <v>Tomasz</v>
      </c>
      <c r="S229" s="20">
        <f>VLOOKUP(Q229,Prowadzacy!$F$2:$K$112,3,FALSE)</f>
        <v>0</v>
      </c>
      <c r="T229" s="20" t="str">
        <f>VLOOKUP(Q229,Prowadzacy!$F$2:$K$112,4,FALSE)</f>
        <v>Czapka</v>
      </c>
      <c r="U229" s="20" t="str">
        <f>VLOOKUP(Q229,Prowadzacy!$F$2:$M$112,8,FALSE)</f>
        <v xml:space="preserve">Tomasz | Czapka | Dr inż. |  ( 05158 ) </v>
      </c>
      <c r="V229" s="35"/>
      <c r="W229" s="34" t="s">
        <v>235</v>
      </c>
      <c r="X229" s="34"/>
      <c r="Y229" s="34"/>
      <c r="Z229" s="10"/>
      <c r="AA229" s="9"/>
      <c r="AB229" s="9"/>
      <c r="AC229" s="9"/>
      <c r="AD229" s="9"/>
      <c r="AE229" s="9"/>
      <c r="AF229" s="9"/>
      <c r="AG229" s="9"/>
      <c r="AH229" s="9"/>
      <c r="AI229" s="9"/>
      <c r="AJ229" s="9"/>
      <c r="AK229" s="9"/>
    </row>
    <row r="230" spans="1:37" ht="76.5" customHeight="1">
      <c r="A230" s="20">
        <v>225</v>
      </c>
      <c r="B230" s="20" t="str">
        <f>VLOOKUP(E230,studia!$F$1:$I$12,2,FALSE)</f>
        <v>Elektrotechnika</v>
      </c>
      <c r="C230" s="20" t="str">
        <f>VLOOKUP(E230,studia!$F$1:$I$12,3,FALSE)</f>
        <v>inż.</v>
      </c>
      <c r="D230" s="20" t="str">
        <f>VLOOKUP(E230,studia!$F$1:$I$12,4,FALSE)</f>
        <v>EEN</v>
      </c>
      <c r="E230" s="34" t="s">
        <v>393</v>
      </c>
      <c r="F230" s="34"/>
      <c r="G230" s="35" t="s">
        <v>423</v>
      </c>
      <c r="H230" s="35" t="s">
        <v>424</v>
      </c>
      <c r="I230" s="35" t="s">
        <v>425</v>
      </c>
      <c r="J230" s="35" t="s">
        <v>426</v>
      </c>
      <c r="K230" s="19" t="str">
        <f>VLOOKUP(J230,Prowadzacy!$F$2:$J$112,2,FALSE)</f>
        <v>Anna</v>
      </c>
      <c r="L230" s="19">
        <f>VLOOKUP(J230,Prowadzacy!$F$2:$K$112,3,FALSE)</f>
        <v>0</v>
      </c>
      <c r="M230" s="19" t="str">
        <f>VLOOKUP(J230,Prowadzacy!$F$2:$K$112,4,FALSE)</f>
        <v>Kisiel</v>
      </c>
      <c r="N230" s="20" t="str">
        <f>VLOOKUP(J230,Prowadzacy!$F$2:$M$112,8,FALSE)</f>
        <v xml:space="preserve">Anna | Kisiel | Dr inż. |  ( 05107 ) </v>
      </c>
      <c r="O230" s="20" t="str">
        <f>VLOOKUP(J230,Prowadzacy!$F$2:$K$112,5,FALSE)</f>
        <v>W05/K1</v>
      </c>
      <c r="P230" s="20" t="str">
        <f>VLOOKUP(J230,Prowadzacy!$F$2:$K$112,6,FALSE)</f>
        <v>ZE</v>
      </c>
      <c r="Q230" s="34" t="s">
        <v>500</v>
      </c>
      <c r="R230" s="20" t="str">
        <f>VLOOKUP(Q230,Prowadzacy!$F$2:$K$112,2,FALSE)</f>
        <v>Jan</v>
      </c>
      <c r="S230" s="20" t="str">
        <f>VLOOKUP(Q230,Prowadzacy!$F$2:$K$112,3,FALSE)</f>
        <v>Stanisław</v>
      </c>
      <c r="T230" s="20" t="str">
        <f>VLOOKUP(Q230,Prowadzacy!$F$2:$K$112,4,FALSE)</f>
        <v>Ziaja</v>
      </c>
      <c r="U230" s="20" t="str">
        <f>VLOOKUP(Q230,Prowadzacy!$F$2:$M$112,8,FALSE)</f>
        <v xml:space="preserve">Jan | Ziaja | Dr hab. inż. |  ( 05132 ) </v>
      </c>
      <c r="V230" s="35"/>
      <c r="W230" s="34" t="s">
        <v>235</v>
      </c>
      <c r="X230" s="34"/>
      <c r="Y230" s="34"/>
      <c r="Z230" s="10"/>
      <c r="AA230" s="9"/>
      <c r="AB230" s="9"/>
      <c r="AC230" s="9"/>
      <c r="AD230" s="9"/>
      <c r="AE230" s="9"/>
      <c r="AF230" s="9"/>
      <c r="AG230" s="9"/>
      <c r="AH230" s="9"/>
      <c r="AI230" s="9"/>
      <c r="AJ230" s="9"/>
      <c r="AK230" s="9"/>
    </row>
    <row r="231" spans="1:37" ht="51" customHeight="1">
      <c r="A231" s="20">
        <v>226</v>
      </c>
      <c r="B231" s="20" t="str">
        <f>VLOOKUP(E231,studia!$F$1:$I$12,2,FALSE)</f>
        <v>Elektrotechnika</v>
      </c>
      <c r="C231" s="20" t="str">
        <f>VLOOKUP(E231,studia!$F$1:$I$12,3,FALSE)</f>
        <v>inż.</v>
      </c>
      <c r="D231" s="20" t="str">
        <f>VLOOKUP(E231,studia!$F$1:$I$12,4,FALSE)</f>
        <v>EEN</v>
      </c>
      <c r="E231" s="34" t="s">
        <v>393</v>
      </c>
      <c r="F231" s="34"/>
      <c r="G231" s="35" t="s">
        <v>427</v>
      </c>
      <c r="H231" s="35" t="s">
        <v>428</v>
      </c>
      <c r="I231" s="35" t="s">
        <v>429</v>
      </c>
      <c r="J231" s="35" t="s">
        <v>426</v>
      </c>
      <c r="K231" s="19" t="str">
        <f>VLOOKUP(J231,Prowadzacy!$F$2:$J$112,2,FALSE)</f>
        <v>Anna</v>
      </c>
      <c r="L231" s="19">
        <f>VLOOKUP(J231,Prowadzacy!$F$2:$K$112,3,FALSE)</f>
        <v>0</v>
      </c>
      <c r="M231" s="19" t="str">
        <f>VLOOKUP(J231,Prowadzacy!$F$2:$K$112,4,FALSE)</f>
        <v>Kisiel</v>
      </c>
      <c r="N231" s="20" t="str">
        <f>VLOOKUP(J231,Prowadzacy!$F$2:$M$112,8,FALSE)</f>
        <v xml:space="preserve">Anna | Kisiel | Dr inż. |  ( 05107 ) </v>
      </c>
      <c r="O231" s="20" t="str">
        <f>VLOOKUP(J231,Prowadzacy!$F$2:$K$112,5,FALSE)</f>
        <v>W05/K1</v>
      </c>
      <c r="P231" s="20" t="str">
        <f>VLOOKUP(J231,Prowadzacy!$F$2:$K$112,6,FALSE)</f>
        <v>ZE</v>
      </c>
      <c r="Q231" s="34" t="s">
        <v>487</v>
      </c>
      <c r="R231" s="20" t="str">
        <f>VLOOKUP(Q231,Prowadzacy!$F$2:$K$112,2,FALSE)</f>
        <v>Leszek</v>
      </c>
      <c r="S231" s="20" t="str">
        <f>VLOOKUP(Q231,Prowadzacy!$F$2:$K$112,3,FALSE)</f>
        <v>Piotr</v>
      </c>
      <c r="T231" s="20" t="str">
        <f>VLOOKUP(Q231,Prowadzacy!$F$2:$K$112,4,FALSE)</f>
        <v>Woźny</v>
      </c>
      <c r="U231" s="20" t="str">
        <f>VLOOKUP(Q231,Prowadzacy!$F$2:$M$112,8,FALSE)</f>
        <v xml:space="preserve">Leszek | Woźny | Dr inż. |  ( 05131 ) </v>
      </c>
      <c r="V231" s="35"/>
      <c r="W231" s="34" t="s">
        <v>235</v>
      </c>
      <c r="X231" s="34"/>
      <c r="Y231" s="34"/>
      <c r="Z231" s="10"/>
      <c r="AA231" s="9"/>
      <c r="AB231" s="9"/>
      <c r="AC231" s="9"/>
      <c r="AD231" s="9"/>
      <c r="AE231" s="9"/>
      <c r="AF231" s="9"/>
      <c r="AG231" s="9"/>
      <c r="AH231" s="9"/>
      <c r="AI231" s="9"/>
      <c r="AJ231" s="9"/>
      <c r="AK231" s="9"/>
    </row>
    <row r="232" spans="1:37" ht="114.75" customHeight="1">
      <c r="A232" s="20">
        <v>227</v>
      </c>
      <c r="B232" s="20" t="str">
        <f>VLOOKUP(E232,studia!$F$1:$I$12,2,FALSE)</f>
        <v>Elektrotechnika</v>
      </c>
      <c r="C232" s="20" t="str">
        <f>VLOOKUP(E232,studia!$F$1:$I$12,3,FALSE)</f>
        <v>inż.</v>
      </c>
      <c r="D232" s="20" t="str">
        <f>VLOOKUP(E232,studia!$F$1:$I$12,4,FALSE)</f>
        <v>EEN</v>
      </c>
      <c r="E232" s="34" t="s">
        <v>393</v>
      </c>
      <c r="F232" s="34"/>
      <c r="G232" s="35" t="s">
        <v>2542</v>
      </c>
      <c r="H232" s="35" t="s">
        <v>2569</v>
      </c>
      <c r="I232" s="35" t="s">
        <v>2543</v>
      </c>
      <c r="J232" s="35" t="s">
        <v>430</v>
      </c>
      <c r="K232" s="19" t="str">
        <f>VLOOKUP(J232,Prowadzacy!$F$2:$J$112,2,FALSE)</f>
        <v>Paweł</v>
      </c>
      <c r="L232" s="19" t="str">
        <f>VLOOKUP(J232,Prowadzacy!$F$2:$K$112,3,FALSE)</f>
        <v>Tomasz</v>
      </c>
      <c r="M232" s="19" t="str">
        <f>VLOOKUP(J232,Prowadzacy!$F$2:$K$112,4,FALSE)</f>
        <v>Kostyła</v>
      </c>
      <c r="N232" s="20" t="str">
        <f>VLOOKUP(J232,Prowadzacy!$F$2:$M$112,8,FALSE)</f>
        <v xml:space="preserve">Paweł | Kostyła | Dr inż. |  ( 05108 ) </v>
      </c>
      <c r="O232" s="20" t="str">
        <f>VLOOKUP(J232,Prowadzacy!$F$2:$K$112,5,FALSE)</f>
        <v>W05/K1</v>
      </c>
      <c r="P232" s="20" t="str">
        <f>VLOOKUP(J232,Prowadzacy!$F$2:$K$112,6,FALSE)</f>
        <v>ZET</v>
      </c>
      <c r="Q232" s="34" t="s">
        <v>410</v>
      </c>
      <c r="R232" s="20" t="str">
        <f>VLOOKUP(Q232,Prowadzacy!$F$2:$K$112,2,FALSE)</f>
        <v>Adam</v>
      </c>
      <c r="S232" s="20">
        <f>VLOOKUP(Q232,Prowadzacy!$F$2:$K$112,3,FALSE)</f>
        <v>0</v>
      </c>
      <c r="T232" s="20" t="str">
        <f>VLOOKUP(Q232,Prowadzacy!$F$2:$K$112,4,FALSE)</f>
        <v>Gubański</v>
      </c>
      <c r="U232" s="20" t="str">
        <f>VLOOKUP(Q232,Prowadzacy!$F$2:$M$112,8,FALSE)</f>
        <v xml:space="preserve">Adam | Gubański | Dr inż. |  ( 05103 ) </v>
      </c>
      <c r="V232" s="35"/>
      <c r="W232" s="34" t="s">
        <v>235</v>
      </c>
      <c r="X232" s="34"/>
      <c r="Y232" s="34"/>
      <c r="Z232" s="10"/>
      <c r="AA232" s="9"/>
      <c r="AB232" s="9"/>
      <c r="AC232" s="9"/>
      <c r="AD232" s="9"/>
      <c r="AE232" s="9"/>
      <c r="AF232" s="9"/>
      <c r="AG232" s="9"/>
      <c r="AH232" s="9"/>
      <c r="AI232" s="9"/>
      <c r="AJ232" s="9"/>
      <c r="AK232" s="9"/>
    </row>
    <row r="233" spans="1:37" ht="114.75" customHeight="1">
      <c r="A233" s="20">
        <v>228</v>
      </c>
      <c r="B233" s="20" t="str">
        <f>VLOOKUP(E233,studia!$F$1:$I$12,2,FALSE)</f>
        <v>Elektrotechnika</v>
      </c>
      <c r="C233" s="20" t="str">
        <f>VLOOKUP(E233,studia!$F$1:$I$12,3,FALSE)</f>
        <v>inż.</v>
      </c>
      <c r="D233" s="20" t="str">
        <f>VLOOKUP(E233,studia!$F$1:$I$12,4,FALSE)</f>
        <v>EEN</v>
      </c>
      <c r="E233" s="34" t="s">
        <v>393</v>
      </c>
      <c r="F233" s="34"/>
      <c r="G233" s="35" t="s">
        <v>2544</v>
      </c>
      <c r="H233" s="35" t="s">
        <v>2570</v>
      </c>
      <c r="I233" s="35" t="s">
        <v>2543</v>
      </c>
      <c r="J233" s="35" t="s">
        <v>430</v>
      </c>
      <c r="K233" s="19" t="str">
        <f>VLOOKUP(J233,Prowadzacy!$F$2:$J$112,2,FALSE)</f>
        <v>Paweł</v>
      </c>
      <c r="L233" s="19" t="str">
        <f>VLOOKUP(J233,Prowadzacy!$F$2:$K$112,3,FALSE)</f>
        <v>Tomasz</v>
      </c>
      <c r="M233" s="19" t="str">
        <f>VLOOKUP(J233,Prowadzacy!$F$2:$K$112,4,FALSE)</f>
        <v>Kostyła</v>
      </c>
      <c r="N233" s="20" t="str">
        <f>VLOOKUP(J233,Prowadzacy!$F$2:$M$112,8,FALSE)</f>
        <v xml:space="preserve">Paweł | Kostyła | Dr inż. |  ( 05108 ) </v>
      </c>
      <c r="O233" s="20" t="str">
        <f>VLOOKUP(J233,Prowadzacy!$F$2:$K$112,5,FALSE)</f>
        <v>W05/K1</v>
      </c>
      <c r="P233" s="20" t="str">
        <f>VLOOKUP(J233,Prowadzacy!$F$2:$K$112,6,FALSE)</f>
        <v>ZET</v>
      </c>
      <c r="Q233" s="34" t="s">
        <v>410</v>
      </c>
      <c r="R233" s="20" t="str">
        <f>VLOOKUP(Q233,Prowadzacy!$F$2:$K$112,2,FALSE)</f>
        <v>Adam</v>
      </c>
      <c r="S233" s="20">
        <f>VLOOKUP(Q233,Prowadzacy!$F$2:$K$112,3,FALSE)</f>
        <v>0</v>
      </c>
      <c r="T233" s="20" t="str">
        <f>VLOOKUP(Q233,Prowadzacy!$F$2:$K$112,4,FALSE)</f>
        <v>Gubański</v>
      </c>
      <c r="U233" s="20" t="str">
        <f>VLOOKUP(Q233,Prowadzacy!$F$2:$M$112,8,FALSE)</f>
        <v xml:space="preserve">Adam | Gubański | Dr inż. |  ( 05103 ) </v>
      </c>
      <c r="V233" s="35"/>
      <c r="W233" s="34" t="s">
        <v>235</v>
      </c>
      <c r="X233" s="34"/>
      <c r="Y233" s="34"/>
      <c r="Z233" s="10"/>
      <c r="AA233" s="9"/>
      <c r="AB233" s="9"/>
      <c r="AC233" s="9"/>
      <c r="AD233" s="9"/>
      <c r="AE233" s="9"/>
      <c r="AF233" s="9"/>
      <c r="AG233" s="9"/>
      <c r="AH233" s="9"/>
      <c r="AI233" s="9"/>
      <c r="AJ233" s="9"/>
      <c r="AK233" s="9"/>
    </row>
    <row r="234" spans="1:37" ht="102" customHeight="1">
      <c r="A234" s="20">
        <v>229</v>
      </c>
      <c r="B234" s="20" t="str">
        <f>VLOOKUP(E234,studia!$F$1:$I$12,2,FALSE)</f>
        <v>Elektrotechnika</v>
      </c>
      <c r="C234" s="20" t="str">
        <f>VLOOKUP(E234,studia!$F$1:$I$12,3,FALSE)</f>
        <v>inż.</v>
      </c>
      <c r="D234" s="20" t="str">
        <f>VLOOKUP(E234,studia!$F$1:$I$12,4,FALSE)</f>
        <v>EEN</v>
      </c>
      <c r="E234" s="34" t="s">
        <v>393</v>
      </c>
      <c r="F234" s="85" t="s">
        <v>2939</v>
      </c>
      <c r="G234" s="35" t="s">
        <v>431</v>
      </c>
      <c r="H234" s="35" t="s">
        <v>432</v>
      </c>
      <c r="I234" s="35" t="s">
        <v>433</v>
      </c>
      <c r="J234" s="35" t="s">
        <v>430</v>
      </c>
      <c r="K234" s="19" t="str">
        <f>VLOOKUP(J234,Prowadzacy!$F$2:$J$112,2,FALSE)</f>
        <v>Paweł</v>
      </c>
      <c r="L234" s="19" t="str">
        <f>VLOOKUP(J234,Prowadzacy!$F$2:$K$112,3,FALSE)</f>
        <v>Tomasz</v>
      </c>
      <c r="M234" s="19" t="str">
        <f>VLOOKUP(J234,Prowadzacy!$F$2:$K$112,4,FALSE)</f>
        <v>Kostyła</v>
      </c>
      <c r="N234" s="20" t="str">
        <f>VLOOKUP(J234,Prowadzacy!$F$2:$M$112,8,FALSE)</f>
        <v xml:space="preserve">Paweł | Kostyła | Dr inż. |  ( 05108 ) </v>
      </c>
      <c r="O234" s="20" t="str">
        <f>VLOOKUP(J234,Prowadzacy!$F$2:$K$112,5,FALSE)</f>
        <v>W05/K1</v>
      </c>
      <c r="P234" s="20" t="str">
        <f>VLOOKUP(J234,Prowadzacy!$F$2:$K$112,6,FALSE)</f>
        <v>ZET</v>
      </c>
      <c r="Q234" s="34" t="s">
        <v>483</v>
      </c>
      <c r="R234" s="20" t="str">
        <f>VLOOKUP(Q234,Prowadzacy!$F$2:$K$112,2,FALSE)</f>
        <v>Zbigniew</v>
      </c>
      <c r="S234" s="20" t="str">
        <f>VLOOKUP(Q234,Prowadzacy!$F$2:$K$112,3,FALSE)</f>
        <v>Krzysztof</v>
      </c>
      <c r="T234" s="20" t="str">
        <f>VLOOKUP(Q234,Prowadzacy!$F$2:$K$112,4,FALSE)</f>
        <v>Wacławek</v>
      </c>
      <c r="U234" s="20" t="str">
        <f>VLOOKUP(Q234,Prowadzacy!$F$2:$M$112,8,FALSE)</f>
        <v xml:space="preserve">Zbigniew | Wacławek | Dr inż. |  ( 05129 ) </v>
      </c>
      <c r="V234" s="35"/>
      <c r="W234" s="34" t="s">
        <v>235</v>
      </c>
      <c r="X234" s="34"/>
      <c r="Y234" s="34"/>
      <c r="Z234" s="10"/>
      <c r="AA234" s="9"/>
      <c r="AB234" s="9"/>
      <c r="AC234" s="9"/>
      <c r="AD234" s="9"/>
      <c r="AE234" s="9"/>
      <c r="AF234" s="9"/>
      <c r="AG234" s="9"/>
      <c r="AH234" s="9"/>
      <c r="AI234" s="9"/>
      <c r="AJ234" s="9"/>
      <c r="AK234" s="9"/>
    </row>
    <row r="235" spans="1:37" ht="51" customHeight="1">
      <c r="A235" s="20">
        <v>230</v>
      </c>
      <c r="B235" s="20" t="str">
        <f>VLOOKUP(E235,studia!$F$1:$I$12,2,FALSE)</f>
        <v>Elektrotechnika</v>
      </c>
      <c r="C235" s="20" t="str">
        <f>VLOOKUP(E235,studia!$F$1:$I$12,3,FALSE)</f>
        <v>inż.</v>
      </c>
      <c r="D235" s="20" t="str">
        <f>VLOOKUP(E235,studia!$F$1:$I$12,4,FALSE)</f>
        <v>EEN</v>
      </c>
      <c r="E235" s="34" t="s">
        <v>393</v>
      </c>
      <c r="F235" s="34"/>
      <c r="G235" s="35" t="s">
        <v>434</v>
      </c>
      <c r="H235" s="35" t="s">
        <v>435</v>
      </c>
      <c r="I235" s="35" t="s">
        <v>436</v>
      </c>
      <c r="J235" s="35" t="s">
        <v>437</v>
      </c>
      <c r="K235" s="19" t="str">
        <f>VLOOKUP(J235,Prowadzacy!$F$2:$J$112,2,FALSE)</f>
        <v>Krystian</v>
      </c>
      <c r="L235" s="19">
        <f>VLOOKUP(J235,Prowadzacy!$F$2:$K$112,3,FALSE)</f>
        <v>0</v>
      </c>
      <c r="M235" s="19" t="str">
        <f>VLOOKUP(J235,Prowadzacy!$F$2:$K$112,4,FALSE)</f>
        <v>Krawczyk</v>
      </c>
      <c r="N235" s="20" t="str">
        <f>VLOOKUP(J235,Prowadzacy!$F$2:$M$112,8,FALSE)</f>
        <v xml:space="preserve">Krystian | Krawczyk | Dr inż. |  ( 05157 ) </v>
      </c>
      <c r="O235" s="20" t="str">
        <f>VLOOKUP(J235,Prowadzacy!$F$2:$K$112,5,FALSE)</f>
        <v>W05/K1</v>
      </c>
      <c r="P235" s="20" t="str">
        <f>VLOOKUP(J235,Prowadzacy!$F$2:$K$112,6,FALSE)</f>
        <v>ZE</v>
      </c>
      <c r="Q235" s="34" t="s">
        <v>542</v>
      </c>
      <c r="R235" s="20" t="str">
        <f>VLOOKUP(Q235,Prowadzacy!$F$2:$K$112,2,FALSE)</f>
        <v>Marcin</v>
      </c>
      <c r="S235" s="20" t="str">
        <f>VLOOKUP(Q235,Prowadzacy!$F$2:$K$112,3,FALSE)</f>
        <v>przemysław</v>
      </c>
      <c r="T235" s="20" t="str">
        <f>VLOOKUP(Q235,Prowadzacy!$F$2:$K$112,4,FALSE)</f>
        <v>Lewandowski</v>
      </c>
      <c r="U235" s="20" t="str">
        <f>VLOOKUP(Q235,Prowadzacy!$F$2:$M$112,8,FALSE)</f>
        <v xml:space="preserve">Marcin | Lewandowski | Dr inż. |  ( 05166 ) </v>
      </c>
      <c r="V235" s="35"/>
      <c r="W235" s="34" t="s">
        <v>235</v>
      </c>
      <c r="X235" s="34"/>
      <c r="Y235" s="34"/>
      <c r="Z235" s="10"/>
      <c r="AA235" s="9"/>
      <c r="AB235" s="9"/>
      <c r="AC235" s="9"/>
      <c r="AD235" s="9"/>
      <c r="AE235" s="9"/>
      <c r="AF235" s="9"/>
      <c r="AG235" s="9"/>
      <c r="AH235" s="9"/>
      <c r="AI235" s="9"/>
      <c r="AJ235" s="9"/>
      <c r="AK235" s="9"/>
    </row>
    <row r="236" spans="1:37" ht="153" customHeight="1">
      <c r="A236" s="20">
        <v>231</v>
      </c>
      <c r="B236" s="20" t="str">
        <f>VLOOKUP(E236,studia!$F$1:$I$12,2,FALSE)</f>
        <v>Elektrotechnika</v>
      </c>
      <c r="C236" s="20" t="str">
        <f>VLOOKUP(E236,studia!$F$1:$I$12,3,FALSE)</f>
        <v>inż.</v>
      </c>
      <c r="D236" s="20" t="str">
        <f>VLOOKUP(E236,studia!$F$1:$I$12,4,FALSE)</f>
        <v>EEN</v>
      </c>
      <c r="E236" s="34" t="s">
        <v>393</v>
      </c>
      <c r="F236" s="34"/>
      <c r="G236" s="35" t="s">
        <v>2477</v>
      </c>
      <c r="H236" s="35" t="s">
        <v>387</v>
      </c>
      <c r="I236" s="35" t="s">
        <v>2478</v>
      </c>
      <c r="J236" s="35" t="s">
        <v>388</v>
      </c>
      <c r="K236" s="19" t="str">
        <f>VLOOKUP(J236,Prowadzacy!$F$2:$J$112,2,FALSE)</f>
        <v>Lesław</v>
      </c>
      <c r="L236" s="19" t="str">
        <f>VLOOKUP(J236,Prowadzacy!$F$2:$K$112,3,FALSE)</f>
        <v>Adam</v>
      </c>
      <c r="M236" s="19" t="str">
        <f>VLOOKUP(J236,Prowadzacy!$F$2:$K$112,4,FALSE)</f>
        <v>Ładniak</v>
      </c>
      <c r="N236" s="20" t="str">
        <f>VLOOKUP(J236,Prowadzacy!$F$2:$M$112,8,FALSE)</f>
        <v xml:space="preserve">Lesław | Ładniak | Dr inż. |  ( 05112 ) </v>
      </c>
      <c r="O236" s="20" t="str">
        <f>VLOOKUP(J236,Prowadzacy!$F$2:$K$112,5,FALSE)</f>
        <v>W05/K1</v>
      </c>
      <c r="P236" s="20" t="str">
        <f>VLOOKUP(J236,Prowadzacy!$F$2:$K$112,6,FALSE)</f>
        <v>ZET</v>
      </c>
      <c r="Q236" s="34" t="s">
        <v>469</v>
      </c>
      <c r="R236" s="20" t="str">
        <f>VLOOKUP(Q236,Prowadzacy!$F$2:$K$112,2,FALSE)</f>
        <v>Jacek</v>
      </c>
      <c r="S236" s="20" t="str">
        <f>VLOOKUP(Q236,Prowadzacy!$F$2:$K$112,3,FALSE)</f>
        <v>Jerzy</v>
      </c>
      <c r="T236" s="20" t="str">
        <f>VLOOKUP(Q236,Prowadzacy!$F$2:$K$112,4,FALSE)</f>
        <v>Rezmer</v>
      </c>
      <c r="U236" s="20" t="str">
        <f>VLOOKUP(Q236,Prowadzacy!$F$2:$M$112,8,FALSE)</f>
        <v xml:space="preserve">Jacek | Rezmer | Dr hab. inż. |  ( 05120 ) </v>
      </c>
      <c r="V236" s="35"/>
      <c r="W236" s="34" t="s">
        <v>235</v>
      </c>
      <c r="X236" s="34"/>
      <c r="Y236" s="34"/>
      <c r="Z236" s="10"/>
      <c r="AA236" s="9"/>
      <c r="AB236" s="9"/>
      <c r="AC236" s="9"/>
      <c r="AD236" s="9"/>
      <c r="AE236" s="9"/>
      <c r="AF236" s="9"/>
      <c r="AG236" s="9"/>
      <c r="AH236" s="9"/>
      <c r="AI236" s="9"/>
      <c r="AJ236" s="9"/>
      <c r="AK236" s="9"/>
    </row>
    <row r="237" spans="1:37" ht="76.5" customHeight="1">
      <c r="A237" s="20">
        <v>232</v>
      </c>
      <c r="B237" s="20" t="str">
        <f>VLOOKUP(E237,studia!$F$1:$I$12,2,FALSE)</f>
        <v>Elektrotechnika</v>
      </c>
      <c r="C237" s="20" t="str">
        <f>VLOOKUP(E237,studia!$F$1:$I$12,3,FALSE)</f>
        <v>inż.</v>
      </c>
      <c r="D237" s="20" t="str">
        <f>VLOOKUP(E237,studia!$F$1:$I$12,4,FALSE)</f>
        <v>EEN</v>
      </c>
      <c r="E237" s="34" t="s">
        <v>393</v>
      </c>
      <c r="F237" s="34"/>
      <c r="G237" s="35" t="s">
        <v>441</v>
      </c>
      <c r="H237" s="35" t="s">
        <v>442</v>
      </c>
      <c r="I237" s="35" t="s">
        <v>443</v>
      </c>
      <c r="J237" s="35" t="s">
        <v>388</v>
      </c>
      <c r="K237" s="19" t="str">
        <f>VLOOKUP(J237,Prowadzacy!$F$2:$J$112,2,FALSE)</f>
        <v>Lesław</v>
      </c>
      <c r="L237" s="19" t="str">
        <f>VLOOKUP(J237,Prowadzacy!$F$2:$K$112,3,FALSE)</f>
        <v>Adam</v>
      </c>
      <c r="M237" s="19" t="str">
        <f>VLOOKUP(J237,Prowadzacy!$F$2:$K$112,4,FALSE)</f>
        <v>Ładniak</v>
      </c>
      <c r="N237" s="20" t="str">
        <f>VLOOKUP(J237,Prowadzacy!$F$2:$M$112,8,FALSE)</f>
        <v xml:space="preserve">Lesław | Ładniak | Dr inż. |  ( 05112 ) </v>
      </c>
      <c r="O237" s="20" t="str">
        <f>VLOOKUP(J237,Prowadzacy!$F$2:$K$112,5,FALSE)</f>
        <v>W05/K1</v>
      </c>
      <c r="P237" s="20" t="str">
        <f>VLOOKUP(J237,Prowadzacy!$F$2:$K$112,6,FALSE)</f>
        <v>ZET</v>
      </c>
      <c r="Q237" s="34" t="s">
        <v>469</v>
      </c>
      <c r="R237" s="20" t="str">
        <f>VLOOKUP(Q237,Prowadzacy!$F$2:$K$112,2,FALSE)</f>
        <v>Jacek</v>
      </c>
      <c r="S237" s="20" t="str">
        <f>VLOOKUP(Q237,Prowadzacy!$F$2:$K$112,3,FALSE)</f>
        <v>Jerzy</v>
      </c>
      <c r="T237" s="20" t="str">
        <f>VLOOKUP(Q237,Prowadzacy!$F$2:$K$112,4,FALSE)</f>
        <v>Rezmer</v>
      </c>
      <c r="U237" s="20" t="str">
        <f>VLOOKUP(Q237,Prowadzacy!$F$2:$M$112,8,FALSE)</f>
        <v xml:space="preserve">Jacek | Rezmer | Dr hab. inż. |  ( 05120 ) </v>
      </c>
      <c r="V237" s="35"/>
      <c r="W237" s="34" t="s">
        <v>235</v>
      </c>
      <c r="X237" s="34"/>
      <c r="Y237" s="34"/>
      <c r="Z237" s="10"/>
      <c r="AA237" s="9"/>
      <c r="AB237" s="9"/>
      <c r="AC237" s="9"/>
      <c r="AD237" s="9"/>
      <c r="AE237" s="9"/>
      <c r="AF237" s="9"/>
      <c r="AG237" s="9"/>
      <c r="AH237" s="9"/>
      <c r="AI237" s="9"/>
      <c r="AJ237" s="9"/>
      <c r="AK237" s="9"/>
    </row>
    <row r="238" spans="1:37" ht="102" customHeight="1">
      <c r="A238" s="20">
        <v>233</v>
      </c>
      <c r="B238" s="20" t="str">
        <f>VLOOKUP(E238,studia!$F$1:$I$12,2,FALSE)</f>
        <v>Elektrotechnika</v>
      </c>
      <c r="C238" s="20" t="str">
        <f>VLOOKUP(E238,studia!$F$1:$I$12,3,FALSE)</f>
        <v>inż.</v>
      </c>
      <c r="D238" s="20" t="str">
        <f>VLOOKUP(E238,studia!$F$1:$I$12,4,FALSE)</f>
        <v>EEN</v>
      </c>
      <c r="E238" s="34" t="s">
        <v>393</v>
      </c>
      <c r="F238" s="34"/>
      <c r="G238" s="35" t="s">
        <v>444</v>
      </c>
      <c r="H238" s="35" t="s">
        <v>445</v>
      </c>
      <c r="I238" s="35" t="s">
        <v>446</v>
      </c>
      <c r="J238" s="35" t="s">
        <v>388</v>
      </c>
      <c r="K238" s="19" t="str">
        <f>VLOOKUP(J238,Prowadzacy!$F$2:$J$112,2,FALSE)</f>
        <v>Lesław</v>
      </c>
      <c r="L238" s="19" t="str">
        <f>VLOOKUP(J238,Prowadzacy!$F$2:$K$112,3,FALSE)</f>
        <v>Adam</v>
      </c>
      <c r="M238" s="19" t="str">
        <f>VLOOKUP(J238,Prowadzacy!$F$2:$K$112,4,FALSE)</f>
        <v>Ładniak</v>
      </c>
      <c r="N238" s="20" t="str">
        <f>VLOOKUP(J238,Prowadzacy!$F$2:$M$112,8,FALSE)</f>
        <v xml:space="preserve">Lesław | Ładniak | Dr inż. |  ( 05112 ) </v>
      </c>
      <c r="O238" s="20" t="str">
        <f>VLOOKUP(J238,Prowadzacy!$F$2:$K$112,5,FALSE)</f>
        <v>W05/K1</v>
      </c>
      <c r="P238" s="20" t="str">
        <f>VLOOKUP(J238,Prowadzacy!$F$2:$K$112,6,FALSE)</f>
        <v>ZET</v>
      </c>
      <c r="Q238" s="34" t="s">
        <v>472</v>
      </c>
      <c r="R238" s="20" t="str">
        <f>VLOOKUP(Q238,Prowadzacy!$F$2:$K$112,2,FALSE)</f>
        <v>Tomasz</v>
      </c>
      <c r="S238" s="20" t="str">
        <f>VLOOKUP(Q238,Prowadzacy!$F$2:$K$112,3,FALSE)</f>
        <v>Stanisław</v>
      </c>
      <c r="T238" s="20" t="str">
        <f>VLOOKUP(Q238,Prowadzacy!$F$2:$K$112,4,FALSE)</f>
        <v>Sikorski</v>
      </c>
      <c r="U238" s="20" t="str">
        <f>VLOOKUP(Q238,Prowadzacy!$F$2:$M$112,8,FALSE)</f>
        <v xml:space="preserve">Tomasz | Sikorski | Dr hab. inż. |  ( 05141 ) </v>
      </c>
      <c r="V238" s="35"/>
      <c r="W238" s="34" t="s">
        <v>235</v>
      </c>
      <c r="X238" s="34"/>
      <c r="Y238" s="34"/>
      <c r="Z238" s="10"/>
      <c r="AA238" s="9"/>
      <c r="AB238" s="9"/>
      <c r="AC238" s="9"/>
      <c r="AD238" s="9"/>
      <c r="AE238" s="9"/>
      <c r="AF238" s="9"/>
      <c r="AG238" s="9"/>
      <c r="AH238" s="9"/>
      <c r="AI238" s="9"/>
      <c r="AJ238" s="9"/>
      <c r="AK238" s="9"/>
    </row>
    <row r="239" spans="1:37" ht="76.5" customHeight="1">
      <c r="A239" s="20">
        <v>234</v>
      </c>
      <c r="B239" s="20" t="str">
        <f>VLOOKUP(E239,studia!$F$1:$I$12,2,FALSE)</f>
        <v>Elektrotechnika</v>
      </c>
      <c r="C239" s="20" t="str">
        <f>VLOOKUP(E239,studia!$F$1:$I$12,3,FALSE)</f>
        <v>inż.</v>
      </c>
      <c r="D239" s="20" t="str">
        <f>VLOOKUP(E239,studia!$F$1:$I$12,4,FALSE)</f>
        <v>EEN</v>
      </c>
      <c r="E239" s="34" t="s">
        <v>393</v>
      </c>
      <c r="F239" s="34"/>
      <c r="G239" s="35" t="s">
        <v>447</v>
      </c>
      <c r="H239" s="35" t="s">
        <v>448</v>
      </c>
      <c r="I239" s="35" t="s">
        <v>449</v>
      </c>
      <c r="J239" s="35" t="s">
        <v>388</v>
      </c>
      <c r="K239" s="19" t="str">
        <f>VLOOKUP(J239,Prowadzacy!$F$2:$J$112,2,FALSE)</f>
        <v>Lesław</v>
      </c>
      <c r="L239" s="19" t="str">
        <f>VLOOKUP(J239,Prowadzacy!$F$2:$K$112,3,FALSE)</f>
        <v>Adam</v>
      </c>
      <c r="M239" s="19" t="str">
        <f>VLOOKUP(J239,Prowadzacy!$F$2:$K$112,4,FALSE)</f>
        <v>Ładniak</v>
      </c>
      <c r="N239" s="20" t="str">
        <f>VLOOKUP(J239,Prowadzacy!$F$2:$M$112,8,FALSE)</f>
        <v xml:space="preserve">Lesław | Ładniak | Dr inż. |  ( 05112 ) </v>
      </c>
      <c r="O239" s="20" t="str">
        <f>VLOOKUP(J239,Prowadzacy!$F$2:$K$112,5,FALSE)</f>
        <v>W05/K1</v>
      </c>
      <c r="P239" s="20" t="str">
        <f>VLOOKUP(J239,Prowadzacy!$F$2:$K$112,6,FALSE)</f>
        <v>ZET</v>
      </c>
      <c r="Q239" s="34" t="s">
        <v>472</v>
      </c>
      <c r="R239" s="20" t="str">
        <f>VLOOKUP(Q239,Prowadzacy!$F$2:$K$112,2,FALSE)</f>
        <v>Tomasz</v>
      </c>
      <c r="S239" s="20" t="str">
        <f>VLOOKUP(Q239,Prowadzacy!$F$2:$K$112,3,FALSE)</f>
        <v>Stanisław</v>
      </c>
      <c r="T239" s="20" t="str">
        <f>VLOOKUP(Q239,Prowadzacy!$F$2:$K$112,4,FALSE)</f>
        <v>Sikorski</v>
      </c>
      <c r="U239" s="20" t="str">
        <f>VLOOKUP(Q239,Prowadzacy!$F$2:$M$112,8,FALSE)</f>
        <v xml:space="preserve">Tomasz | Sikorski | Dr hab. inż. |  ( 05141 ) </v>
      </c>
      <c r="V239" s="35"/>
      <c r="W239" s="34" t="s">
        <v>235</v>
      </c>
      <c r="X239" s="34"/>
      <c r="Y239" s="34"/>
      <c r="Z239" s="10"/>
      <c r="AA239" s="9"/>
      <c r="AB239" s="9"/>
      <c r="AC239" s="9"/>
      <c r="AD239" s="9"/>
      <c r="AE239" s="9"/>
      <c r="AF239" s="9"/>
      <c r="AG239" s="9"/>
      <c r="AH239" s="9"/>
      <c r="AI239" s="9"/>
      <c r="AJ239" s="9"/>
      <c r="AK239" s="9"/>
    </row>
    <row r="240" spans="1:37" ht="165.75" customHeight="1">
      <c r="A240" s="20">
        <v>235</v>
      </c>
      <c r="B240" s="20" t="str">
        <f>VLOOKUP(E240,studia!$F$1:$I$12,2,FALSE)</f>
        <v>Elektrotechnika</v>
      </c>
      <c r="C240" s="20" t="str">
        <f>VLOOKUP(E240,studia!$F$1:$I$12,3,FALSE)</f>
        <v>inż.</v>
      </c>
      <c r="D240" s="20" t="str">
        <f>VLOOKUP(E240,studia!$F$1:$I$12,4,FALSE)</f>
        <v>EEN</v>
      </c>
      <c r="E240" s="34" t="s">
        <v>393</v>
      </c>
      <c r="F240" s="34"/>
      <c r="G240" s="35" t="s">
        <v>450</v>
      </c>
      <c r="H240" s="35" t="s">
        <v>451</v>
      </c>
      <c r="I240" s="35" t="s">
        <v>452</v>
      </c>
      <c r="J240" s="35" t="s">
        <v>388</v>
      </c>
      <c r="K240" s="19" t="str">
        <f>VLOOKUP(J240,Prowadzacy!$F$2:$J$112,2,FALSE)</f>
        <v>Lesław</v>
      </c>
      <c r="L240" s="19" t="str">
        <f>VLOOKUP(J240,Prowadzacy!$F$2:$K$112,3,FALSE)</f>
        <v>Adam</v>
      </c>
      <c r="M240" s="19" t="str">
        <f>VLOOKUP(J240,Prowadzacy!$F$2:$K$112,4,FALSE)</f>
        <v>Ładniak</v>
      </c>
      <c r="N240" s="20" t="str">
        <f>VLOOKUP(J240,Prowadzacy!$F$2:$M$112,8,FALSE)</f>
        <v xml:space="preserve">Lesław | Ładniak | Dr inż. |  ( 05112 ) </v>
      </c>
      <c r="O240" s="20" t="str">
        <f>VLOOKUP(J240,Prowadzacy!$F$2:$K$112,5,FALSE)</f>
        <v>W05/K1</v>
      </c>
      <c r="P240" s="20" t="str">
        <f>VLOOKUP(J240,Prowadzacy!$F$2:$K$112,6,FALSE)</f>
        <v>ZET</v>
      </c>
      <c r="Q240" s="34" t="s">
        <v>469</v>
      </c>
      <c r="R240" s="20" t="str">
        <f>VLOOKUP(Q240,Prowadzacy!$F$2:$K$112,2,FALSE)</f>
        <v>Jacek</v>
      </c>
      <c r="S240" s="20" t="str">
        <f>VLOOKUP(Q240,Prowadzacy!$F$2:$K$112,3,FALSE)</f>
        <v>Jerzy</v>
      </c>
      <c r="T240" s="20" t="str">
        <f>VLOOKUP(Q240,Prowadzacy!$F$2:$K$112,4,FALSE)</f>
        <v>Rezmer</v>
      </c>
      <c r="U240" s="20" t="str">
        <f>VLOOKUP(Q240,Prowadzacy!$F$2:$M$112,8,FALSE)</f>
        <v xml:space="preserve">Jacek | Rezmer | Dr hab. inż. |  ( 05120 ) </v>
      </c>
      <c r="V240" s="35"/>
      <c r="W240" s="34" t="s">
        <v>235</v>
      </c>
      <c r="X240" s="34"/>
      <c r="Y240" s="34"/>
      <c r="Z240" s="10"/>
      <c r="AA240" s="9"/>
      <c r="AB240" s="9"/>
      <c r="AC240" s="9"/>
      <c r="AD240" s="9"/>
      <c r="AE240" s="9"/>
      <c r="AF240" s="9"/>
      <c r="AG240" s="9"/>
      <c r="AH240" s="9"/>
      <c r="AI240" s="9"/>
      <c r="AJ240" s="9"/>
      <c r="AK240" s="9"/>
    </row>
    <row r="241" spans="1:37" ht="140.25" customHeight="1">
      <c r="A241" s="20">
        <v>236</v>
      </c>
      <c r="B241" s="20" t="str">
        <f>VLOOKUP(E241,studia!$F$1:$I$12,2,FALSE)</f>
        <v>Elektrotechnika</v>
      </c>
      <c r="C241" s="20" t="str">
        <f>VLOOKUP(E241,studia!$F$1:$I$12,3,FALSE)</f>
        <v>inż.</v>
      </c>
      <c r="D241" s="20" t="str">
        <f>VLOOKUP(E241,studia!$F$1:$I$12,4,FALSE)</f>
        <v>EEN</v>
      </c>
      <c r="E241" s="34" t="s">
        <v>393</v>
      </c>
      <c r="F241" s="34"/>
      <c r="G241" s="35" t="s">
        <v>453</v>
      </c>
      <c r="H241" s="35" t="s">
        <v>454</v>
      </c>
      <c r="I241" s="35" t="s">
        <v>455</v>
      </c>
      <c r="J241" s="35" t="s">
        <v>456</v>
      </c>
      <c r="K241" s="19" t="str">
        <f>VLOOKUP(J241,Prowadzacy!$F$2:$J$112,2,FALSE)</f>
        <v>Bożena</v>
      </c>
      <c r="L241" s="19">
        <f>VLOOKUP(J241,Prowadzacy!$F$2:$K$112,3,FALSE)</f>
        <v>0</v>
      </c>
      <c r="M241" s="19" t="str">
        <f>VLOOKUP(J241,Prowadzacy!$F$2:$K$112,4,FALSE)</f>
        <v>Łowkis</v>
      </c>
      <c r="N241" s="20" t="str">
        <f>VLOOKUP(J241,Prowadzacy!$F$2:$M$112,8,FALSE)</f>
        <v xml:space="preserve">Bożena | Łowkis | Dr hab. inż. |  ( 05114 ) </v>
      </c>
      <c r="O241" s="20" t="str">
        <f>VLOOKUP(J241,Prowadzacy!$F$2:$K$112,5,FALSE)</f>
        <v>W05/K1</v>
      </c>
      <c r="P241" s="20" t="str">
        <f>VLOOKUP(J241,Prowadzacy!$F$2:$K$112,6,FALSE)</f>
        <v>ZE</v>
      </c>
      <c r="Q241" s="34" t="s">
        <v>422</v>
      </c>
      <c r="R241" s="20" t="str">
        <f>VLOOKUP(Q241,Prowadzacy!$F$2:$K$112,2,FALSE)</f>
        <v>Ryszard</v>
      </c>
      <c r="S241" s="20" t="str">
        <f>VLOOKUP(Q241,Prowadzacy!$F$2:$K$112,3,FALSE)</f>
        <v>Leon</v>
      </c>
      <c r="T241" s="20" t="str">
        <f>VLOOKUP(Q241,Prowadzacy!$F$2:$K$112,4,FALSE)</f>
        <v>Kacprzyk</v>
      </c>
      <c r="U241" s="20" t="str">
        <f>VLOOKUP(Q241,Prowadzacy!$F$2:$M$112,8,FALSE)</f>
        <v xml:space="preserve">Ryszard | Kacprzyk | Prof. dr hab. inż. |  ( 05106 ) </v>
      </c>
      <c r="V241" s="35"/>
      <c r="W241" s="34" t="s">
        <v>235</v>
      </c>
      <c r="X241" s="34"/>
      <c r="Y241" s="34"/>
      <c r="Z241" s="10"/>
      <c r="AA241" s="9"/>
      <c r="AB241" s="9"/>
      <c r="AC241" s="9"/>
      <c r="AD241" s="9"/>
      <c r="AE241" s="9"/>
      <c r="AF241" s="9"/>
      <c r="AG241" s="9"/>
      <c r="AH241" s="9"/>
      <c r="AI241" s="9"/>
      <c r="AJ241" s="9"/>
      <c r="AK241" s="9"/>
    </row>
    <row r="242" spans="1:37" ht="63.75" customHeight="1">
      <c r="A242" s="20">
        <v>237</v>
      </c>
      <c r="B242" s="20" t="str">
        <f>VLOOKUP(E242,studia!$F$1:$I$12,2,FALSE)</f>
        <v>Elektrotechnika</v>
      </c>
      <c r="C242" s="20" t="str">
        <f>VLOOKUP(E242,studia!$F$1:$I$12,3,FALSE)</f>
        <v>inż.</v>
      </c>
      <c r="D242" s="20" t="str">
        <f>VLOOKUP(E242,studia!$F$1:$I$12,4,FALSE)</f>
        <v>EEN</v>
      </c>
      <c r="E242" s="34" t="s">
        <v>393</v>
      </c>
      <c r="F242" s="34"/>
      <c r="G242" s="35" t="s">
        <v>457</v>
      </c>
      <c r="H242" s="35" t="s">
        <v>458</v>
      </c>
      <c r="I242" s="35" t="s">
        <v>459</v>
      </c>
      <c r="J242" s="35" t="s">
        <v>456</v>
      </c>
      <c r="K242" s="19" t="str">
        <f>VLOOKUP(J242,Prowadzacy!$F$2:$J$112,2,FALSE)</f>
        <v>Bożena</v>
      </c>
      <c r="L242" s="19">
        <f>VLOOKUP(J242,Prowadzacy!$F$2:$K$112,3,FALSE)</f>
        <v>0</v>
      </c>
      <c r="M242" s="19" t="str">
        <f>VLOOKUP(J242,Prowadzacy!$F$2:$K$112,4,FALSE)</f>
        <v>Łowkis</v>
      </c>
      <c r="N242" s="20" t="str">
        <f>VLOOKUP(J242,Prowadzacy!$F$2:$M$112,8,FALSE)</f>
        <v xml:space="preserve">Bożena | Łowkis | Dr hab. inż. |  ( 05114 ) </v>
      </c>
      <c r="O242" s="20" t="str">
        <f>VLOOKUP(J242,Prowadzacy!$F$2:$K$112,5,FALSE)</f>
        <v>W05/K1</v>
      </c>
      <c r="P242" s="20" t="str">
        <f>VLOOKUP(J242,Prowadzacy!$F$2:$K$112,6,FALSE)</f>
        <v>ZE</v>
      </c>
      <c r="Q242" s="34" t="s">
        <v>422</v>
      </c>
      <c r="R242" s="20" t="str">
        <f>VLOOKUP(Q242,Prowadzacy!$F$2:$K$112,2,FALSE)</f>
        <v>Ryszard</v>
      </c>
      <c r="S242" s="20" t="str">
        <f>VLOOKUP(Q242,Prowadzacy!$F$2:$K$112,3,FALSE)</f>
        <v>Leon</v>
      </c>
      <c r="T242" s="20" t="str">
        <f>VLOOKUP(Q242,Prowadzacy!$F$2:$K$112,4,FALSE)</f>
        <v>Kacprzyk</v>
      </c>
      <c r="U242" s="20" t="str">
        <f>VLOOKUP(Q242,Prowadzacy!$F$2:$M$112,8,FALSE)</f>
        <v xml:space="preserve">Ryszard | Kacprzyk | Prof. dr hab. inż. |  ( 05106 ) </v>
      </c>
      <c r="V242" s="35"/>
      <c r="W242" s="34" t="s">
        <v>235</v>
      </c>
      <c r="X242" s="34"/>
      <c r="Y242" s="34"/>
      <c r="Z242" s="10"/>
      <c r="AA242" s="9"/>
      <c r="AB242" s="9"/>
      <c r="AC242" s="9"/>
      <c r="AD242" s="9"/>
      <c r="AE242" s="9"/>
      <c r="AF242" s="9"/>
      <c r="AG242" s="9"/>
      <c r="AH242" s="9"/>
      <c r="AI242" s="9"/>
      <c r="AJ242" s="9"/>
      <c r="AK242" s="9"/>
    </row>
    <row r="243" spans="1:37" ht="51" customHeight="1">
      <c r="A243" s="20">
        <v>238</v>
      </c>
      <c r="B243" s="20" t="str">
        <f>VLOOKUP(E243,studia!$F$1:$I$12,2,FALSE)</f>
        <v>Elektrotechnika</v>
      </c>
      <c r="C243" s="20" t="str">
        <f>VLOOKUP(E243,studia!$F$1:$I$12,3,FALSE)</f>
        <v>inż.</v>
      </c>
      <c r="D243" s="20" t="str">
        <f>VLOOKUP(E243,studia!$F$1:$I$12,4,FALSE)</f>
        <v>EEN</v>
      </c>
      <c r="E243" s="34" t="s">
        <v>393</v>
      </c>
      <c r="F243" s="34"/>
      <c r="G243" s="35" t="s">
        <v>460</v>
      </c>
      <c r="H243" s="35" t="s">
        <v>461</v>
      </c>
      <c r="I243" s="35" t="s">
        <v>462</v>
      </c>
      <c r="J243" s="35" t="s">
        <v>456</v>
      </c>
      <c r="K243" s="19" t="str">
        <f>VLOOKUP(J243,Prowadzacy!$F$2:$J$112,2,FALSE)</f>
        <v>Bożena</v>
      </c>
      <c r="L243" s="19">
        <f>VLOOKUP(J243,Prowadzacy!$F$2:$K$112,3,FALSE)</f>
        <v>0</v>
      </c>
      <c r="M243" s="19" t="str">
        <f>VLOOKUP(J243,Prowadzacy!$F$2:$K$112,4,FALSE)</f>
        <v>Łowkis</v>
      </c>
      <c r="N243" s="20" t="str">
        <f>VLOOKUP(J243,Prowadzacy!$F$2:$M$112,8,FALSE)</f>
        <v xml:space="preserve">Bożena | Łowkis | Dr hab. inż. |  ( 05114 ) </v>
      </c>
      <c r="O243" s="20" t="str">
        <f>VLOOKUP(J243,Prowadzacy!$F$2:$K$112,5,FALSE)</f>
        <v>W05/K1</v>
      </c>
      <c r="P243" s="20" t="str">
        <f>VLOOKUP(J243,Prowadzacy!$F$2:$K$112,6,FALSE)</f>
        <v>ZE</v>
      </c>
      <c r="Q243" s="34" t="s">
        <v>500</v>
      </c>
      <c r="R243" s="20" t="str">
        <f>VLOOKUP(Q243,Prowadzacy!$F$2:$K$112,2,FALSE)</f>
        <v>Jan</v>
      </c>
      <c r="S243" s="20" t="str">
        <f>VLOOKUP(Q243,Prowadzacy!$F$2:$K$112,3,FALSE)</f>
        <v>Stanisław</v>
      </c>
      <c r="T243" s="20" t="str">
        <f>VLOOKUP(Q243,Prowadzacy!$F$2:$K$112,4,FALSE)</f>
        <v>Ziaja</v>
      </c>
      <c r="U243" s="20" t="str">
        <f>VLOOKUP(Q243,Prowadzacy!$F$2:$M$112,8,FALSE)</f>
        <v xml:space="preserve">Jan | Ziaja | Dr hab. inż. |  ( 05132 ) </v>
      </c>
      <c r="V243" s="35"/>
      <c r="W243" s="34" t="s">
        <v>235</v>
      </c>
      <c r="X243" s="34"/>
      <c r="Y243" s="34"/>
      <c r="Z243" s="10"/>
      <c r="AA243" s="9"/>
      <c r="AB243" s="9"/>
      <c r="AC243" s="9"/>
      <c r="AD243" s="9"/>
      <c r="AE243" s="9"/>
      <c r="AF243" s="9"/>
      <c r="AG243" s="9"/>
      <c r="AH243" s="9"/>
      <c r="AI243" s="9"/>
      <c r="AJ243" s="9"/>
      <c r="AK243" s="9"/>
    </row>
    <row r="244" spans="1:37" ht="63.75" customHeight="1">
      <c r="A244" s="20">
        <v>239</v>
      </c>
      <c r="B244" s="20" t="str">
        <f>VLOOKUP(E244,studia!$F$1:$I$12,2,FALSE)</f>
        <v>Elektrotechnika</v>
      </c>
      <c r="C244" s="20" t="str">
        <f>VLOOKUP(E244,studia!$F$1:$I$12,3,FALSE)</f>
        <v>inż.</v>
      </c>
      <c r="D244" s="20" t="str">
        <f>VLOOKUP(E244,studia!$F$1:$I$12,4,FALSE)</f>
        <v>EEN</v>
      </c>
      <c r="E244" s="34" t="s">
        <v>393</v>
      </c>
      <c r="F244" s="34"/>
      <c r="G244" s="35" t="s">
        <v>463</v>
      </c>
      <c r="H244" s="35" t="s">
        <v>464</v>
      </c>
      <c r="I244" s="35" t="s">
        <v>465</v>
      </c>
      <c r="J244" s="35" t="s">
        <v>456</v>
      </c>
      <c r="K244" s="19" t="str">
        <f>VLOOKUP(J244,Prowadzacy!$F$2:$J$112,2,FALSE)</f>
        <v>Bożena</v>
      </c>
      <c r="L244" s="19">
        <f>VLOOKUP(J244,Prowadzacy!$F$2:$K$112,3,FALSE)</f>
        <v>0</v>
      </c>
      <c r="M244" s="19" t="str">
        <f>VLOOKUP(J244,Prowadzacy!$F$2:$K$112,4,FALSE)</f>
        <v>Łowkis</v>
      </c>
      <c r="N244" s="20" t="str">
        <f>VLOOKUP(J244,Prowadzacy!$F$2:$M$112,8,FALSE)</f>
        <v xml:space="preserve">Bożena | Łowkis | Dr hab. inż. |  ( 05114 ) </v>
      </c>
      <c r="O244" s="20" t="str">
        <f>VLOOKUP(J244,Prowadzacy!$F$2:$K$112,5,FALSE)</f>
        <v>W05/K1</v>
      </c>
      <c r="P244" s="20" t="str">
        <f>VLOOKUP(J244,Prowadzacy!$F$2:$K$112,6,FALSE)</f>
        <v>ZE</v>
      </c>
      <c r="Q244" s="34" t="s">
        <v>422</v>
      </c>
      <c r="R244" s="20" t="str">
        <f>VLOOKUP(Q244,Prowadzacy!$F$2:$K$112,2,FALSE)</f>
        <v>Ryszard</v>
      </c>
      <c r="S244" s="20" t="str">
        <f>VLOOKUP(Q244,Prowadzacy!$F$2:$K$112,3,FALSE)</f>
        <v>Leon</v>
      </c>
      <c r="T244" s="20" t="str">
        <f>VLOOKUP(Q244,Prowadzacy!$F$2:$K$112,4,FALSE)</f>
        <v>Kacprzyk</v>
      </c>
      <c r="U244" s="20" t="str">
        <f>VLOOKUP(Q244,Prowadzacy!$F$2:$M$112,8,FALSE)</f>
        <v xml:space="preserve">Ryszard | Kacprzyk | Prof. dr hab. inż. |  ( 05106 ) </v>
      </c>
      <c r="V244" s="35"/>
      <c r="W244" s="34" t="s">
        <v>235</v>
      </c>
      <c r="X244" s="34"/>
      <c r="Y244" s="34"/>
      <c r="Z244" s="10"/>
      <c r="AA244" s="9"/>
      <c r="AB244" s="9"/>
      <c r="AC244" s="9"/>
      <c r="AD244" s="9"/>
      <c r="AE244" s="9"/>
      <c r="AF244" s="9"/>
      <c r="AG244" s="9"/>
      <c r="AH244" s="9"/>
      <c r="AI244" s="9"/>
      <c r="AJ244" s="9"/>
      <c r="AK244" s="9"/>
    </row>
    <row r="245" spans="1:37" ht="51" customHeight="1">
      <c r="A245" s="20">
        <v>240</v>
      </c>
      <c r="B245" s="20" t="str">
        <f>VLOOKUP(E245,studia!$F$1:$I$12,2,FALSE)</f>
        <v>Elektrotechnika</v>
      </c>
      <c r="C245" s="20" t="str">
        <f>VLOOKUP(E245,studia!$F$1:$I$12,3,FALSE)</f>
        <v>inż.</v>
      </c>
      <c r="D245" s="20" t="str">
        <f>VLOOKUP(E245,studia!$F$1:$I$12,4,FALSE)</f>
        <v>EEN</v>
      </c>
      <c r="E245" s="34" t="s">
        <v>393</v>
      </c>
      <c r="F245" s="85" t="s">
        <v>2939</v>
      </c>
      <c r="G245" s="35" t="s">
        <v>466</v>
      </c>
      <c r="H245" s="35" t="s">
        <v>467</v>
      </c>
      <c r="I245" s="35" t="s">
        <v>468</v>
      </c>
      <c r="J245" s="35" t="s">
        <v>469</v>
      </c>
      <c r="K245" s="19" t="str">
        <f>VLOOKUP(J245,Prowadzacy!$F$2:$J$112,2,FALSE)</f>
        <v>Jacek</v>
      </c>
      <c r="L245" s="19" t="str">
        <f>VLOOKUP(J245,Prowadzacy!$F$2:$K$112,3,FALSE)</f>
        <v>Jerzy</v>
      </c>
      <c r="M245" s="19" t="str">
        <f>VLOOKUP(J245,Prowadzacy!$F$2:$K$112,4,FALSE)</f>
        <v>Rezmer</v>
      </c>
      <c r="N245" s="20" t="str">
        <f>VLOOKUP(J245,Prowadzacy!$F$2:$M$112,8,FALSE)</f>
        <v xml:space="preserve">Jacek | Rezmer | Dr hab. inż. |  ( 05120 ) </v>
      </c>
      <c r="O245" s="20" t="str">
        <f>VLOOKUP(J245,Prowadzacy!$F$2:$K$112,5,FALSE)</f>
        <v>W05/K1</v>
      </c>
      <c r="P245" s="20" t="str">
        <f>VLOOKUP(J245,Prowadzacy!$F$2:$K$112,6,FALSE)</f>
        <v>ZET</v>
      </c>
      <c r="Q245" s="34" t="s">
        <v>472</v>
      </c>
      <c r="R245" s="20" t="str">
        <f>VLOOKUP(Q245,Prowadzacy!$F$2:$K$112,2,FALSE)</f>
        <v>Tomasz</v>
      </c>
      <c r="S245" s="20" t="str">
        <f>VLOOKUP(Q245,Prowadzacy!$F$2:$K$112,3,FALSE)</f>
        <v>Stanisław</v>
      </c>
      <c r="T245" s="20" t="str">
        <f>VLOOKUP(Q245,Prowadzacy!$F$2:$K$112,4,FALSE)</f>
        <v>Sikorski</v>
      </c>
      <c r="U245" s="20" t="str">
        <f>VLOOKUP(Q245,Prowadzacy!$F$2:$M$112,8,FALSE)</f>
        <v xml:space="preserve">Tomasz | Sikorski | Dr hab. inż. |  ( 05141 ) </v>
      </c>
      <c r="V245" s="35"/>
      <c r="W245" s="34" t="s">
        <v>235</v>
      </c>
      <c r="X245" s="34"/>
      <c r="Y245" s="34"/>
      <c r="Z245" s="10"/>
      <c r="AA245" s="9"/>
      <c r="AB245" s="9"/>
      <c r="AC245" s="9"/>
      <c r="AD245" s="9"/>
      <c r="AE245" s="9"/>
      <c r="AF245" s="9"/>
      <c r="AG245" s="9"/>
      <c r="AH245" s="9"/>
      <c r="AI245" s="9"/>
      <c r="AJ245" s="9"/>
      <c r="AK245" s="9"/>
    </row>
    <row r="246" spans="1:37" ht="38.25" customHeight="1">
      <c r="A246" s="20">
        <v>241</v>
      </c>
      <c r="B246" s="20" t="str">
        <f>VLOOKUP(E246,studia!$F$1:$I$12,2,FALSE)</f>
        <v>Elektrotechnika</v>
      </c>
      <c r="C246" s="20" t="str">
        <f>VLOOKUP(E246,studia!$F$1:$I$12,3,FALSE)</f>
        <v>inż.</v>
      </c>
      <c r="D246" s="20" t="str">
        <f>VLOOKUP(E246,studia!$F$1:$I$12,4,FALSE)</f>
        <v>EEN</v>
      </c>
      <c r="E246" s="34" t="s">
        <v>393</v>
      </c>
      <c r="F246" s="85" t="s">
        <v>2939</v>
      </c>
      <c r="G246" s="35" t="s">
        <v>470</v>
      </c>
      <c r="H246" s="35" t="s">
        <v>471</v>
      </c>
      <c r="I246" s="35" t="s">
        <v>2482</v>
      </c>
      <c r="J246" s="35" t="s">
        <v>472</v>
      </c>
      <c r="K246" s="19" t="str">
        <f>VLOOKUP(J246,Prowadzacy!$F$2:$J$112,2,FALSE)</f>
        <v>Tomasz</v>
      </c>
      <c r="L246" s="19" t="str">
        <f>VLOOKUP(J246,Prowadzacy!$F$2:$K$112,3,FALSE)</f>
        <v>Stanisław</v>
      </c>
      <c r="M246" s="19" t="str">
        <f>VLOOKUP(J246,Prowadzacy!$F$2:$K$112,4,FALSE)</f>
        <v>Sikorski</v>
      </c>
      <c r="N246" s="20" t="str">
        <f>VLOOKUP(J246,Prowadzacy!$F$2:$M$112,8,FALSE)</f>
        <v xml:space="preserve">Tomasz | Sikorski | Dr hab. inż. |  ( 05141 ) </v>
      </c>
      <c r="O246" s="20" t="str">
        <f>VLOOKUP(J246,Prowadzacy!$F$2:$K$112,5,FALSE)</f>
        <v>W05/K1</v>
      </c>
      <c r="P246" s="20" t="str">
        <f>VLOOKUP(J246,Prowadzacy!$F$2:$K$112,6,FALSE)</f>
        <v>ZET</v>
      </c>
      <c r="Q246" s="34" t="s">
        <v>469</v>
      </c>
      <c r="R246" s="20" t="str">
        <f>VLOOKUP(Q246,Prowadzacy!$F$2:$K$112,2,FALSE)</f>
        <v>Jacek</v>
      </c>
      <c r="S246" s="20" t="str">
        <f>VLOOKUP(Q246,Prowadzacy!$F$2:$K$112,3,FALSE)</f>
        <v>Jerzy</v>
      </c>
      <c r="T246" s="20" t="str">
        <f>VLOOKUP(Q246,Prowadzacy!$F$2:$K$112,4,FALSE)</f>
        <v>Rezmer</v>
      </c>
      <c r="U246" s="20" t="str">
        <f>VLOOKUP(Q246,Prowadzacy!$F$2:$M$112,8,FALSE)</f>
        <v xml:space="preserve">Jacek | Rezmer | Dr hab. inż. |  ( 05120 ) </v>
      </c>
      <c r="V246" s="35"/>
      <c r="W246" s="34" t="s">
        <v>235</v>
      </c>
      <c r="X246" s="34"/>
      <c r="Y246" s="34"/>
      <c r="Z246" s="10"/>
      <c r="AA246" s="9"/>
      <c r="AB246" s="9"/>
      <c r="AC246" s="9"/>
      <c r="AD246" s="9"/>
      <c r="AE246" s="9"/>
      <c r="AF246" s="9"/>
      <c r="AG246" s="9"/>
      <c r="AH246" s="9"/>
      <c r="AI246" s="9"/>
      <c r="AJ246" s="9"/>
      <c r="AK246" s="9"/>
    </row>
    <row r="247" spans="1:37" ht="51" customHeight="1">
      <c r="A247" s="20">
        <v>242</v>
      </c>
      <c r="B247" s="20" t="str">
        <f>VLOOKUP(E247,studia!$F$1:$I$12,2,FALSE)</f>
        <v>Elektrotechnika</v>
      </c>
      <c r="C247" s="20" t="str">
        <f>VLOOKUP(E247,studia!$F$1:$I$12,3,FALSE)</f>
        <v>inż.</v>
      </c>
      <c r="D247" s="20" t="str">
        <f>VLOOKUP(E247,studia!$F$1:$I$12,4,FALSE)</f>
        <v>EEN</v>
      </c>
      <c r="E247" s="34" t="s">
        <v>393</v>
      </c>
      <c r="F247" s="85" t="s">
        <v>2939</v>
      </c>
      <c r="G247" s="35" t="s">
        <v>473</v>
      </c>
      <c r="H247" s="35" t="s">
        <v>474</v>
      </c>
      <c r="I247" s="35" t="s">
        <v>2483</v>
      </c>
      <c r="J247" s="35" t="s">
        <v>472</v>
      </c>
      <c r="K247" s="19" t="str">
        <f>VLOOKUP(J247,Prowadzacy!$F$2:$J$112,2,FALSE)</f>
        <v>Tomasz</v>
      </c>
      <c r="L247" s="19" t="str">
        <f>VLOOKUP(J247,Prowadzacy!$F$2:$K$112,3,FALSE)</f>
        <v>Stanisław</v>
      </c>
      <c r="M247" s="19" t="str">
        <f>VLOOKUP(J247,Prowadzacy!$F$2:$K$112,4,FALSE)</f>
        <v>Sikorski</v>
      </c>
      <c r="N247" s="20" t="str">
        <f>VLOOKUP(J247,Prowadzacy!$F$2:$M$112,8,FALSE)</f>
        <v xml:space="preserve">Tomasz | Sikorski | Dr hab. inż. |  ( 05141 ) </v>
      </c>
      <c r="O247" s="20" t="str">
        <f>VLOOKUP(J247,Prowadzacy!$F$2:$K$112,5,FALSE)</f>
        <v>W05/K1</v>
      </c>
      <c r="P247" s="20" t="str">
        <f>VLOOKUP(J247,Prowadzacy!$F$2:$K$112,6,FALSE)</f>
        <v>ZET</v>
      </c>
      <c r="Q247" s="34" t="s">
        <v>469</v>
      </c>
      <c r="R247" s="20" t="str">
        <f>VLOOKUP(Q247,Prowadzacy!$F$2:$K$112,2,FALSE)</f>
        <v>Jacek</v>
      </c>
      <c r="S247" s="20" t="str">
        <f>VLOOKUP(Q247,Prowadzacy!$F$2:$K$112,3,FALSE)</f>
        <v>Jerzy</v>
      </c>
      <c r="T247" s="20" t="str">
        <f>VLOOKUP(Q247,Prowadzacy!$F$2:$K$112,4,FALSE)</f>
        <v>Rezmer</v>
      </c>
      <c r="U247" s="20" t="str">
        <f>VLOOKUP(Q247,Prowadzacy!$F$2:$M$112,8,FALSE)</f>
        <v xml:space="preserve">Jacek | Rezmer | Dr hab. inż. |  ( 05120 ) </v>
      </c>
      <c r="V247" s="35"/>
      <c r="W247" s="34" t="s">
        <v>235</v>
      </c>
      <c r="X247" s="34"/>
      <c r="Y247" s="34"/>
      <c r="Z247" s="10"/>
      <c r="AA247" s="9"/>
      <c r="AB247" s="9"/>
      <c r="AC247" s="9"/>
      <c r="AD247" s="9"/>
      <c r="AE247" s="9"/>
      <c r="AF247" s="9"/>
      <c r="AG247" s="9"/>
      <c r="AH247" s="9"/>
      <c r="AI247" s="9"/>
      <c r="AJ247" s="9"/>
      <c r="AK247" s="9"/>
    </row>
    <row r="248" spans="1:37" ht="51" customHeight="1">
      <c r="A248" s="20">
        <v>243</v>
      </c>
      <c r="B248" s="20" t="str">
        <f>VLOOKUP(E248,studia!$F$1:$I$12,2,FALSE)</f>
        <v>Elektrotechnika</v>
      </c>
      <c r="C248" s="20" t="str">
        <f>VLOOKUP(E248,studia!$F$1:$I$12,3,FALSE)</f>
        <v>inż.</v>
      </c>
      <c r="D248" s="20" t="str">
        <f>VLOOKUP(E248,studia!$F$1:$I$12,4,FALSE)</f>
        <v>EEN</v>
      </c>
      <c r="E248" s="34" t="s">
        <v>393</v>
      </c>
      <c r="F248" s="85" t="s">
        <v>2939</v>
      </c>
      <c r="G248" s="35" t="s">
        <v>475</v>
      </c>
      <c r="H248" s="35" t="s">
        <v>476</v>
      </c>
      <c r="I248" s="35" t="s">
        <v>477</v>
      </c>
      <c r="J248" s="35" t="s">
        <v>472</v>
      </c>
      <c r="K248" s="19" t="str">
        <f>VLOOKUP(J248,Prowadzacy!$F$2:$J$112,2,FALSE)</f>
        <v>Tomasz</v>
      </c>
      <c r="L248" s="19" t="str">
        <f>VLOOKUP(J248,Prowadzacy!$F$2:$K$112,3,FALSE)</f>
        <v>Stanisław</v>
      </c>
      <c r="M248" s="19" t="str">
        <f>VLOOKUP(J248,Prowadzacy!$F$2:$K$112,4,FALSE)</f>
        <v>Sikorski</v>
      </c>
      <c r="N248" s="20" t="str">
        <f>VLOOKUP(J248,Prowadzacy!$F$2:$M$112,8,FALSE)</f>
        <v xml:space="preserve">Tomasz | Sikorski | Dr hab. inż. |  ( 05141 ) </v>
      </c>
      <c r="O248" s="20" t="str">
        <f>VLOOKUP(J248,Prowadzacy!$F$2:$K$112,5,FALSE)</f>
        <v>W05/K1</v>
      </c>
      <c r="P248" s="20" t="str">
        <f>VLOOKUP(J248,Prowadzacy!$F$2:$K$112,6,FALSE)</f>
        <v>ZET</v>
      </c>
      <c r="Q248" s="34" t="s">
        <v>469</v>
      </c>
      <c r="R248" s="20" t="str">
        <f>VLOOKUP(Q248,Prowadzacy!$F$2:$K$112,2,FALSE)</f>
        <v>Jacek</v>
      </c>
      <c r="S248" s="20" t="str">
        <f>VLOOKUP(Q248,Prowadzacy!$F$2:$K$112,3,FALSE)</f>
        <v>Jerzy</v>
      </c>
      <c r="T248" s="20" t="str">
        <f>VLOOKUP(Q248,Prowadzacy!$F$2:$K$112,4,FALSE)</f>
        <v>Rezmer</v>
      </c>
      <c r="U248" s="20" t="str">
        <f>VLOOKUP(Q248,Prowadzacy!$F$2:$M$112,8,FALSE)</f>
        <v xml:space="preserve">Jacek | Rezmer | Dr hab. inż. |  ( 05120 ) </v>
      </c>
      <c r="V248" s="35"/>
      <c r="W248" s="34" t="s">
        <v>235</v>
      </c>
      <c r="X248" s="34"/>
      <c r="Y248" s="34"/>
      <c r="Z248" s="10"/>
      <c r="AA248" s="9"/>
      <c r="AB248" s="9"/>
      <c r="AC248" s="9"/>
      <c r="AD248" s="9"/>
      <c r="AE248" s="9"/>
      <c r="AF248" s="9"/>
      <c r="AG248" s="9"/>
      <c r="AH248" s="9"/>
      <c r="AI248" s="9"/>
      <c r="AJ248" s="9"/>
      <c r="AK248" s="9"/>
    </row>
    <row r="249" spans="1:37" ht="38.25" customHeight="1">
      <c r="A249" s="20">
        <v>244</v>
      </c>
      <c r="B249" s="20" t="str">
        <f>VLOOKUP(E249,studia!$F$1:$I$12,2,FALSE)</f>
        <v>Elektrotechnika</v>
      </c>
      <c r="C249" s="20" t="str">
        <f>VLOOKUP(E249,studia!$F$1:$I$12,3,FALSE)</f>
        <v>inż.</v>
      </c>
      <c r="D249" s="20" t="str">
        <f>VLOOKUP(E249,studia!$F$1:$I$12,4,FALSE)</f>
        <v>EEN</v>
      </c>
      <c r="E249" s="34" t="s">
        <v>393</v>
      </c>
      <c r="F249" s="85" t="s">
        <v>2939</v>
      </c>
      <c r="G249" s="35" t="s">
        <v>478</v>
      </c>
      <c r="H249" s="35" t="s">
        <v>479</v>
      </c>
      <c r="I249" s="35" t="s">
        <v>2484</v>
      </c>
      <c r="J249" s="35" t="s">
        <v>392</v>
      </c>
      <c r="K249" s="19" t="str">
        <f>VLOOKUP(J249,Prowadzacy!$F$2:$J$112,2,FALSE)</f>
        <v>Jarosław</v>
      </c>
      <c r="L249" s="19" t="str">
        <f>VLOOKUP(J249,Prowadzacy!$F$2:$K$112,3,FALSE)</f>
        <v>Marian</v>
      </c>
      <c r="M249" s="19" t="str">
        <f>VLOOKUP(J249,Prowadzacy!$F$2:$K$112,4,FALSE)</f>
        <v>Szymańda</v>
      </c>
      <c r="N249" s="20" t="str">
        <f>VLOOKUP(J249,Prowadzacy!$F$2:$M$112,8,FALSE)</f>
        <v xml:space="preserve">Jarosław | Szymańda | Dr inż. |  ( 05126 ) </v>
      </c>
      <c r="O249" s="20" t="str">
        <f>VLOOKUP(J249,Prowadzacy!$F$2:$K$112,5,FALSE)</f>
        <v>W05/K1</v>
      </c>
      <c r="P249" s="20" t="str">
        <f>VLOOKUP(J249,Prowadzacy!$F$2:$K$112,6,FALSE)</f>
        <v>ZET</v>
      </c>
      <c r="Q249" s="34" t="s">
        <v>469</v>
      </c>
      <c r="R249" s="20" t="str">
        <f>VLOOKUP(Q249,Prowadzacy!$F$2:$K$112,2,FALSE)</f>
        <v>Jacek</v>
      </c>
      <c r="S249" s="20" t="str">
        <f>VLOOKUP(Q249,Prowadzacy!$F$2:$K$112,3,FALSE)</f>
        <v>Jerzy</v>
      </c>
      <c r="T249" s="20" t="str">
        <f>VLOOKUP(Q249,Prowadzacy!$F$2:$K$112,4,FALSE)</f>
        <v>Rezmer</v>
      </c>
      <c r="U249" s="20" t="str">
        <f>VLOOKUP(Q249,Prowadzacy!$F$2:$M$112,8,FALSE)</f>
        <v xml:space="preserve">Jacek | Rezmer | Dr hab. inż. |  ( 05120 ) </v>
      </c>
      <c r="V249" s="35"/>
      <c r="W249" s="34" t="s">
        <v>235</v>
      </c>
      <c r="X249" s="34"/>
      <c r="Y249" s="34"/>
      <c r="Z249" s="10"/>
      <c r="AA249" s="9"/>
      <c r="AB249" s="9"/>
      <c r="AC249" s="9"/>
      <c r="AD249" s="9"/>
      <c r="AE249" s="9"/>
      <c r="AF249" s="9"/>
      <c r="AG249" s="9"/>
      <c r="AH249" s="9"/>
      <c r="AI249" s="9"/>
      <c r="AJ249" s="9"/>
      <c r="AK249" s="9"/>
    </row>
    <row r="250" spans="1:37" ht="51" customHeight="1">
      <c r="A250" s="20">
        <v>245</v>
      </c>
      <c r="B250" s="20" t="str">
        <f>VLOOKUP(E250,studia!$F$1:$I$12,2,FALSE)</f>
        <v>Elektrotechnika</v>
      </c>
      <c r="C250" s="20" t="str">
        <f>VLOOKUP(E250,studia!$F$1:$I$12,3,FALSE)</f>
        <v>inż.</v>
      </c>
      <c r="D250" s="20" t="str">
        <f>VLOOKUP(E250,studia!$F$1:$I$12,4,FALSE)</f>
        <v>EEN</v>
      </c>
      <c r="E250" s="34" t="s">
        <v>393</v>
      </c>
      <c r="F250" s="34"/>
      <c r="G250" s="35" t="s">
        <v>480</v>
      </c>
      <c r="H250" s="35" t="s">
        <v>481</v>
      </c>
      <c r="I250" s="35" t="s">
        <v>482</v>
      </c>
      <c r="J250" s="35" t="s">
        <v>483</v>
      </c>
      <c r="K250" s="19" t="str">
        <f>VLOOKUP(J250,Prowadzacy!$F$2:$J$112,2,FALSE)</f>
        <v>Zbigniew</v>
      </c>
      <c r="L250" s="19" t="str">
        <f>VLOOKUP(J250,Prowadzacy!$F$2:$K$112,3,FALSE)</f>
        <v>Krzysztof</v>
      </c>
      <c r="M250" s="19" t="str">
        <f>VLOOKUP(J250,Prowadzacy!$F$2:$K$112,4,FALSE)</f>
        <v>Wacławek</v>
      </c>
      <c r="N250" s="20" t="str">
        <f>VLOOKUP(J250,Prowadzacy!$F$2:$M$112,8,FALSE)</f>
        <v xml:space="preserve">Zbigniew | Wacławek | Dr inż. |  ( 05129 ) </v>
      </c>
      <c r="O250" s="20" t="str">
        <f>VLOOKUP(J250,Prowadzacy!$F$2:$K$112,5,FALSE)</f>
        <v>W05/K1</v>
      </c>
      <c r="P250" s="20" t="str">
        <f>VLOOKUP(J250,Prowadzacy!$F$2:$K$112,6,FALSE)</f>
        <v>ZET</v>
      </c>
      <c r="Q250" s="34" t="s">
        <v>418</v>
      </c>
      <c r="R250" s="20" t="str">
        <f>VLOOKUP(Q250,Prowadzacy!$F$2:$K$112,2,FALSE)</f>
        <v>Przemysław</v>
      </c>
      <c r="S250" s="20">
        <f>VLOOKUP(Q250,Prowadzacy!$F$2:$K$112,3,FALSE)</f>
        <v>0</v>
      </c>
      <c r="T250" s="20" t="str">
        <f>VLOOKUP(Q250,Prowadzacy!$F$2:$K$112,4,FALSE)</f>
        <v>Janik</v>
      </c>
      <c r="U250" s="20" t="str">
        <f>VLOOKUP(Q250,Prowadzacy!$F$2:$M$112,8,FALSE)</f>
        <v xml:space="preserve">Przemysław | Janik | Dr inż. |  ( 05115 ) </v>
      </c>
      <c r="V250" s="35"/>
      <c r="W250" s="34" t="s">
        <v>235</v>
      </c>
      <c r="X250" s="34"/>
      <c r="Y250" s="34"/>
      <c r="Z250" s="10"/>
      <c r="AA250" s="9"/>
      <c r="AB250" s="9"/>
      <c r="AC250" s="9"/>
      <c r="AD250" s="9"/>
      <c r="AE250" s="9"/>
      <c r="AF250" s="9"/>
      <c r="AG250" s="9"/>
      <c r="AH250" s="9"/>
      <c r="AI250" s="9"/>
      <c r="AJ250" s="9"/>
      <c r="AK250" s="9"/>
    </row>
    <row r="251" spans="1:37" ht="102" customHeight="1">
      <c r="A251" s="20">
        <v>246</v>
      </c>
      <c r="B251" s="20" t="str">
        <f>VLOOKUP(E251,studia!$F$1:$I$12,2,FALSE)</f>
        <v>Elektrotechnika</v>
      </c>
      <c r="C251" s="20" t="str">
        <f>VLOOKUP(E251,studia!$F$1:$I$12,3,FALSE)</f>
        <v>inż.</v>
      </c>
      <c r="D251" s="20" t="str">
        <f>VLOOKUP(E251,studia!$F$1:$I$12,4,FALSE)</f>
        <v>EEN</v>
      </c>
      <c r="E251" s="34" t="s">
        <v>393</v>
      </c>
      <c r="F251" s="34"/>
      <c r="G251" s="35" t="s">
        <v>484</v>
      </c>
      <c r="H251" s="35" t="s">
        <v>485</v>
      </c>
      <c r="I251" s="35" t="s">
        <v>486</v>
      </c>
      <c r="J251" s="35" t="s">
        <v>487</v>
      </c>
      <c r="K251" s="19" t="str">
        <f>VLOOKUP(J251,Prowadzacy!$F$2:$J$112,2,FALSE)</f>
        <v>Leszek</v>
      </c>
      <c r="L251" s="19" t="str">
        <f>VLOOKUP(J251,Prowadzacy!$F$2:$K$112,3,FALSE)</f>
        <v>Piotr</v>
      </c>
      <c r="M251" s="19" t="str">
        <f>VLOOKUP(J251,Prowadzacy!$F$2:$K$112,4,FALSE)</f>
        <v>Woźny</v>
      </c>
      <c r="N251" s="20" t="str">
        <f>VLOOKUP(J251,Prowadzacy!$F$2:$M$112,8,FALSE)</f>
        <v xml:space="preserve">Leszek | Woźny | Dr inż. |  ( 05131 ) </v>
      </c>
      <c r="O251" s="20" t="str">
        <f>VLOOKUP(J251,Prowadzacy!$F$2:$K$112,5,FALSE)</f>
        <v>W05/K1</v>
      </c>
      <c r="P251" s="20" t="str">
        <f>VLOOKUP(J251,Prowadzacy!$F$2:$K$112,6,FALSE)</f>
        <v>ZE</v>
      </c>
      <c r="Q251" s="34" t="s">
        <v>500</v>
      </c>
      <c r="R251" s="20" t="str">
        <f>VLOOKUP(Q251,Prowadzacy!$F$2:$K$112,2,FALSE)</f>
        <v>Jan</v>
      </c>
      <c r="S251" s="20" t="str">
        <f>VLOOKUP(Q251,Prowadzacy!$F$2:$K$112,3,FALSE)</f>
        <v>Stanisław</v>
      </c>
      <c r="T251" s="20" t="str">
        <f>VLOOKUP(Q251,Prowadzacy!$F$2:$K$112,4,FALSE)</f>
        <v>Ziaja</v>
      </c>
      <c r="U251" s="20" t="str">
        <f>VLOOKUP(Q251,Prowadzacy!$F$2:$M$112,8,FALSE)</f>
        <v xml:space="preserve">Jan | Ziaja | Dr hab. inż. |  ( 05132 ) </v>
      </c>
      <c r="V251" s="35" t="s">
        <v>756</v>
      </c>
      <c r="W251" s="34" t="s">
        <v>235</v>
      </c>
      <c r="X251" s="34"/>
      <c r="Y251" s="34"/>
      <c r="Z251" s="10"/>
      <c r="AA251" s="9"/>
      <c r="AB251" s="9"/>
      <c r="AC251" s="9"/>
      <c r="AD251" s="9"/>
      <c r="AE251" s="9"/>
      <c r="AF251" s="9"/>
      <c r="AG251" s="9"/>
      <c r="AH251" s="9"/>
      <c r="AI251" s="9"/>
      <c r="AJ251" s="9"/>
      <c r="AK251" s="9"/>
    </row>
    <row r="252" spans="1:37" ht="51" customHeight="1">
      <c r="A252" s="20">
        <v>247</v>
      </c>
      <c r="B252" s="20" t="str">
        <f>VLOOKUP(E252,studia!$F$1:$I$12,2,FALSE)</f>
        <v>Elektrotechnika</v>
      </c>
      <c r="C252" s="20" t="str">
        <f>VLOOKUP(E252,studia!$F$1:$I$12,3,FALSE)</f>
        <v>inż.</v>
      </c>
      <c r="D252" s="20" t="str">
        <f>VLOOKUP(E252,studia!$F$1:$I$12,4,FALSE)</f>
        <v>EEN</v>
      </c>
      <c r="E252" s="34" t="s">
        <v>393</v>
      </c>
      <c r="F252" s="34"/>
      <c r="G252" s="35" t="s">
        <v>488</v>
      </c>
      <c r="H252" s="35" t="s">
        <v>489</v>
      </c>
      <c r="I252" s="35" t="s">
        <v>490</v>
      </c>
      <c r="J252" s="35" t="s">
        <v>487</v>
      </c>
      <c r="K252" s="19" t="str">
        <f>VLOOKUP(J252,Prowadzacy!$F$2:$J$112,2,FALSE)</f>
        <v>Leszek</v>
      </c>
      <c r="L252" s="19" t="str">
        <f>VLOOKUP(J252,Prowadzacy!$F$2:$K$112,3,FALSE)</f>
        <v>Piotr</v>
      </c>
      <c r="M252" s="19" t="str">
        <f>VLOOKUP(J252,Prowadzacy!$F$2:$K$112,4,FALSE)</f>
        <v>Woźny</v>
      </c>
      <c r="N252" s="20" t="str">
        <f>VLOOKUP(J252,Prowadzacy!$F$2:$M$112,8,FALSE)</f>
        <v xml:space="preserve">Leszek | Woźny | Dr inż. |  ( 05131 ) </v>
      </c>
      <c r="O252" s="20" t="str">
        <f>VLOOKUP(J252,Prowadzacy!$F$2:$K$112,5,FALSE)</f>
        <v>W05/K1</v>
      </c>
      <c r="P252" s="20" t="str">
        <f>VLOOKUP(J252,Prowadzacy!$F$2:$K$112,6,FALSE)</f>
        <v>ZE</v>
      </c>
      <c r="Q252" s="34" t="s">
        <v>500</v>
      </c>
      <c r="R252" s="20" t="str">
        <f>VLOOKUP(Q252,Prowadzacy!$F$2:$K$112,2,FALSE)</f>
        <v>Jan</v>
      </c>
      <c r="S252" s="20" t="str">
        <f>VLOOKUP(Q252,Prowadzacy!$F$2:$K$112,3,FALSE)</f>
        <v>Stanisław</v>
      </c>
      <c r="T252" s="20" t="str">
        <f>VLOOKUP(Q252,Prowadzacy!$F$2:$K$112,4,FALSE)</f>
        <v>Ziaja</v>
      </c>
      <c r="U252" s="20" t="str">
        <f>VLOOKUP(Q252,Prowadzacy!$F$2:$M$112,8,FALSE)</f>
        <v xml:space="preserve">Jan | Ziaja | Dr hab. inż. |  ( 05132 ) </v>
      </c>
      <c r="V252" s="35" t="s">
        <v>756</v>
      </c>
      <c r="W252" s="34" t="s">
        <v>235</v>
      </c>
      <c r="X252" s="34"/>
      <c r="Y252" s="34"/>
      <c r="Z252" s="10"/>
      <c r="AA252" s="9"/>
      <c r="AB252" s="9"/>
      <c r="AC252" s="9"/>
      <c r="AD252" s="9"/>
      <c r="AE252" s="9"/>
      <c r="AF252" s="9"/>
      <c r="AG252" s="9"/>
      <c r="AH252" s="9"/>
      <c r="AI252" s="9"/>
      <c r="AJ252" s="9"/>
      <c r="AK252" s="9"/>
    </row>
    <row r="253" spans="1:37" ht="165.75" customHeight="1">
      <c r="A253" s="20">
        <v>248</v>
      </c>
      <c r="B253" s="20" t="str">
        <f>VLOOKUP(E253,studia!$F$1:$I$12,2,FALSE)</f>
        <v>Elektrotechnika</v>
      </c>
      <c r="C253" s="20" t="str">
        <f>VLOOKUP(E253,studia!$F$1:$I$12,3,FALSE)</f>
        <v>inż.</v>
      </c>
      <c r="D253" s="20" t="str">
        <f>VLOOKUP(E253,studia!$F$1:$I$12,4,FALSE)</f>
        <v>EEN</v>
      </c>
      <c r="E253" s="34" t="s">
        <v>393</v>
      </c>
      <c r="F253" s="34"/>
      <c r="G253" s="35" t="s">
        <v>491</v>
      </c>
      <c r="H253" s="35" t="s">
        <v>492</v>
      </c>
      <c r="I253" s="35" t="s">
        <v>493</v>
      </c>
      <c r="J253" s="35" t="s">
        <v>487</v>
      </c>
      <c r="K253" s="19" t="str">
        <f>VLOOKUP(J253,Prowadzacy!$F$2:$J$112,2,FALSE)</f>
        <v>Leszek</v>
      </c>
      <c r="L253" s="19" t="str">
        <f>VLOOKUP(J253,Prowadzacy!$F$2:$K$112,3,FALSE)</f>
        <v>Piotr</v>
      </c>
      <c r="M253" s="19" t="str">
        <f>VLOOKUP(J253,Prowadzacy!$F$2:$K$112,4,FALSE)</f>
        <v>Woźny</v>
      </c>
      <c r="N253" s="20" t="str">
        <f>VLOOKUP(J253,Prowadzacy!$F$2:$M$112,8,FALSE)</f>
        <v xml:space="preserve">Leszek | Woźny | Dr inż. |  ( 05131 ) </v>
      </c>
      <c r="O253" s="20" t="str">
        <f>VLOOKUP(J253,Prowadzacy!$F$2:$K$112,5,FALSE)</f>
        <v>W05/K1</v>
      </c>
      <c r="P253" s="20" t="str">
        <f>VLOOKUP(J253,Prowadzacy!$F$2:$K$112,6,FALSE)</f>
        <v>ZE</v>
      </c>
      <c r="Q253" s="34" t="s">
        <v>500</v>
      </c>
      <c r="R253" s="20" t="str">
        <f>VLOOKUP(Q253,Prowadzacy!$F$2:$K$112,2,FALSE)</f>
        <v>Jan</v>
      </c>
      <c r="S253" s="20" t="str">
        <f>VLOOKUP(Q253,Prowadzacy!$F$2:$K$112,3,FALSE)</f>
        <v>Stanisław</v>
      </c>
      <c r="T253" s="20" t="str">
        <f>VLOOKUP(Q253,Prowadzacy!$F$2:$K$112,4,FALSE)</f>
        <v>Ziaja</v>
      </c>
      <c r="U253" s="20" t="str">
        <f>VLOOKUP(Q253,Prowadzacy!$F$2:$M$112,8,FALSE)</f>
        <v xml:space="preserve">Jan | Ziaja | Dr hab. inż. |  ( 05132 ) </v>
      </c>
      <c r="V253" s="35" t="s">
        <v>756</v>
      </c>
      <c r="W253" s="34" t="s">
        <v>235</v>
      </c>
      <c r="X253" s="34"/>
      <c r="Y253" s="34"/>
      <c r="Z253" s="10"/>
      <c r="AA253" s="9"/>
      <c r="AB253" s="9"/>
      <c r="AC253" s="9"/>
      <c r="AD253" s="9"/>
      <c r="AE253" s="9"/>
      <c r="AF253" s="9"/>
      <c r="AG253" s="9"/>
      <c r="AH253" s="9"/>
      <c r="AI253" s="9"/>
      <c r="AJ253" s="9"/>
      <c r="AK253" s="9"/>
    </row>
    <row r="254" spans="1:37" ht="153" customHeight="1">
      <c r="A254" s="20">
        <v>249</v>
      </c>
      <c r="B254" s="20" t="str">
        <f>VLOOKUP(E254,studia!$F$1:$I$12,2,FALSE)</f>
        <v>Elektrotechnika</v>
      </c>
      <c r="C254" s="20" t="str">
        <f>VLOOKUP(E254,studia!$F$1:$I$12,3,FALSE)</f>
        <v>inż.</v>
      </c>
      <c r="D254" s="20" t="str">
        <f>VLOOKUP(E254,studia!$F$1:$I$12,4,FALSE)</f>
        <v>EEN</v>
      </c>
      <c r="E254" s="34" t="s">
        <v>393</v>
      </c>
      <c r="F254" s="34"/>
      <c r="G254" s="35" t="s">
        <v>494</v>
      </c>
      <c r="H254" s="35" t="s">
        <v>495</v>
      </c>
      <c r="I254" s="35" t="s">
        <v>496</v>
      </c>
      <c r="J254" s="35" t="s">
        <v>487</v>
      </c>
      <c r="K254" s="19" t="str">
        <f>VLOOKUP(J254,Prowadzacy!$F$2:$J$112,2,FALSE)</f>
        <v>Leszek</v>
      </c>
      <c r="L254" s="19" t="str">
        <f>VLOOKUP(J254,Prowadzacy!$F$2:$K$112,3,FALSE)</f>
        <v>Piotr</v>
      </c>
      <c r="M254" s="19" t="str">
        <f>VLOOKUP(J254,Prowadzacy!$F$2:$K$112,4,FALSE)</f>
        <v>Woźny</v>
      </c>
      <c r="N254" s="20" t="str">
        <f>VLOOKUP(J254,Prowadzacy!$F$2:$M$112,8,FALSE)</f>
        <v xml:space="preserve">Leszek | Woźny | Dr inż. |  ( 05131 ) </v>
      </c>
      <c r="O254" s="20" t="str">
        <f>VLOOKUP(J254,Prowadzacy!$F$2:$K$112,5,FALSE)</f>
        <v>W05/K1</v>
      </c>
      <c r="P254" s="20" t="str">
        <f>VLOOKUP(J254,Prowadzacy!$F$2:$K$112,6,FALSE)</f>
        <v>ZE</v>
      </c>
      <c r="Q254" s="34" t="s">
        <v>500</v>
      </c>
      <c r="R254" s="20" t="str">
        <f>VLOOKUP(Q254,Prowadzacy!$F$2:$K$112,2,FALSE)</f>
        <v>Jan</v>
      </c>
      <c r="S254" s="20" t="str">
        <f>VLOOKUP(Q254,Prowadzacy!$F$2:$K$112,3,FALSE)</f>
        <v>Stanisław</v>
      </c>
      <c r="T254" s="20" t="str">
        <f>VLOOKUP(Q254,Prowadzacy!$F$2:$K$112,4,FALSE)</f>
        <v>Ziaja</v>
      </c>
      <c r="U254" s="20" t="str">
        <f>VLOOKUP(Q254,Prowadzacy!$F$2:$M$112,8,FALSE)</f>
        <v xml:space="preserve">Jan | Ziaja | Dr hab. inż. |  ( 05132 ) </v>
      </c>
      <c r="V254" s="35" t="s">
        <v>756</v>
      </c>
      <c r="W254" s="34" t="s">
        <v>235</v>
      </c>
      <c r="X254" s="34"/>
      <c r="Y254" s="34"/>
      <c r="Z254" s="10"/>
      <c r="AA254" s="9"/>
      <c r="AB254" s="9"/>
      <c r="AC254" s="9"/>
      <c r="AD254" s="9"/>
      <c r="AE254" s="9"/>
      <c r="AF254" s="9"/>
      <c r="AG254" s="9"/>
      <c r="AH254" s="9"/>
      <c r="AI254" s="9"/>
      <c r="AJ254" s="9"/>
      <c r="AK254" s="9"/>
    </row>
    <row r="255" spans="1:37" ht="127.5" customHeight="1">
      <c r="A255" s="20">
        <v>250</v>
      </c>
      <c r="B255" s="20" t="str">
        <f>VLOOKUP(E255,studia!$F$1:$I$12,2,FALSE)</f>
        <v>Elektrotechnika</v>
      </c>
      <c r="C255" s="20" t="str">
        <f>VLOOKUP(E255,studia!$F$1:$I$12,3,FALSE)</f>
        <v>inż.</v>
      </c>
      <c r="D255" s="20" t="str">
        <f>VLOOKUP(E255,studia!$F$1:$I$12,4,FALSE)</f>
        <v>EEN</v>
      </c>
      <c r="E255" s="34" t="s">
        <v>393</v>
      </c>
      <c r="F255" s="34"/>
      <c r="G255" s="35" t="s">
        <v>497</v>
      </c>
      <c r="H255" s="35" t="s">
        <v>498</v>
      </c>
      <c r="I255" s="35" t="s">
        <v>499</v>
      </c>
      <c r="J255" s="35" t="s">
        <v>500</v>
      </c>
      <c r="K255" s="19" t="str">
        <f>VLOOKUP(J255,Prowadzacy!$F$2:$J$112,2,FALSE)</f>
        <v>Jan</v>
      </c>
      <c r="L255" s="19" t="str">
        <f>VLOOKUP(J255,Prowadzacy!$F$2:$K$112,3,FALSE)</f>
        <v>Stanisław</v>
      </c>
      <c r="M255" s="19" t="str">
        <f>VLOOKUP(J255,Prowadzacy!$F$2:$K$112,4,FALSE)</f>
        <v>Ziaja</v>
      </c>
      <c r="N255" s="20" t="str">
        <f>VLOOKUP(J255,Prowadzacy!$F$2:$M$112,8,FALSE)</f>
        <v xml:space="preserve">Jan | Ziaja | Dr hab. inż. |  ( 05132 ) </v>
      </c>
      <c r="O255" s="20" t="str">
        <f>VLOOKUP(J255,Prowadzacy!$F$2:$K$112,5,FALSE)</f>
        <v>W05/K1</v>
      </c>
      <c r="P255" s="20" t="str">
        <f>VLOOKUP(J255,Prowadzacy!$F$2:$K$112,6,FALSE)</f>
        <v>ZE</v>
      </c>
      <c r="Q255" s="34" t="s">
        <v>487</v>
      </c>
      <c r="R255" s="20" t="str">
        <f>VLOOKUP(Q255,Prowadzacy!$F$2:$K$112,2,FALSE)</f>
        <v>Leszek</v>
      </c>
      <c r="S255" s="20" t="str">
        <f>VLOOKUP(Q255,Prowadzacy!$F$2:$K$112,3,FALSE)</f>
        <v>Piotr</v>
      </c>
      <c r="T255" s="20" t="str">
        <f>VLOOKUP(Q255,Prowadzacy!$F$2:$K$112,4,FALSE)</f>
        <v>Woźny</v>
      </c>
      <c r="U255" s="20" t="str">
        <f>VLOOKUP(Q255,Prowadzacy!$F$2:$M$112,8,FALSE)</f>
        <v xml:space="preserve">Leszek | Woźny | Dr inż. |  ( 05131 ) </v>
      </c>
      <c r="V255" s="35"/>
      <c r="W255" s="34" t="s">
        <v>235</v>
      </c>
      <c r="X255" s="34"/>
      <c r="Y255" s="34"/>
      <c r="Z255" s="10"/>
      <c r="AA255" s="9"/>
      <c r="AB255" s="9"/>
      <c r="AC255" s="9"/>
      <c r="AD255" s="9"/>
      <c r="AE255" s="9"/>
      <c r="AF255" s="9"/>
      <c r="AG255" s="9"/>
      <c r="AH255" s="9"/>
      <c r="AI255" s="9"/>
      <c r="AJ255" s="9"/>
      <c r="AK255" s="9"/>
    </row>
    <row r="256" spans="1:37" ht="102" customHeight="1">
      <c r="A256" s="20">
        <v>251</v>
      </c>
      <c r="B256" s="20" t="str">
        <f>VLOOKUP(E256,studia!$F$1:$I$12,2,FALSE)</f>
        <v>Elektrotechnika</v>
      </c>
      <c r="C256" s="20" t="str">
        <f>VLOOKUP(E256,studia!$F$1:$I$12,3,FALSE)</f>
        <v>inż.</v>
      </c>
      <c r="D256" s="20" t="str">
        <f>VLOOKUP(E256,studia!$F$1:$I$12,4,FALSE)</f>
        <v>EEN</v>
      </c>
      <c r="E256" s="34" t="s">
        <v>393</v>
      </c>
      <c r="F256" s="34"/>
      <c r="G256" s="35" t="s">
        <v>501</v>
      </c>
      <c r="H256" s="35" t="s">
        <v>502</v>
      </c>
      <c r="I256" s="35" t="s">
        <v>503</v>
      </c>
      <c r="J256" s="35" t="s">
        <v>500</v>
      </c>
      <c r="K256" s="19" t="str">
        <f>VLOOKUP(J256,Prowadzacy!$F$2:$J$112,2,FALSE)</f>
        <v>Jan</v>
      </c>
      <c r="L256" s="19" t="str">
        <f>VLOOKUP(J256,Prowadzacy!$F$2:$K$112,3,FALSE)</f>
        <v>Stanisław</v>
      </c>
      <c r="M256" s="19" t="str">
        <f>VLOOKUP(J256,Prowadzacy!$F$2:$K$112,4,FALSE)</f>
        <v>Ziaja</v>
      </c>
      <c r="N256" s="20" t="str">
        <f>VLOOKUP(J256,Prowadzacy!$F$2:$M$112,8,FALSE)</f>
        <v xml:space="preserve">Jan | Ziaja | Dr hab. inż. |  ( 05132 ) </v>
      </c>
      <c r="O256" s="20" t="str">
        <f>VLOOKUP(J256,Prowadzacy!$F$2:$K$112,5,FALSE)</f>
        <v>W05/K1</v>
      </c>
      <c r="P256" s="20" t="str">
        <f>VLOOKUP(J256,Prowadzacy!$F$2:$K$112,6,FALSE)</f>
        <v>ZE</v>
      </c>
      <c r="Q256" s="34" t="s">
        <v>487</v>
      </c>
      <c r="R256" s="20" t="str">
        <f>VLOOKUP(Q256,Prowadzacy!$F$2:$K$112,2,FALSE)</f>
        <v>Leszek</v>
      </c>
      <c r="S256" s="20" t="str">
        <f>VLOOKUP(Q256,Prowadzacy!$F$2:$K$112,3,FALSE)</f>
        <v>Piotr</v>
      </c>
      <c r="T256" s="20" t="str">
        <f>VLOOKUP(Q256,Prowadzacy!$F$2:$K$112,4,FALSE)</f>
        <v>Woźny</v>
      </c>
      <c r="U256" s="20" t="str">
        <f>VLOOKUP(Q256,Prowadzacy!$F$2:$M$112,8,FALSE)</f>
        <v xml:space="preserve">Leszek | Woźny | Dr inż. |  ( 05131 ) </v>
      </c>
      <c r="V256" s="35"/>
      <c r="W256" s="34" t="s">
        <v>235</v>
      </c>
      <c r="X256" s="34"/>
      <c r="Y256" s="34"/>
      <c r="Z256" s="10"/>
      <c r="AA256" s="9"/>
      <c r="AB256" s="9"/>
      <c r="AC256" s="9"/>
      <c r="AD256" s="9"/>
      <c r="AE256" s="9"/>
      <c r="AF256" s="9"/>
      <c r="AG256" s="9"/>
      <c r="AH256" s="9"/>
      <c r="AI256" s="9"/>
      <c r="AJ256" s="9"/>
      <c r="AK256" s="9"/>
    </row>
    <row r="257" spans="1:37" ht="51" customHeight="1">
      <c r="A257" s="20">
        <v>252</v>
      </c>
      <c r="B257" s="20" t="str">
        <f>VLOOKUP(E257,studia!$F$1:$I$12,2,FALSE)</f>
        <v>Elektrotechnika</v>
      </c>
      <c r="C257" s="20" t="str">
        <f>VLOOKUP(E257,studia!$F$1:$I$12,3,FALSE)</f>
        <v>inż.</v>
      </c>
      <c r="D257" s="20" t="str">
        <f>VLOOKUP(E257,studia!$F$1:$I$12,4,FALSE)</f>
        <v>EEN</v>
      </c>
      <c r="E257" s="34" t="s">
        <v>393</v>
      </c>
      <c r="F257" s="34"/>
      <c r="G257" s="35" t="s">
        <v>504</v>
      </c>
      <c r="H257" s="35" t="s">
        <v>505</v>
      </c>
      <c r="I257" s="35" t="s">
        <v>506</v>
      </c>
      <c r="J257" s="35" t="s">
        <v>500</v>
      </c>
      <c r="K257" s="19" t="str">
        <f>VLOOKUP(J257,Prowadzacy!$F$2:$J$112,2,FALSE)</f>
        <v>Jan</v>
      </c>
      <c r="L257" s="19" t="str">
        <f>VLOOKUP(J257,Prowadzacy!$F$2:$K$112,3,FALSE)</f>
        <v>Stanisław</v>
      </c>
      <c r="M257" s="19" t="str">
        <f>VLOOKUP(J257,Prowadzacy!$F$2:$K$112,4,FALSE)</f>
        <v>Ziaja</v>
      </c>
      <c r="N257" s="20" t="str">
        <f>VLOOKUP(J257,Prowadzacy!$F$2:$M$112,8,FALSE)</f>
        <v xml:space="preserve">Jan | Ziaja | Dr hab. inż. |  ( 05132 ) </v>
      </c>
      <c r="O257" s="20" t="str">
        <f>VLOOKUP(J257,Prowadzacy!$F$2:$K$112,5,FALSE)</f>
        <v>W05/K1</v>
      </c>
      <c r="P257" s="20" t="str">
        <f>VLOOKUP(J257,Prowadzacy!$F$2:$K$112,6,FALSE)</f>
        <v>ZE</v>
      </c>
      <c r="Q257" s="34" t="s">
        <v>487</v>
      </c>
      <c r="R257" s="20" t="str">
        <f>VLOOKUP(Q257,Prowadzacy!$F$2:$K$112,2,FALSE)</f>
        <v>Leszek</v>
      </c>
      <c r="S257" s="20" t="str">
        <f>VLOOKUP(Q257,Prowadzacy!$F$2:$K$112,3,FALSE)</f>
        <v>Piotr</v>
      </c>
      <c r="T257" s="20" t="str">
        <f>VLOOKUP(Q257,Prowadzacy!$F$2:$K$112,4,FALSE)</f>
        <v>Woźny</v>
      </c>
      <c r="U257" s="20" t="str">
        <f>VLOOKUP(Q257,Prowadzacy!$F$2:$M$112,8,FALSE)</f>
        <v xml:space="preserve">Leszek | Woźny | Dr inż. |  ( 05131 ) </v>
      </c>
      <c r="V257" s="35"/>
      <c r="W257" s="34" t="s">
        <v>235</v>
      </c>
      <c r="X257" s="34"/>
      <c r="Y257" s="34"/>
      <c r="Z257" s="10"/>
      <c r="AA257" s="9"/>
      <c r="AB257" s="9"/>
      <c r="AC257" s="9"/>
      <c r="AD257" s="9"/>
      <c r="AE257" s="9"/>
      <c r="AF257" s="9"/>
      <c r="AG257" s="9"/>
      <c r="AH257" s="9"/>
      <c r="AI257" s="9"/>
      <c r="AJ257" s="9"/>
      <c r="AK257" s="9"/>
    </row>
    <row r="258" spans="1:37" ht="51" customHeight="1">
      <c r="A258" s="20">
        <v>253</v>
      </c>
      <c r="B258" s="20" t="str">
        <f>VLOOKUP(E258,studia!$F$1:$I$12,2,FALSE)</f>
        <v>Elektrotechnika</v>
      </c>
      <c r="C258" s="20" t="str">
        <f>VLOOKUP(E258,studia!$F$1:$I$12,3,FALSE)</f>
        <v>inż.</v>
      </c>
      <c r="D258" s="20" t="str">
        <f>VLOOKUP(E258,studia!$F$1:$I$12,4,FALSE)</f>
        <v>EEN</v>
      </c>
      <c r="E258" s="34" t="s">
        <v>393</v>
      </c>
      <c r="F258" s="34"/>
      <c r="G258" s="35" t="s">
        <v>507</v>
      </c>
      <c r="H258" s="35" t="s">
        <v>508</v>
      </c>
      <c r="I258" s="35" t="s">
        <v>509</v>
      </c>
      <c r="J258" s="35" t="s">
        <v>500</v>
      </c>
      <c r="K258" s="19" t="str">
        <f>VLOOKUP(J258,Prowadzacy!$F$2:$J$112,2,FALSE)</f>
        <v>Jan</v>
      </c>
      <c r="L258" s="19" t="str">
        <f>VLOOKUP(J258,Prowadzacy!$F$2:$K$112,3,FALSE)</f>
        <v>Stanisław</v>
      </c>
      <c r="M258" s="19" t="str">
        <f>VLOOKUP(J258,Prowadzacy!$F$2:$K$112,4,FALSE)</f>
        <v>Ziaja</v>
      </c>
      <c r="N258" s="20" t="str">
        <f>VLOOKUP(J258,Prowadzacy!$F$2:$M$112,8,FALSE)</f>
        <v xml:space="preserve">Jan | Ziaja | Dr hab. inż. |  ( 05132 ) </v>
      </c>
      <c r="O258" s="20" t="str">
        <f>VLOOKUP(J258,Prowadzacy!$F$2:$K$112,5,FALSE)</f>
        <v>W05/K1</v>
      </c>
      <c r="P258" s="20" t="str">
        <f>VLOOKUP(J258,Prowadzacy!$F$2:$K$112,6,FALSE)</f>
        <v>ZE</v>
      </c>
      <c r="Q258" s="34" t="s">
        <v>487</v>
      </c>
      <c r="R258" s="20" t="str">
        <f>VLOOKUP(Q258,Prowadzacy!$F$2:$K$112,2,FALSE)</f>
        <v>Leszek</v>
      </c>
      <c r="S258" s="20" t="str">
        <f>VLOOKUP(Q258,Prowadzacy!$F$2:$K$112,3,FALSE)</f>
        <v>Piotr</v>
      </c>
      <c r="T258" s="20" t="str">
        <f>VLOOKUP(Q258,Prowadzacy!$F$2:$K$112,4,FALSE)</f>
        <v>Woźny</v>
      </c>
      <c r="U258" s="20" t="str">
        <f>VLOOKUP(Q258,Prowadzacy!$F$2:$M$112,8,FALSE)</f>
        <v xml:space="preserve">Leszek | Woźny | Dr inż. |  ( 05131 ) </v>
      </c>
      <c r="V258" s="35"/>
      <c r="W258" s="34" t="s">
        <v>235</v>
      </c>
      <c r="X258" s="34"/>
      <c r="Y258" s="34"/>
      <c r="Z258" s="10"/>
      <c r="AA258" s="9"/>
      <c r="AB258" s="9"/>
      <c r="AC258" s="9"/>
      <c r="AD258" s="9"/>
      <c r="AE258" s="9"/>
      <c r="AF258" s="9"/>
      <c r="AG258" s="9"/>
      <c r="AH258" s="9"/>
      <c r="AI258" s="9"/>
      <c r="AJ258" s="9"/>
      <c r="AK258" s="9"/>
    </row>
    <row r="259" spans="1:37" ht="63.75" customHeight="1">
      <c r="A259" s="20">
        <v>254</v>
      </c>
      <c r="B259" s="20" t="str">
        <f>VLOOKUP(E259,studia!$F$1:$I$12,2,FALSE)</f>
        <v>Elektrotechnika</v>
      </c>
      <c r="C259" s="20" t="str">
        <f>VLOOKUP(E259,studia!$F$1:$I$12,3,FALSE)</f>
        <v>inż.</v>
      </c>
      <c r="D259" s="20" t="str">
        <f>VLOOKUP(E259,studia!$F$1:$I$12,4,FALSE)</f>
        <v>EEN</v>
      </c>
      <c r="E259" s="34" t="s">
        <v>393</v>
      </c>
      <c r="F259" s="53"/>
      <c r="G259" s="35" t="s">
        <v>510</v>
      </c>
      <c r="H259" s="35" t="s">
        <v>511</v>
      </c>
      <c r="I259" s="35" t="s">
        <v>512</v>
      </c>
      <c r="J259" s="35" t="s">
        <v>500</v>
      </c>
      <c r="K259" s="19" t="str">
        <f>VLOOKUP(J259,Prowadzacy!$F$2:$J$112,2,FALSE)</f>
        <v>Jan</v>
      </c>
      <c r="L259" s="19" t="str">
        <f>VLOOKUP(J259,Prowadzacy!$F$2:$K$112,3,FALSE)</f>
        <v>Stanisław</v>
      </c>
      <c r="M259" s="19" t="str">
        <f>VLOOKUP(J259,Prowadzacy!$F$2:$K$112,4,FALSE)</f>
        <v>Ziaja</v>
      </c>
      <c r="N259" s="20" t="str">
        <f>VLOOKUP(J259,Prowadzacy!$F$2:$M$112,8,FALSE)</f>
        <v xml:space="preserve">Jan | Ziaja | Dr hab. inż. |  ( 05132 ) </v>
      </c>
      <c r="O259" s="20" t="str">
        <f>VLOOKUP(J259,Prowadzacy!$F$2:$K$112,5,FALSE)</f>
        <v>W05/K1</v>
      </c>
      <c r="P259" s="20" t="str">
        <f>VLOOKUP(J259,Prowadzacy!$F$2:$K$112,6,FALSE)</f>
        <v>ZE</v>
      </c>
      <c r="Q259" s="34" t="s">
        <v>487</v>
      </c>
      <c r="R259" s="20" t="str">
        <f>VLOOKUP(Q259,Prowadzacy!$F$2:$K$112,2,FALSE)</f>
        <v>Leszek</v>
      </c>
      <c r="S259" s="20" t="str">
        <f>VLOOKUP(Q259,Prowadzacy!$F$2:$K$112,3,FALSE)</f>
        <v>Piotr</v>
      </c>
      <c r="T259" s="20" t="str">
        <f>VLOOKUP(Q259,Prowadzacy!$F$2:$K$112,4,FALSE)</f>
        <v>Woźny</v>
      </c>
      <c r="U259" s="20" t="str">
        <f>VLOOKUP(Q259,Prowadzacy!$F$2:$M$112,8,FALSE)</f>
        <v xml:space="preserve">Leszek | Woźny | Dr inż. |  ( 05131 ) </v>
      </c>
      <c r="V259" s="35"/>
      <c r="W259" s="34" t="s">
        <v>235</v>
      </c>
      <c r="X259" s="34"/>
      <c r="Y259" s="34"/>
      <c r="Z259" s="10"/>
      <c r="AA259" s="9"/>
      <c r="AB259" s="9"/>
      <c r="AC259" s="9"/>
      <c r="AD259" s="9"/>
      <c r="AE259" s="9"/>
      <c r="AF259" s="9"/>
      <c r="AG259" s="9"/>
      <c r="AH259" s="9"/>
      <c r="AI259" s="9"/>
      <c r="AJ259" s="9"/>
      <c r="AK259" s="9"/>
    </row>
    <row r="260" spans="1:37" ht="51" customHeight="1">
      <c r="A260" s="20">
        <v>255</v>
      </c>
      <c r="B260" s="20" t="str">
        <f>VLOOKUP(E260,studia!$F$1:$I$12,2,FALSE)</f>
        <v>Elektrotechnika</v>
      </c>
      <c r="C260" s="20" t="str">
        <f>VLOOKUP(E260,studia!$F$1:$I$12,3,FALSE)</f>
        <v>inż.</v>
      </c>
      <c r="D260" s="20" t="str">
        <f>VLOOKUP(E260,studia!$F$1:$I$12,4,FALSE)</f>
        <v>EEN</v>
      </c>
      <c r="E260" s="34" t="s">
        <v>393</v>
      </c>
      <c r="F260" s="34"/>
      <c r="G260" s="35" t="s">
        <v>513</v>
      </c>
      <c r="H260" s="35" t="s">
        <v>514</v>
      </c>
      <c r="I260" s="35" t="s">
        <v>515</v>
      </c>
      <c r="J260" s="35" t="s">
        <v>500</v>
      </c>
      <c r="K260" s="19" t="str">
        <f>VLOOKUP(J260,Prowadzacy!$F$2:$J$112,2,FALSE)</f>
        <v>Jan</v>
      </c>
      <c r="L260" s="19" t="str">
        <f>VLOOKUP(J260,Prowadzacy!$F$2:$K$112,3,FALSE)</f>
        <v>Stanisław</v>
      </c>
      <c r="M260" s="19" t="str">
        <f>VLOOKUP(J260,Prowadzacy!$F$2:$K$112,4,FALSE)</f>
        <v>Ziaja</v>
      </c>
      <c r="N260" s="20" t="str">
        <f>VLOOKUP(J260,Prowadzacy!$F$2:$M$112,8,FALSE)</f>
        <v xml:space="preserve">Jan | Ziaja | Dr hab. inż. |  ( 05132 ) </v>
      </c>
      <c r="O260" s="20" t="str">
        <f>VLOOKUP(J260,Prowadzacy!$F$2:$K$112,5,FALSE)</f>
        <v>W05/K1</v>
      </c>
      <c r="P260" s="20" t="str">
        <f>VLOOKUP(J260,Prowadzacy!$F$2:$K$112,6,FALSE)</f>
        <v>ZE</v>
      </c>
      <c r="Q260" s="34" t="s">
        <v>487</v>
      </c>
      <c r="R260" s="20" t="str">
        <f>VLOOKUP(Q260,Prowadzacy!$F$2:$K$112,2,FALSE)</f>
        <v>Leszek</v>
      </c>
      <c r="S260" s="20" t="str">
        <f>VLOOKUP(Q260,Prowadzacy!$F$2:$K$112,3,FALSE)</f>
        <v>Piotr</v>
      </c>
      <c r="T260" s="20" t="str">
        <f>VLOOKUP(Q260,Prowadzacy!$F$2:$K$112,4,FALSE)</f>
        <v>Woźny</v>
      </c>
      <c r="U260" s="20" t="str">
        <f>VLOOKUP(Q260,Prowadzacy!$F$2:$M$112,8,FALSE)</f>
        <v xml:space="preserve">Leszek | Woźny | Dr inż. |  ( 05131 ) </v>
      </c>
      <c r="V260" s="35"/>
      <c r="W260" s="34" t="s">
        <v>235</v>
      </c>
      <c r="X260" s="34"/>
      <c r="Y260" s="34"/>
      <c r="Z260" s="10"/>
      <c r="AA260" s="9"/>
      <c r="AB260" s="9"/>
      <c r="AC260" s="9"/>
      <c r="AD260" s="9"/>
      <c r="AE260" s="9"/>
      <c r="AF260" s="9"/>
      <c r="AG260" s="9"/>
      <c r="AH260" s="9"/>
      <c r="AI260" s="9"/>
      <c r="AJ260" s="9"/>
      <c r="AK260" s="9"/>
    </row>
    <row r="261" spans="1:37" ht="165.75" customHeight="1">
      <c r="A261" s="20">
        <v>256</v>
      </c>
      <c r="B261" s="20" t="str">
        <f>VLOOKUP(E261,studia!$F$1:$I$12,2,FALSE)</f>
        <v>Elektrotechnika</v>
      </c>
      <c r="C261" s="20" t="str">
        <f>VLOOKUP(E261,studia!$F$1:$I$12,3,FALSE)</f>
        <v>inż.</v>
      </c>
      <c r="D261" s="20" t="str">
        <f>VLOOKUP(E261,studia!$F$1:$I$12,4,FALSE)</f>
        <v>EEN</v>
      </c>
      <c r="E261" s="34" t="s">
        <v>393</v>
      </c>
      <c r="F261" s="85" t="s">
        <v>2939</v>
      </c>
      <c r="G261" s="35" t="s">
        <v>905</v>
      </c>
      <c r="H261" s="35" t="s">
        <v>906</v>
      </c>
      <c r="I261" s="35" t="s">
        <v>907</v>
      </c>
      <c r="J261" s="35" t="s">
        <v>908</v>
      </c>
      <c r="K261" s="19" t="str">
        <f>VLOOKUP(J261,Prowadzacy!$F$2:$J$112,2,FALSE)</f>
        <v>Marta</v>
      </c>
      <c r="L261" s="19" t="str">
        <f>VLOOKUP(J261,Prowadzacy!$F$2:$K$112,3,FALSE)</f>
        <v>Monika</v>
      </c>
      <c r="M261" s="19" t="str">
        <f>VLOOKUP(J261,Prowadzacy!$F$2:$K$112,4,FALSE)</f>
        <v>Bątkiewicz-Pantuła</v>
      </c>
      <c r="N261" s="20" t="str">
        <f>VLOOKUP(J261,Prowadzacy!$F$2:$M$112,8,FALSE)</f>
        <v xml:space="preserve">Marta | Bątkiewicz-Pantuła | Dr inż. |  ( 05298 ) </v>
      </c>
      <c r="O261" s="20" t="str">
        <f>VLOOKUP(J261,Prowadzacy!$F$2:$K$112,5,FALSE)</f>
        <v>W05/K2</v>
      </c>
      <c r="P261" s="20" t="str">
        <f>VLOOKUP(J261,Prowadzacy!$F$2:$K$112,6,FALSE)</f>
        <v>ZUE</v>
      </c>
      <c r="Q261" s="34" t="s">
        <v>915</v>
      </c>
      <c r="R261" s="20" t="str">
        <f>VLOOKUP(Q261,Prowadzacy!$F$2:$K$112,2,FALSE)</f>
        <v>Małgorzata</v>
      </c>
      <c r="S261" s="20" t="str">
        <f>VLOOKUP(Q261,Prowadzacy!$F$2:$K$112,3,FALSE)</f>
        <v>Anna</v>
      </c>
      <c r="T261" s="20" t="str">
        <f>VLOOKUP(Q261,Prowadzacy!$F$2:$K$112,4,FALSE)</f>
        <v>Bielówka</v>
      </c>
      <c r="U261" s="20" t="str">
        <f>VLOOKUP(Q261,Prowadzacy!$F$2:$M$112,8,FALSE)</f>
        <v xml:space="preserve">Małgorzata | Bielówka | Dr inż. |  ( 05286 ) </v>
      </c>
      <c r="V261" s="35"/>
      <c r="W261" s="34" t="s">
        <v>235</v>
      </c>
      <c r="X261" s="34"/>
      <c r="Y261" s="34"/>
      <c r="Z261" s="10"/>
      <c r="AA261" s="9"/>
      <c r="AB261" s="9"/>
      <c r="AC261" s="9"/>
      <c r="AD261" s="9"/>
      <c r="AE261" s="9"/>
      <c r="AF261" s="9"/>
      <c r="AG261" s="9"/>
      <c r="AH261" s="9"/>
      <c r="AI261" s="9"/>
      <c r="AJ261" s="9"/>
      <c r="AK261" s="9"/>
    </row>
    <row r="262" spans="1:37" ht="63.75" customHeight="1">
      <c r="A262" s="20">
        <v>257</v>
      </c>
      <c r="B262" s="20" t="str">
        <f>VLOOKUP(E262,studia!$F$1:$I$12,2,FALSE)</f>
        <v>Elektrotechnika</v>
      </c>
      <c r="C262" s="20" t="str">
        <f>VLOOKUP(E262,studia!$F$1:$I$12,3,FALSE)</f>
        <v>inż.</v>
      </c>
      <c r="D262" s="20" t="str">
        <f>VLOOKUP(E262,studia!$F$1:$I$12,4,FALSE)</f>
        <v>EEN</v>
      </c>
      <c r="E262" s="34" t="s">
        <v>393</v>
      </c>
      <c r="F262" s="85" t="s">
        <v>2939</v>
      </c>
      <c r="G262" s="35" t="s">
        <v>909</v>
      </c>
      <c r="H262" s="35" t="s">
        <v>910</v>
      </c>
      <c r="I262" s="35" t="s">
        <v>911</v>
      </c>
      <c r="J262" s="35" t="s">
        <v>908</v>
      </c>
      <c r="K262" s="19" t="str">
        <f>VLOOKUP(J262,Prowadzacy!$F$2:$J$112,2,FALSE)</f>
        <v>Marta</v>
      </c>
      <c r="L262" s="19" t="str">
        <f>VLOOKUP(J262,Prowadzacy!$F$2:$K$112,3,FALSE)</f>
        <v>Monika</v>
      </c>
      <c r="M262" s="19" t="str">
        <f>VLOOKUP(J262,Prowadzacy!$F$2:$K$112,4,FALSE)</f>
        <v>Bątkiewicz-Pantuła</v>
      </c>
      <c r="N262" s="20" t="str">
        <f>VLOOKUP(J262,Prowadzacy!$F$2:$M$112,8,FALSE)</f>
        <v xml:space="preserve">Marta | Bątkiewicz-Pantuła | Dr inż. |  ( 05298 ) </v>
      </c>
      <c r="O262" s="20" t="str">
        <f>VLOOKUP(J262,Prowadzacy!$F$2:$K$112,5,FALSE)</f>
        <v>W05/K2</v>
      </c>
      <c r="P262" s="20" t="str">
        <f>VLOOKUP(J262,Prowadzacy!$F$2:$K$112,6,FALSE)</f>
        <v>ZUE</v>
      </c>
      <c r="Q262" s="34" t="s">
        <v>915</v>
      </c>
      <c r="R262" s="20" t="str">
        <f>VLOOKUP(Q262,Prowadzacy!$F$2:$K$112,2,FALSE)</f>
        <v>Małgorzata</v>
      </c>
      <c r="S262" s="20" t="str">
        <f>VLOOKUP(Q262,Prowadzacy!$F$2:$K$112,3,FALSE)</f>
        <v>Anna</v>
      </c>
      <c r="T262" s="20" t="str">
        <f>VLOOKUP(Q262,Prowadzacy!$F$2:$K$112,4,FALSE)</f>
        <v>Bielówka</v>
      </c>
      <c r="U262" s="20" t="str">
        <f>VLOOKUP(Q262,Prowadzacy!$F$2:$M$112,8,FALSE)</f>
        <v xml:space="preserve">Małgorzata | Bielówka | Dr inż. |  ( 05286 ) </v>
      </c>
      <c r="V262" s="35"/>
      <c r="W262" s="34" t="s">
        <v>235</v>
      </c>
      <c r="X262" s="34"/>
      <c r="Y262" s="34"/>
      <c r="Z262" s="10"/>
      <c r="AA262" s="9"/>
      <c r="AB262" s="9"/>
      <c r="AC262" s="9"/>
      <c r="AD262" s="9"/>
      <c r="AE262" s="9"/>
      <c r="AF262" s="9"/>
      <c r="AG262" s="9"/>
      <c r="AH262" s="9"/>
      <c r="AI262" s="9"/>
      <c r="AJ262" s="9"/>
      <c r="AK262" s="9"/>
    </row>
    <row r="263" spans="1:37" ht="153" customHeight="1">
      <c r="A263" s="20">
        <v>258</v>
      </c>
      <c r="B263" s="20" t="str">
        <f>VLOOKUP(E263,studia!$F$1:$I$12,2,FALSE)</f>
        <v>Elektrotechnika</v>
      </c>
      <c r="C263" s="20" t="str">
        <f>VLOOKUP(E263,studia!$F$1:$I$12,3,FALSE)</f>
        <v>inż.</v>
      </c>
      <c r="D263" s="20" t="str">
        <f>VLOOKUP(E263,studia!$F$1:$I$12,4,FALSE)</f>
        <v>EEN</v>
      </c>
      <c r="E263" s="34" t="s">
        <v>393</v>
      </c>
      <c r="F263" s="85" t="s">
        <v>2939</v>
      </c>
      <c r="G263" s="35" t="s">
        <v>912</v>
      </c>
      <c r="H263" s="35" t="s">
        <v>913</v>
      </c>
      <c r="I263" s="35" t="s">
        <v>914</v>
      </c>
      <c r="J263" s="35" t="s">
        <v>915</v>
      </c>
      <c r="K263" s="19" t="str">
        <f>VLOOKUP(J263,Prowadzacy!$F$2:$J$112,2,FALSE)</f>
        <v>Małgorzata</v>
      </c>
      <c r="L263" s="19" t="str">
        <f>VLOOKUP(J263,Prowadzacy!$F$2:$K$112,3,FALSE)</f>
        <v>Anna</v>
      </c>
      <c r="M263" s="19" t="str">
        <f>VLOOKUP(J263,Prowadzacy!$F$2:$K$112,4,FALSE)</f>
        <v>Bielówka</v>
      </c>
      <c r="N263" s="20" t="str">
        <f>VLOOKUP(J263,Prowadzacy!$F$2:$M$112,8,FALSE)</f>
        <v xml:space="preserve">Małgorzata | Bielówka | Dr inż. |  ( 05286 ) </v>
      </c>
      <c r="O263" s="20" t="str">
        <f>VLOOKUP(J263,Prowadzacy!$F$2:$K$112,5,FALSE)</f>
        <v>W05/K2</v>
      </c>
      <c r="P263" s="20" t="str">
        <f>VLOOKUP(J263,Prowadzacy!$F$2:$K$112,6,FALSE)</f>
        <v>ZUE</v>
      </c>
      <c r="Q263" s="34" t="s">
        <v>1074</v>
      </c>
      <c r="R263" s="20" t="str">
        <f>VLOOKUP(Q263,Prowadzacy!$F$2:$K$112,2,FALSE)</f>
        <v>Mirosław</v>
      </c>
      <c r="S263" s="20" t="str">
        <f>VLOOKUP(Q263,Prowadzacy!$F$2:$K$112,3,FALSE)</f>
        <v>Marian</v>
      </c>
      <c r="T263" s="20" t="str">
        <f>VLOOKUP(Q263,Prowadzacy!$F$2:$K$112,4,FALSE)</f>
        <v>Kobusiński</v>
      </c>
      <c r="U263" s="20" t="str">
        <f>VLOOKUP(Q263,Prowadzacy!$F$2:$M$112,8,FALSE)</f>
        <v xml:space="preserve">Mirosław | Kobusiński | Mgr inż. |  ( 05218 ) </v>
      </c>
      <c r="V263" s="35"/>
      <c r="W263" s="34" t="s">
        <v>235</v>
      </c>
      <c r="X263" s="34"/>
      <c r="Y263" s="34"/>
      <c r="Z263" s="10"/>
      <c r="AA263" s="9"/>
      <c r="AB263" s="9"/>
      <c r="AC263" s="9"/>
      <c r="AD263" s="9"/>
      <c r="AE263" s="9"/>
      <c r="AF263" s="9"/>
      <c r="AG263" s="9"/>
      <c r="AH263" s="9"/>
      <c r="AI263" s="9"/>
      <c r="AJ263" s="9"/>
      <c r="AK263" s="9"/>
    </row>
    <row r="264" spans="1:37" ht="140.25" customHeight="1">
      <c r="A264" s="20">
        <v>259</v>
      </c>
      <c r="B264" s="20" t="str">
        <f>VLOOKUP(E264,studia!$F$1:$I$12,2,FALSE)</f>
        <v>Elektrotechnika</v>
      </c>
      <c r="C264" s="20" t="str">
        <f>VLOOKUP(E264,studia!$F$1:$I$12,3,FALSE)</f>
        <v>inż.</v>
      </c>
      <c r="D264" s="20" t="str">
        <f>VLOOKUP(E264,studia!$F$1:$I$12,4,FALSE)</f>
        <v>EEN</v>
      </c>
      <c r="E264" s="34" t="s">
        <v>393</v>
      </c>
      <c r="F264" s="85" t="s">
        <v>2939</v>
      </c>
      <c r="G264" s="35" t="s">
        <v>916</v>
      </c>
      <c r="H264" s="35" t="s">
        <v>917</v>
      </c>
      <c r="I264" s="35" t="s">
        <v>918</v>
      </c>
      <c r="J264" s="35" t="s">
        <v>915</v>
      </c>
      <c r="K264" s="19" t="str">
        <f>VLOOKUP(J264,Prowadzacy!$F$2:$J$112,2,FALSE)</f>
        <v>Małgorzata</v>
      </c>
      <c r="L264" s="19" t="str">
        <f>VLOOKUP(J264,Prowadzacy!$F$2:$K$112,3,FALSE)</f>
        <v>Anna</v>
      </c>
      <c r="M264" s="19" t="str">
        <f>VLOOKUP(J264,Prowadzacy!$F$2:$K$112,4,FALSE)</f>
        <v>Bielówka</v>
      </c>
      <c r="N264" s="20" t="str">
        <f>VLOOKUP(J264,Prowadzacy!$F$2:$M$112,8,FALSE)</f>
        <v xml:space="preserve">Małgorzata | Bielówka | Dr inż. |  ( 05286 ) </v>
      </c>
      <c r="O264" s="20" t="str">
        <f>VLOOKUP(J264,Prowadzacy!$F$2:$K$112,5,FALSE)</f>
        <v>W05/K2</v>
      </c>
      <c r="P264" s="20" t="str">
        <f>VLOOKUP(J264,Prowadzacy!$F$2:$K$112,6,FALSE)</f>
        <v>ZUE</v>
      </c>
      <c r="Q264" s="34" t="s">
        <v>802</v>
      </c>
      <c r="R264" s="20" t="str">
        <f>VLOOKUP(Q264,Prowadzacy!$F$2:$K$112,2,FALSE)</f>
        <v>Kazimierz</v>
      </c>
      <c r="S264" s="20">
        <f>VLOOKUP(Q264,Prowadzacy!$F$2:$K$112,3,FALSE)</f>
        <v>0</v>
      </c>
      <c r="T264" s="20" t="str">
        <f>VLOOKUP(Q264,Prowadzacy!$F$2:$K$112,4,FALSE)</f>
        <v>Herlender</v>
      </c>
      <c r="U264" s="20" t="str">
        <f>VLOOKUP(Q264,Prowadzacy!$F$2:$M$112,8,FALSE)</f>
        <v xml:space="preserve">Kazimierz | Herlender | Dr inż. |  ( 05211 ) </v>
      </c>
      <c r="V264" s="35"/>
      <c r="W264" s="34" t="s">
        <v>235</v>
      </c>
      <c r="X264" s="34"/>
      <c r="Y264" s="34"/>
      <c r="Z264" s="10"/>
      <c r="AA264" s="20"/>
      <c r="AB264" s="9"/>
      <c r="AC264" s="9"/>
      <c r="AD264" s="9"/>
      <c r="AE264" s="9"/>
      <c r="AF264" s="9"/>
      <c r="AG264" s="9"/>
      <c r="AH264" s="9"/>
      <c r="AI264" s="9"/>
      <c r="AJ264" s="9"/>
      <c r="AK264" s="9"/>
    </row>
    <row r="265" spans="1:37" ht="76.5" customHeight="1">
      <c r="A265" s="20">
        <v>260</v>
      </c>
      <c r="B265" s="20" t="str">
        <f>VLOOKUP(E265,studia!$F$1:$I$12,2,FALSE)</f>
        <v>Elektrotechnika</v>
      </c>
      <c r="C265" s="20" t="str">
        <f>VLOOKUP(E265,studia!$F$1:$I$12,3,FALSE)</f>
        <v>inż.</v>
      </c>
      <c r="D265" s="20" t="str">
        <f>VLOOKUP(E265,studia!$F$1:$I$12,4,FALSE)</f>
        <v>EEN</v>
      </c>
      <c r="E265" s="34" t="s">
        <v>393</v>
      </c>
      <c r="F265" s="85" t="s">
        <v>2939</v>
      </c>
      <c r="G265" s="35" t="s">
        <v>919</v>
      </c>
      <c r="H265" s="35" t="s">
        <v>920</v>
      </c>
      <c r="I265" s="35" t="s">
        <v>921</v>
      </c>
      <c r="J265" s="35" t="s">
        <v>915</v>
      </c>
      <c r="K265" s="19" t="str">
        <f>VLOOKUP(J265,Prowadzacy!$F$2:$J$112,2,FALSE)</f>
        <v>Małgorzata</v>
      </c>
      <c r="L265" s="19" t="str">
        <f>VLOOKUP(J265,Prowadzacy!$F$2:$K$112,3,FALSE)</f>
        <v>Anna</v>
      </c>
      <c r="M265" s="19" t="str">
        <f>VLOOKUP(J265,Prowadzacy!$F$2:$K$112,4,FALSE)</f>
        <v>Bielówka</v>
      </c>
      <c r="N265" s="20" t="str">
        <f>VLOOKUP(J265,Prowadzacy!$F$2:$M$112,8,FALSE)</f>
        <v xml:space="preserve">Małgorzata | Bielówka | Dr inż. |  ( 05286 ) </v>
      </c>
      <c r="O265" s="20" t="str">
        <f>VLOOKUP(J265,Prowadzacy!$F$2:$K$112,5,FALSE)</f>
        <v>W05/K2</v>
      </c>
      <c r="P265" s="20" t="str">
        <f>VLOOKUP(J265,Prowadzacy!$F$2:$K$112,6,FALSE)</f>
        <v>ZUE</v>
      </c>
      <c r="Q265" s="34" t="s">
        <v>908</v>
      </c>
      <c r="R265" s="20" t="str">
        <f>VLOOKUP(Q265,Prowadzacy!$F$2:$K$112,2,FALSE)</f>
        <v>Marta</v>
      </c>
      <c r="S265" s="20" t="str">
        <f>VLOOKUP(Q265,Prowadzacy!$F$2:$K$112,3,FALSE)</f>
        <v>Monika</v>
      </c>
      <c r="T265" s="20" t="str">
        <f>VLOOKUP(Q265,Prowadzacy!$F$2:$K$112,4,FALSE)</f>
        <v>Bątkiewicz-Pantuła</v>
      </c>
      <c r="U265" s="20" t="str">
        <f>VLOOKUP(Q265,Prowadzacy!$F$2:$M$112,8,FALSE)</f>
        <v xml:space="preserve">Marta | Bątkiewicz-Pantuła | Dr inż. |  ( 05298 ) </v>
      </c>
      <c r="V265" s="35"/>
      <c r="W265" s="34" t="s">
        <v>235</v>
      </c>
      <c r="X265" s="34"/>
      <c r="Y265" s="34"/>
      <c r="Z265" s="10"/>
      <c r="AA265" s="9"/>
      <c r="AB265" s="9"/>
      <c r="AC265" s="9"/>
      <c r="AD265" s="9"/>
      <c r="AE265" s="9"/>
      <c r="AF265" s="9"/>
      <c r="AG265" s="9"/>
      <c r="AH265" s="9"/>
      <c r="AI265" s="9"/>
      <c r="AJ265" s="9"/>
      <c r="AK265" s="9"/>
    </row>
    <row r="266" spans="1:37" ht="165.75" customHeight="1">
      <c r="A266" s="20">
        <v>261</v>
      </c>
      <c r="B266" s="20" t="str">
        <f>VLOOKUP(E266,studia!$F$1:$I$12,2,FALSE)</f>
        <v>Elektrotechnika</v>
      </c>
      <c r="C266" s="20" t="str">
        <f>VLOOKUP(E266,studia!$F$1:$I$12,3,FALSE)</f>
        <v>inż.</v>
      </c>
      <c r="D266" s="20" t="str">
        <f>VLOOKUP(E266,studia!$F$1:$I$12,4,FALSE)</f>
        <v>EEN</v>
      </c>
      <c r="E266" s="34" t="s">
        <v>393</v>
      </c>
      <c r="F266" s="85" t="s">
        <v>2939</v>
      </c>
      <c r="G266" s="35" t="s">
        <v>922</v>
      </c>
      <c r="H266" s="35" t="s">
        <v>923</v>
      </c>
      <c r="I266" s="35" t="s">
        <v>924</v>
      </c>
      <c r="J266" s="35" t="s">
        <v>915</v>
      </c>
      <c r="K266" s="19" t="str">
        <f>VLOOKUP(J266,Prowadzacy!$F$2:$J$112,2,FALSE)</f>
        <v>Małgorzata</v>
      </c>
      <c r="L266" s="19" t="str">
        <f>VLOOKUP(J266,Prowadzacy!$F$2:$K$112,3,FALSE)</f>
        <v>Anna</v>
      </c>
      <c r="M266" s="19" t="str">
        <f>VLOOKUP(J266,Prowadzacy!$F$2:$K$112,4,FALSE)</f>
        <v>Bielówka</v>
      </c>
      <c r="N266" s="20" t="str">
        <f>VLOOKUP(J266,Prowadzacy!$F$2:$M$112,8,FALSE)</f>
        <v xml:space="preserve">Małgorzata | Bielówka | Dr inż. |  ( 05286 ) </v>
      </c>
      <c r="O266" s="20" t="str">
        <f>VLOOKUP(J266,Prowadzacy!$F$2:$K$112,5,FALSE)</f>
        <v>W05/K2</v>
      </c>
      <c r="P266" s="20" t="str">
        <f>VLOOKUP(J266,Prowadzacy!$F$2:$K$112,6,FALSE)</f>
        <v>ZUE</v>
      </c>
      <c r="Q266" s="34" t="s">
        <v>908</v>
      </c>
      <c r="R266" s="20" t="str">
        <f>VLOOKUP(Q266,Prowadzacy!$F$2:$K$112,2,FALSE)</f>
        <v>Marta</v>
      </c>
      <c r="S266" s="20" t="str">
        <f>VLOOKUP(Q266,Prowadzacy!$F$2:$K$112,3,FALSE)</f>
        <v>Monika</v>
      </c>
      <c r="T266" s="20" t="str">
        <f>VLOOKUP(Q266,Prowadzacy!$F$2:$K$112,4,FALSE)</f>
        <v>Bątkiewicz-Pantuła</v>
      </c>
      <c r="U266" s="20" t="str">
        <f>VLOOKUP(Q266,Prowadzacy!$F$2:$M$112,8,FALSE)</f>
        <v xml:space="preserve">Marta | Bątkiewicz-Pantuła | Dr inż. |  ( 05298 ) </v>
      </c>
      <c r="V266" s="35"/>
      <c r="W266" s="34" t="s">
        <v>235</v>
      </c>
      <c r="X266" s="34"/>
      <c r="Y266" s="34"/>
      <c r="Z266" s="10"/>
      <c r="AA266" s="9"/>
      <c r="AB266" s="9"/>
      <c r="AC266" s="9"/>
      <c r="AD266" s="9"/>
      <c r="AE266" s="9"/>
      <c r="AF266" s="9"/>
      <c r="AG266" s="9"/>
      <c r="AH266" s="9"/>
      <c r="AI266" s="9"/>
      <c r="AJ266" s="9"/>
      <c r="AK266" s="9"/>
    </row>
    <row r="267" spans="1:37" ht="63.75" customHeight="1">
      <c r="A267" s="20">
        <v>262</v>
      </c>
      <c r="B267" s="20" t="str">
        <f>VLOOKUP(E267,studia!$F$1:$I$12,2,FALSE)</f>
        <v>Elektrotechnika</v>
      </c>
      <c r="C267" s="20" t="str">
        <f>VLOOKUP(E267,studia!$F$1:$I$12,3,FALSE)</f>
        <v>inż.</v>
      </c>
      <c r="D267" s="20" t="str">
        <f>VLOOKUP(E267,studia!$F$1:$I$12,4,FALSE)</f>
        <v>EEN</v>
      </c>
      <c r="E267" s="34" t="s">
        <v>393</v>
      </c>
      <c r="F267" s="85" t="s">
        <v>2939</v>
      </c>
      <c r="G267" s="35" t="s">
        <v>925</v>
      </c>
      <c r="H267" s="35" t="s">
        <v>926</v>
      </c>
      <c r="I267" s="35" t="s">
        <v>927</v>
      </c>
      <c r="J267" s="35" t="s">
        <v>915</v>
      </c>
      <c r="K267" s="19" t="str">
        <f>VLOOKUP(J267,Prowadzacy!$F$2:$J$112,2,FALSE)</f>
        <v>Małgorzata</v>
      </c>
      <c r="L267" s="19" t="str">
        <f>VLOOKUP(J267,Prowadzacy!$F$2:$K$112,3,FALSE)</f>
        <v>Anna</v>
      </c>
      <c r="M267" s="19" t="str">
        <f>VLOOKUP(J267,Prowadzacy!$F$2:$K$112,4,FALSE)</f>
        <v>Bielówka</v>
      </c>
      <c r="N267" s="20" t="str">
        <f>VLOOKUP(J267,Prowadzacy!$F$2:$M$112,8,FALSE)</f>
        <v xml:space="preserve">Małgorzata | Bielówka | Dr inż. |  ( 05286 ) </v>
      </c>
      <c r="O267" s="20" t="str">
        <f>VLOOKUP(J267,Prowadzacy!$F$2:$K$112,5,FALSE)</f>
        <v>W05/K2</v>
      </c>
      <c r="P267" s="20" t="str">
        <f>VLOOKUP(J267,Prowadzacy!$F$2:$K$112,6,FALSE)</f>
        <v>ZUE</v>
      </c>
      <c r="Q267" s="34" t="s">
        <v>802</v>
      </c>
      <c r="R267" s="20" t="str">
        <f>VLOOKUP(Q267,Prowadzacy!$F$2:$K$112,2,FALSE)</f>
        <v>Kazimierz</v>
      </c>
      <c r="S267" s="20">
        <f>VLOOKUP(Q267,Prowadzacy!$F$2:$K$112,3,FALSE)</f>
        <v>0</v>
      </c>
      <c r="T267" s="20" t="str">
        <f>VLOOKUP(Q267,Prowadzacy!$F$2:$K$112,4,FALSE)</f>
        <v>Herlender</v>
      </c>
      <c r="U267" s="20" t="str">
        <f>VLOOKUP(Q267,Prowadzacy!$F$2:$M$112,8,FALSE)</f>
        <v xml:space="preserve">Kazimierz | Herlender | Dr inż. |  ( 05211 ) </v>
      </c>
      <c r="V267" s="35"/>
      <c r="W267" s="34" t="s">
        <v>235</v>
      </c>
      <c r="X267" s="34"/>
      <c r="Y267" s="34"/>
      <c r="Z267" s="10"/>
      <c r="AA267" s="9"/>
      <c r="AB267" s="9"/>
      <c r="AC267" s="9"/>
      <c r="AD267" s="9"/>
      <c r="AE267" s="9"/>
      <c r="AF267" s="9"/>
      <c r="AG267" s="9"/>
      <c r="AH267" s="9"/>
      <c r="AI267" s="9"/>
      <c r="AJ267" s="9"/>
      <c r="AK267" s="9"/>
    </row>
    <row r="268" spans="1:37" ht="63.75" customHeight="1">
      <c r="A268" s="20">
        <v>263</v>
      </c>
      <c r="B268" s="20" t="str">
        <f>VLOOKUP(E268,studia!$F$1:$I$12,2,FALSE)</f>
        <v>Elektrotechnika</v>
      </c>
      <c r="C268" s="20" t="str">
        <f>VLOOKUP(E268,studia!$F$1:$I$12,3,FALSE)</f>
        <v>inż.</v>
      </c>
      <c r="D268" s="20" t="str">
        <f>VLOOKUP(E268,studia!$F$1:$I$12,4,FALSE)</f>
        <v>EEN</v>
      </c>
      <c r="E268" s="34" t="s">
        <v>393</v>
      </c>
      <c r="F268" s="34"/>
      <c r="G268" s="35" t="s">
        <v>928</v>
      </c>
      <c r="H268" s="35" t="s">
        <v>929</v>
      </c>
      <c r="I268" s="35" t="s">
        <v>930</v>
      </c>
      <c r="J268" s="35" t="s">
        <v>915</v>
      </c>
      <c r="K268" s="19" t="str">
        <f>VLOOKUP(J268,Prowadzacy!$F$2:$J$112,2,FALSE)</f>
        <v>Małgorzata</v>
      </c>
      <c r="L268" s="19" t="str">
        <f>VLOOKUP(J268,Prowadzacy!$F$2:$K$112,3,FALSE)</f>
        <v>Anna</v>
      </c>
      <c r="M268" s="19" t="str">
        <f>VLOOKUP(J268,Prowadzacy!$F$2:$K$112,4,FALSE)</f>
        <v>Bielówka</v>
      </c>
      <c r="N268" s="20" t="str">
        <f>VLOOKUP(J268,Prowadzacy!$F$2:$M$112,8,FALSE)</f>
        <v xml:space="preserve">Małgorzata | Bielówka | Dr inż. |  ( 05286 ) </v>
      </c>
      <c r="O268" s="20" t="str">
        <f>VLOOKUP(J268,Prowadzacy!$F$2:$K$112,5,FALSE)</f>
        <v>W05/K2</v>
      </c>
      <c r="P268" s="20" t="str">
        <f>VLOOKUP(J268,Prowadzacy!$F$2:$K$112,6,FALSE)</f>
        <v>ZUE</v>
      </c>
      <c r="Q268" s="34" t="s">
        <v>908</v>
      </c>
      <c r="R268" s="20" t="str">
        <f>VLOOKUP(Q268,Prowadzacy!$F$2:$K$112,2,FALSE)</f>
        <v>Marta</v>
      </c>
      <c r="S268" s="20" t="str">
        <f>VLOOKUP(Q268,Prowadzacy!$F$2:$K$112,3,FALSE)</f>
        <v>Monika</v>
      </c>
      <c r="T268" s="20" t="str">
        <f>VLOOKUP(Q268,Prowadzacy!$F$2:$K$112,4,FALSE)</f>
        <v>Bątkiewicz-Pantuła</v>
      </c>
      <c r="U268" s="20" t="str">
        <f>VLOOKUP(Q268,Prowadzacy!$F$2:$M$112,8,FALSE)</f>
        <v xml:space="preserve">Marta | Bątkiewicz-Pantuła | Dr inż. |  ( 05298 ) </v>
      </c>
      <c r="V268" s="35"/>
      <c r="W268" s="34" t="s">
        <v>235</v>
      </c>
      <c r="X268" s="34"/>
      <c r="Y268" s="34"/>
      <c r="Z268" s="10"/>
      <c r="AA268" s="9"/>
      <c r="AB268" s="9"/>
      <c r="AC268" s="9"/>
      <c r="AD268" s="9"/>
      <c r="AE268" s="9"/>
      <c r="AF268" s="9"/>
      <c r="AG268" s="9"/>
      <c r="AH268" s="9"/>
      <c r="AI268" s="9"/>
      <c r="AJ268" s="9"/>
      <c r="AK268" s="9"/>
    </row>
    <row r="269" spans="1:37" ht="51" customHeight="1">
      <c r="A269" s="20">
        <v>264</v>
      </c>
      <c r="B269" s="20" t="str">
        <f>VLOOKUP(E269,studia!$F$1:$I$12,2,FALSE)</f>
        <v>Elektrotechnika</v>
      </c>
      <c r="C269" s="20" t="str">
        <f>VLOOKUP(E269,studia!$F$1:$I$12,3,FALSE)</f>
        <v>inż.</v>
      </c>
      <c r="D269" s="20" t="str">
        <f>VLOOKUP(E269,studia!$F$1:$I$12,4,FALSE)</f>
        <v>EEN</v>
      </c>
      <c r="E269" s="34" t="s">
        <v>393</v>
      </c>
      <c r="F269" s="34"/>
      <c r="G269" s="35" t="s">
        <v>931</v>
      </c>
      <c r="H269" s="35" t="s">
        <v>932</v>
      </c>
      <c r="I269" s="35" t="s">
        <v>933</v>
      </c>
      <c r="J269" s="35" t="s">
        <v>787</v>
      </c>
      <c r="K269" s="19" t="str">
        <f>VLOOKUP(J269,Prowadzacy!$F$2:$J$112,2,FALSE)</f>
        <v>Krzysztof</v>
      </c>
      <c r="L269" s="19">
        <f>VLOOKUP(J269,Prowadzacy!$F$2:$K$112,3,FALSE)</f>
        <v>0</v>
      </c>
      <c r="M269" s="19" t="str">
        <f>VLOOKUP(J269,Prowadzacy!$F$2:$K$112,4,FALSE)</f>
        <v>Billewicz</v>
      </c>
      <c r="N269" s="20" t="str">
        <f>VLOOKUP(J269,Prowadzacy!$F$2:$M$112,8,FALSE)</f>
        <v xml:space="preserve">Krzysztof | Billewicz | Dr inż. |  ( 059999 ) </v>
      </c>
      <c r="O269" s="20" t="str">
        <f>VLOOKUP(J269,Prowadzacy!$F$2:$K$112,5,FALSE)</f>
        <v>W05/K2</v>
      </c>
      <c r="P269" s="20" t="str">
        <f>VLOOKUP(J269,Prowadzacy!$F$2:$K$112,6,FALSE)</f>
        <v>ZSS</v>
      </c>
      <c r="Q269" s="34" t="s">
        <v>1125</v>
      </c>
      <c r="R269" s="20" t="str">
        <f>VLOOKUP(Q269,Prowadzacy!$F$2:$K$112,2,FALSE)</f>
        <v>Marek</v>
      </c>
      <c r="S269" s="20" t="str">
        <f>VLOOKUP(Q269,Prowadzacy!$F$2:$K$112,3,FALSE)</f>
        <v>Aleksander</v>
      </c>
      <c r="T269" s="20" t="str">
        <f>VLOOKUP(Q269,Prowadzacy!$F$2:$K$112,4,FALSE)</f>
        <v>Kott</v>
      </c>
      <c r="U269" s="20" t="str">
        <f>VLOOKUP(Q269,Prowadzacy!$F$2:$M$112,8,FALSE)</f>
        <v xml:space="preserve">Marek | Kott | Dr inż. |  ( 05297 ) </v>
      </c>
      <c r="V269" s="35"/>
      <c r="W269" s="34" t="s">
        <v>235</v>
      </c>
      <c r="X269" s="34"/>
      <c r="Y269" s="34"/>
      <c r="Z269" s="10"/>
      <c r="AA269" s="9"/>
      <c r="AB269" s="9"/>
      <c r="AC269" s="9"/>
      <c r="AD269" s="9"/>
      <c r="AE269" s="9"/>
      <c r="AF269" s="9"/>
      <c r="AG269" s="9"/>
      <c r="AH269" s="9"/>
      <c r="AI269" s="9"/>
      <c r="AJ269" s="9"/>
      <c r="AK269" s="9"/>
    </row>
    <row r="270" spans="1:37" ht="38.25" customHeight="1">
      <c r="A270" s="20">
        <v>265</v>
      </c>
      <c r="B270" s="20" t="str">
        <f>VLOOKUP(E270,studia!$F$1:$I$12,2,FALSE)</f>
        <v>Elektrotechnika</v>
      </c>
      <c r="C270" s="20" t="str">
        <f>VLOOKUP(E270,studia!$F$1:$I$12,3,FALSE)</f>
        <v>inż.</v>
      </c>
      <c r="D270" s="20" t="str">
        <f>VLOOKUP(E270,studia!$F$1:$I$12,4,FALSE)</f>
        <v>EEN</v>
      </c>
      <c r="E270" s="34" t="s">
        <v>393</v>
      </c>
      <c r="F270" s="34"/>
      <c r="G270" s="35" t="s">
        <v>934</v>
      </c>
      <c r="H270" s="35" t="s">
        <v>935</v>
      </c>
      <c r="I270" s="35" t="s">
        <v>936</v>
      </c>
      <c r="J270" s="35" t="s">
        <v>787</v>
      </c>
      <c r="K270" s="19" t="str">
        <f>VLOOKUP(J270,Prowadzacy!$F$2:$J$112,2,FALSE)</f>
        <v>Krzysztof</v>
      </c>
      <c r="L270" s="19">
        <f>VLOOKUP(J270,Prowadzacy!$F$2:$K$112,3,FALSE)</f>
        <v>0</v>
      </c>
      <c r="M270" s="19" t="str">
        <f>VLOOKUP(J270,Prowadzacy!$F$2:$K$112,4,FALSE)</f>
        <v>Billewicz</v>
      </c>
      <c r="N270" s="20" t="str">
        <f>VLOOKUP(J270,Prowadzacy!$F$2:$M$112,8,FALSE)</f>
        <v xml:space="preserve">Krzysztof | Billewicz | Dr inż. |  ( 059999 ) </v>
      </c>
      <c r="O270" s="20" t="str">
        <f>VLOOKUP(J270,Prowadzacy!$F$2:$K$112,5,FALSE)</f>
        <v>W05/K2</v>
      </c>
      <c r="P270" s="20" t="str">
        <f>VLOOKUP(J270,Prowadzacy!$F$2:$K$112,6,FALSE)</f>
        <v>ZSS</v>
      </c>
      <c r="Q270" s="34" t="s">
        <v>1125</v>
      </c>
      <c r="R270" s="20" t="str">
        <f>VLOOKUP(Q270,Prowadzacy!$F$2:$K$112,2,FALSE)</f>
        <v>Marek</v>
      </c>
      <c r="S270" s="20" t="str">
        <f>VLOOKUP(Q270,Prowadzacy!$F$2:$K$112,3,FALSE)</f>
        <v>Aleksander</v>
      </c>
      <c r="T270" s="20" t="str">
        <f>VLOOKUP(Q270,Prowadzacy!$F$2:$K$112,4,FALSE)</f>
        <v>Kott</v>
      </c>
      <c r="U270" s="20" t="str">
        <f>VLOOKUP(Q270,Prowadzacy!$F$2:$M$112,8,FALSE)</f>
        <v xml:space="preserve">Marek | Kott | Dr inż. |  ( 05297 ) </v>
      </c>
      <c r="V270" s="35"/>
      <c r="W270" s="34" t="s">
        <v>235</v>
      </c>
      <c r="X270" s="34"/>
      <c r="Y270" s="34"/>
      <c r="Z270" s="10"/>
      <c r="AA270" s="9"/>
      <c r="AB270" s="9"/>
      <c r="AC270" s="9"/>
      <c r="AD270" s="9"/>
      <c r="AE270" s="9"/>
      <c r="AF270" s="9"/>
      <c r="AG270" s="9"/>
      <c r="AH270" s="9"/>
      <c r="AI270" s="9"/>
      <c r="AJ270" s="9"/>
      <c r="AK270" s="9"/>
    </row>
    <row r="271" spans="1:37" ht="114.75" customHeight="1">
      <c r="A271" s="20">
        <v>266</v>
      </c>
      <c r="B271" s="20" t="str">
        <f>VLOOKUP(E271,studia!$F$1:$I$12,2,FALSE)</f>
        <v>Elektrotechnika</v>
      </c>
      <c r="C271" s="20" t="str">
        <f>VLOOKUP(E271,studia!$F$1:$I$12,3,FALSE)</f>
        <v>inż.</v>
      </c>
      <c r="D271" s="20" t="str">
        <f>VLOOKUP(E271,studia!$F$1:$I$12,4,FALSE)</f>
        <v>EEN</v>
      </c>
      <c r="E271" s="34" t="s">
        <v>393</v>
      </c>
      <c r="F271" s="85" t="s">
        <v>2939</v>
      </c>
      <c r="G271" s="35" t="s">
        <v>937</v>
      </c>
      <c r="H271" s="35" t="s">
        <v>938</v>
      </c>
      <c r="I271" s="35" t="s">
        <v>939</v>
      </c>
      <c r="J271" s="35" t="s">
        <v>763</v>
      </c>
      <c r="K271" s="19" t="str">
        <f>VLOOKUP(J271,Prowadzacy!$F$2:$J$112,2,FALSE)</f>
        <v>Joanna</v>
      </c>
      <c r="L271" s="19" t="str">
        <f>VLOOKUP(J271,Prowadzacy!$F$2:$K$112,3,FALSE)</f>
        <v>Karolina</v>
      </c>
      <c r="M271" s="19" t="str">
        <f>VLOOKUP(J271,Prowadzacy!$F$2:$K$112,4,FALSE)</f>
        <v>Budzisz</v>
      </c>
      <c r="N271" s="20" t="str">
        <f>VLOOKUP(J271,Prowadzacy!$F$2:$M$112,8,FALSE)</f>
        <v xml:space="preserve">Joanna | Budzisz | Dr inż. |  ( 05404 ) </v>
      </c>
      <c r="O271" s="20" t="str">
        <f>VLOOKUP(J271,Prowadzacy!$F$2:$K$112,5,FALSE)</f>
        <v>W05/K2</v>
      </c>
      <c r="P271" s="20" t="str">
        <f>VLOOKUP(J271,Prowadzacy!$F$2:$K$112,6,FALSE)</f>
        <v>ZEP</v>
      </c>
      <c r="Q271" s="34" t="s">
        <v>1020</v>
      </c>
      <c r="R271" s="20" t="str">
        <f>VLOOKUP(Q271,Prowadzacy!$F$2:$K$112,2,FALSE)</f>
        <v>Wiktoria</v>
      </c>
      <c r="S271" s="20" t="str">
        <f>VLOOKUP(Q271,Prowadzacy!$F$2:$K$112,3,FALSE)</f>
        <v>Maria</v>
      </c>
      <c r="T271" s="20" t="str">
        <f>VLOOKUP(Q271,Prowadzacy!$F$2:$K$112,4,FALSE)</f>
        <v>Grycan</v>
      </c>
      <c r="U271" s="20" t="str">
        <f>VLOOKUP(Q271,Prowadzacy!$F$2:$M$112,8,FALSE)</f>
        <v xml:space="preserve">Wiktoria | Grycan | Dr inż. |  ( 05408 ) </v>
      </c>
      <c r="V271" s="35" t="s">
        <v>1837</v>
      </c>
      <c r="W271" s="34" t="s">
        <v>234</v>
      </c>
      <c r="X271" s="34" t="s">
        <v>1838</v>
      </c>
      <c r="Y271" s="34" t="s">
        <v>234</v>
      </c>
      <c r="Z271" s="10"/>
      <c r="AA271" s="9"/>
      <c r="AB271" s="9"/>
      <c r="AC271" s="9"/>
      <c r="AD271" s="9"/>
      <c r="AE271" s="9"/>
      <c r="AF271" s="9"/>
      <c r="AG271" s="9"/>
      <c r="AH271" s="9"/>
      <c r="AI271" s="9"/>
      <c r="AJ271" s="9"/>
      <c r="AK271" s="9"/>
    </row>
    <row r="272" spans="1:37" ht="76.5" customHeight="1">
      <c r="A272" s="20">
        <v>267</v>
      </c>
      <c r="B272" s="20" t="str">
        <f>VLOOKUP(E272,studia!$F$1:$I$12,2,FALSE)</f>
        <v>Elektrotechnika</v>
      </c>
      <c r="C272" s="20" t="str">
        <f>VLOOKUP(E272,studia!$F$1:$I$12,3,FALSE)</f>
        <v>inż.</v>
      </c>
      <c r="D272" s="20" t="str">
        <f>VLOOKUP(E272,studia!$F$1:$I$12,4,FALSE)</f>
        <v>EEN</v>
      </c>
      <c r="E272" s="34" t="s">
        <v>393</v>
      </c>
      <c r="F272" s="85" t="s">
        <v>2939</v>
      </c>
      <c r="G272" s="35" t="s">
        <v>940</v>
      </c>
      <c r="H272" s="35" t="s">
        <v>941</v>
      </c>
      <c r="I272" s="35" t="s">
        <v>942</v>
      </c>
      <c r="J272" s="35" t="s">
        <v>763</v>
      </c>
      <c r="K272" s="19" t="str">
        <f>VLOOKUP(J272,Prowadzacy!$F$2:$J$112,2,FALSE)</f>
        <v>Joanna</v>
      </c>
      <c r="L272" s="19" t="str">
        <f>VLOOKUP(J272,Prowadzacy!$F$2:$K$112,3,FALSE)</f>
        <v>Karolina</v>
      </c>
      <c r="M272" s="19" t="str">
        <f>VLOOKUP(J272,Prowadzacy!$F$2:$K$112,4,FALSE)</f>
        <v>Budzisz</v>
      </c>
      <c r="N272" s="20" t="str">
        <f>VLOOKUP(J272,Prowadzacy!$F$2:$M$112,8,FALSE)</f>
        <v xml:space="preserve">Joanna | Budzisz | Dr inż. |  ( 05404 ) </v>
      </c>
      <c r="O272" s="20" t="str">
        <f>VLOOKUP(J272,Prowadzacy!$F$2:$K$112,5,FALSE)</f>
        <v>W05/K2</v>
      </c>
      <c r="P272" s="20" t="str">
        <f>VLOOKUP(J272,Prowadzacy!$F$2:$K$112,6,FALSE)</f>
        <v>ZEP</v>
      </c>
      <c r="Q272" s="34" t="s">
        <v>1020</v>
      </c>
      <c r="R272" s="20" t="str">
        <f>VLOOKUP(Q272,Prowadzacy!$F$2:$K$112,2,FALSE)</f>
        <v>Wiktoria</v>
      </c>
      <c r="S272" s="20" t="str">
        <f>VLOOKUP(Q272,Prowadzacy!$F$2:$K$112,3,FALSE)</f>
        <v>Maria</v>
      </c>
      <c r="T272" s="20" t="str">
        <f>VLOOKUP(Q272,Prowadzacy!$F$2:$K$112,4,FALSE)</f>
        <v>Grycan</v>
      </c>
      <c r="U272" s="20" t="str">
        <f>VLOOKUP(Q272,Prowadzacy!$F$2:$M$112,8,FALSE)</f>
        <v xml:space="preserve">Wiktoria | Grycan | Dr inż. |  ( 05408 ) </v>
      </c>
      <c r="V272" s="35" t="s">
        <v>1841</v>
      </c>
      <c r="W272" s="34" t="s">
        <v>234</v>
      </c>
      <c r="X272" s="34" t="s">
        <v>1842</v>
      </c>
      <c r="Y272" s="34" t="s">
        <v>234</v>
      </c>
      <c r="Z272" s="10"/>
      <c r="AA272" s="9"/>
      <c r="AB272" s="9"/>
      <c r="AC272" s="9"/>
      <c r="AD272" s="9"/>
      <c r="AE272" s="9"/>
      <c r="AF272" s="9"/>
      <c r="AG272" s="9"/>
      <c r="AH272" s="9"/>
      <c r="AI272" s="9"/>
      <c r="AJ272" s="9"/>
      <c r="AK272" s="9"/>
    </row>
    <row r="273" spans="1:37" ht="76.5" customHeight="1">
      <c r="A273" s="20">
        <v>268</v>
      </c>
      <c r="B273" s="20" t="str">
        <f>VLOOKUP(E273,studia!$F$1:$I$12,2,FALSE)</f>
        <v>Elektrotechnika</v>
      </c>
      <c r="C273" s="20" t="str">
        <f>VLOOKUP(E273,studia!$F$1:$I$12,3,FALSE)</f>
        <v>inż.</v>
      </c>
      <c r="D273" s="20" t="str">
        <f>VLOOKUP(E273,studia!$F$1:$I$12,4,FALSE)</f>
        <v>EEN</v>
      </c>
      <c r="E273" s="34" t="s">
        <v>393</v>
      </c>
      <c r="F273" s="34"/>
      <c r="G273" s="35" t="s">
        <v>943</v>
      </c>
      <c r="H273" s="35" t="s">
        <v>944</v>
      </c>
      <c r="I273" s="35" t="s">
        <v>945</v>
      </c>
      <c r="J273" s="35" t="s">
        <v>763</v>
      </c>
      <c r="K273" s="19" t="str">
        <f>VLOOKUP(J273,Prowadzacy!$F$2:$J$112,2,FALSE)</f>
        <v>Joanna</v>
      </c>
      <c r="L273" s="19" t="str">
        <f>VLOOKUP(J273,Prowadzacy!$F$2:$K$112,3,FALSE)</f>
        <v>Karolina</v>
      </c>
      <c r="M273" s="19" t="str">
        <f>VLOOKUP(J273,Prowadzacy!$F$2:$K$112,4,FALSE)</f>
        <v>Budzisz</v>
      </c>
      <c r="N273" s="20" t="str">
        <f>VLOOKUP(J273,Prowadzacy!$F$2:$M$112,8,FALSE)</f>
        <v xml:space="preserve">Joanna | Budzisz | Dr inż. |  ( 05404 ) </v>
      </c>
      <c r="O273" s="20" t="str">
        <f>VLOOKUP(J273,Prowadzacy!$F$2:$K$112,5,FALSE)</f>
        <v>W05/K2</v>
      </c>
      <c r="P273" s="20" t="str">
        <f>VLOOKUP(J273,Prowadzacy!$F$2:$K$112,6,FALSE)</f>
        <v>ZEP</v>
      </c>
      <c r="Q273" s="34" t="s">
        <v>1020</v>
      </c>
      <c r="R273" s="20" t="str">
        <f>VLOOKUP(Q273,Prowadzacy!$F$2:$K$112,2,FALSE)</f>
        <v>Wiktoria</v>
      </c>
      <c r="S273" s="20" t="str">
        <f>VLOOKUP(Q273,Prowadzacy!$F$2:$K$112,3,FALSE)</f>
        <v>Maria</v>
      </c>
      <c r="T273" s="20" t="str">
        <f>VLOOKUP(Q273,Prowadzacy!$F$2:$K$112,4,FALSE)</f>
        <v>Grycan</v>
      </c>
      <c r="U273" s="20" t="str">
        <f>VLOOKUP(Q273,Prowadzacy!$F$2:$M$112,8,FALSE)</f>
        <v xml:space="preserve">Wiktoria | Grycan | Dr inż. |  ( 05408 ) </v>
      </c>
      <c r="V273" s="35"/>
      <c r="W273" s="34" t="s">
        <v>235</v>
      </c>
      <c r="X273" s="34"/>
      <c r="Y273" s="34"/>
      <c r="Z273" s="10"/>
      <c r="AA273" s="9"/>
      <c r="AB273" s="9"/>
      <c r="AC273" s="9"/>
      <c r="AD273" s="9"/>
      <c r="AE273" s="9"/>
      <c r="AF273" s="9"/>
      <c r="AG273" s="9"/>
      <c r="AH273" s="9"/>
      <c r="AI273" s="9"/>
      <c r="AJ273" s="9"/>
      <c r="AK273" s="9"/>
    </row>
    <row r="274" spans="1:37" ht="76.5" customHeight="1">
      <c r="A274" s="20">
        <v>269</v>
      </c>
      <c r="B274" s="20" t="str">
        <f>VLOOKUP(E274,studia!$F$1:$I$12,2,FALSE)</f>
        <v>Elektrotechnika</v>
      </c>
      <c r="C274" s="20" t="str">
        <f>VLOOKUP(E274,studia!$F$1:$I$12,3,FALSE)</f>
        <v>inż.</v>
      </c>
      <c r="D274" s="20" t="str">
        <f>VLOOKUP(E274,studia!$F$1:$I$12,4,FALSE)</f>
        <v>EEN</v>
      </c>
      <c r="E274" s="34" t="s">
        <v>393</v>
      </c>
      <c r="F274" s="85" t="s">
        <v>2939</v>
      </c>
      <c r="G274" s="35" t="s">
        <v>2545</v>
      </c>
      <c r="H274" s="35" t="s">
        <v>2566</v>
      </c>
      <c r="I274" s="35" t="s">
        <v>2546</v>
      </c>
      <c r="J274" s="35" t="s">
        <v>763</v>
      </c>
      <c r="K274" s="19" t="str">
        <f>VLOOKUP(J274,Prowadzacy!$F$2:$J$112,2,FALSE)</f>
        <v>Joanna</v>
      </c>
      <c r="L274" s="19" t="str">
        <f>VLOOKUP(J274,Prowadzacy!$F$2:$K$112,3,FALSE)</f>
        <v>Karolina</v>
      </c>
      <c r="M274" s="19" t="str">
        <f>VLOOKUP(J274,Prowadzacy!$F$2:$K$112,4,FALSE)</f>
        <v>Budzisz</v>
      </c>
      <c r="N274" s="20" t="str">
        <f>VLOOKUP(J274,Prowadzacy!$F$2:$M$112,8,FALSE)</f>
        <v xml:space="preserve">Joanna | Budzisz | Dr inż. |  ( 05404 ) </v>
      </c>
      <c r="O274" s="20" t="str">
        <f>VLOOKUP(J274,Prowadzacy!$F$2:$K$112,5,FALSE)</f>
        <v>W05/K2</v>
      </c>
      <c r="P274" s="20" t="str">
        <f>VLOOKUP(J274,Prowadzacy!$F$2:$K$112,6,FALSE)</f>
        <v>ZEP</v>
      </c>
      <c r="Q274" s="34" t="s">
        <v>1020</v>
      </c>
      <c r="R274" s="20" t="str">
        <f>VLOOKUP(Q274,Prowadzacy!$F$2:$K$112,2,FALSE)</f>
        <v>Wiktoria</v>
      </c>
      <c r="S274" s="20" t="str">
        <f>VLOOKUP(Q274,Prowadzacy!$F$2:$K$112,3,FALSE)</f>
        <v>Maria</v>
      </c>
      <c r="T274" s="20" t="str">
        <f>VLOOKUP(Q274,Prowadzacy!$F$2:$K$112,4,FALSE)</f>
        <v>Grycan</v>
      </c>
      <c r="U274" s="20" t="str">
        <f>VLOOKUP(Q274,Prowadzacy!$F$2:$M$112,8,FALSE)</f>
        <v xml:space="preserve">Wiktoria | Grycan | Dr inż. |  ( 05408 ) </v>
      </c>
      <c r="V274" s="35" t="s">
        <v>2562</v>
      </c>
      <c r="W274" s="34" t="s">
        <v>234</v>
      </c>
      <c r="X274" s="34" t="s">
        <v>2563</v>
      </c>
      <c r="Y274" s="34" t="s">
        <v>234</v>
      </c>
      <c r="Z274" s="10"/>
      <c r="AA274" s="9"/>
      <c r="AB274" s="9"/>
      <c r="AC274" s="9"/>
      <c r="AD274" s="9"/>
      <c r="AE274" s="9"/>
      <c r="AF274" s="9"/>
      <c r="AG274" s="9"/>
      <c r="AH274" s="9"/>
      <c r="AI274" s="9"/>
      <c r="AJ274" s="9"/>
      <c r="AK274" s="9"/>
    </row>
    <row r="275" spans="1:37" ht="76.5" customHeight="1">
      <c r="A275" s="20">
        <v>270</v>
      </c>
      <c r="B275" s="20" t="str">
        <f>VLOOKUP(E275,studia!$F$1:$I$12,2,FALSE)</f>
        <v>Elektrotechnika</v>
      </c>
      <c r="C275" s="20" t="str">
        <f>VLOOKUP(E275,studia!$F$1:$I$12,3,FALSE)</f>
        <v>inż.</v>
      </c>
      <c r="D275" s="20" t="str">
        <f>VLOOKUP(E275,studia!$F$1:$I$12,4,FALSE)</f>
        <v>EEN</v>
      </c>
      <c r="E275" s="34" t="s">
        <v>393</v>
      </c>
      <c r="F275" s="34"/>
      <c r="G275" s="35" t="s">
        <v>953</v>
      </c>
      <c r="H275" s="35" t="s">
        <v>954</v>
      </c>
      <c r="I275" s="35" t="s">
        <v>955</v>
      </c>
      <c r="J275" s="35" t="s">
        <v>949</v>
      </c>
      <c r="K275" s="19" t="str">
        <f>VLOOKUP(J275,Prowadzacy!$F$2:$J$112,2,FALSE)</f>
        <v>Robert</v>
      </c>
      <c r="L275" s="19">
        <f>VLOOKUP(J275,Prowadzacy!$F$2:$K$112,3,FALSE)</f>
        <v>0</v>
      </c>
      <c r="M275" s="19" t="str">
        <f>VLOOKUP(J275,Prowadzacy!$F$2:$K$112,4,FALSE)</f>
        <v>Czechowski</v>
      </c>
      <c r="N275" s="20" t="str">
        <f>VLOOKUP(J275,Prowadzacy!$F$2:$M$112,8,FALSE)</f>
        <v xml:space="preserve">Robert | Czechowski | Dr inż. |  ( 052345 ) </v>
      </c>
      <c r="O275" s="20" t="str">
        <f>VLOOKUP(J275,Prowadzacy!$F$2:$K$112,5,FALSE)</f>
        <v>W05/K2</v>
      </c>
      <c r="P275" s="20" t="str">
        <f>VLOOKUP(J275,Prowadzacy!$F$2:$K$112,6,FALSE)</f>
        <v>ZAS</v>
      </c>
      <c r="Q275" s="34" t="s">
        <v>469</v>
      </c>
      <c r="R275" s="20" t="str">
        <f>VLOOKUP(Q275,Prowadzacy!$F$2:$K$112,2,FALSE)</f>
        <v>Jacek</v>
      </c>
      <c r="S275" s="20" t="str">
        <f>VLOOKUP(Q275,Prowadzacy!$F$2:$K$112,3,FALSE)</f>
        <v>Jerzy</v>
      </c>
      <c r="T275" s="20" t="str">
        <f>VLOOKUP(Q275,Prowadzacy!$F$2:$K$112,4,FALSE)</f>
        <v>Rezmer</v>
      </c>
      <c r="U275" s="20" t="str">
        <f>VLOOKUP(Q275,Prowadzacy!$F$2:$M$112,8,FALSE)</f>
        <v xml:space="preserve">Jacek | Rezmer | Dr hab. inż. |  ( 05120 ) </v>
      </c>
      <c r="V275" s="35"/>
      <c r="W275" s="34" t="s">
        <v>235</v>
      </c>
      <c r="X275" s="34"/>
      <c r="Y275" s="34"/>
      <c r="Z275" s="10"/>
      <c r="AA275" s="20"/>
      <c r="AB275" s="9"/>
      <c r="AC275" s="9"/>
      <c r="AD275" s="9"/>
      <c r="AE275" s="9"/>
      <c r="AF275" s="9"/>
      <c r="AG275" s="9"/>
      <c r="AH275" s="9"/>
      <c r="AI275" s="9"/>
      <c r="AJ275" s="9"/>
      <c r="AK275" s="9"/>
    </row>
    <row r="276" spans="1:37" ht="114.75" customHeight="1">
      <c r="A276" s="20">
        <v>271</v>
      </c>
      <c r="B276" s="20" t="str">
        <f>VLOOKUP(E276,studia!$F$1:$I$12,2,FALSE)</f>
        <v>Elektrotechnika</v>
      </c>
      <c r="C276" s="20" t="str">
        <f>VLOOKUP(E276,studia!$F$1:$I$12,3,FALSE)</f>
        <v>inż.</v>
      </c>
      <c r="D276" s="20" t="str">
        <f>VLOOKUP(E276,studia!$F$1:$I$12,4,FALSE)</f>
        <v>EEN</v>
      </c>
      <c r="E276" s="34" t="s">
        <v>393</v>
      </c>
      <c r="F276" s="34"/>
      <c r="G276" s="35" t="s">
        <v>956</v>
      </c>
      <c r="H276" s="35" t="s">
        <v>957</v>
      </c>
      <c r="I276" s="35" t="s">
        <v>958</v>
      </c>
      <c r="J276" s="35" t="s">
        <v>949</v>
      </c>
      <c r="K276" s="19" t="str">
        <f>VLOOKUP(J276,Prowadzacy!$F$2:$J$112,2,FALSE)</f>
        <v>Robert</v>
      </c>
      <c r="L276" s="19">
        <f>VLOOKUP(J276,Prowadzacy!$F$2:$K$112,3,FALSE)</f>
        <v>0</v>
      </c>
      <c r="M276" s="19" t="str">
        <f>VLOOKUP(J276,Prowadzacy!$F$2:$K$112,4,FALSE)</f>
        <v>Czechowski</v>
      </c>
      <c r="N276" s="20" t="str">
        <f>VLOOKUP(J276,Prowadzacy!$F$2:$M$112,8,FALSE)</f>
        <v xml:space="preserve">Robert | Czechowski | Dr inż. |  ( 052345 ) </v>
      </c>
      <c r="O276" s="20" t="str">
        <f>VLOOKUP(J276,Prowadzacy!$F$2:$K$112,5,FALSE)</f>
        <v>W05/K2</v>
      </c>
      <c r="P276" s="20" t="str">
        <f>VLOOKUP(J276,Prowadzacy!$F$2:$K$112,6,FALSE)</f>
        <v>ZAS</v>
      </c>
      <c r="Q276" s="34" t="s">
        <v>850</v>
      </c>
      <c r="R276" s="20" t="str">
        <f>VLOOKUP(Q276,Prowadzacy!$F$2:$K$112,2,FALSE)</f>
        <v>Janusz</v>
      </c>
      <c r="S276" s="20" t="str">
        <f>VLOOKUP(Q276,Prowadzacy!$F$2:$K$112,3,FALSE)</f>
        <v>Kazimierz</v>
      </c>
      <c r="T276" s="20" t="str">
        <f>VLOOKUP(Q276,Prowadzacy!$F$2:$K$112,4,FALSE)</f>
        <v>Staszewski</v>
      </c>
      <c r="U276" s="20" t="str">
        <f>VLOOKUP(Q276,Prowadzacy!$F$2:$M$112,8,FALSE)</f>
        <v xml:space="preserve">Janusz | Staszewski | Dr inż. |  ( 05263 ) </v>
      </c>
      <c r="V276" s="35"/>
      <c r="W276" s="34" t="s">
        <v>235</v>
      </c>
      <c r="X276" s="34"/>
      <c r="Y276" s="34"/>
      <c r="Z276" s="10"/>
      <c r="AA276" s="9"/>
      <c r="AB276" s="9"/>
      <c r="AC276" s="9"/>
      <c r="AD276" s="9"/>
      <c r="AE276" s="9"/>
      <c r="AF276" s="9"/>
      <c r="AG276" s="9"/>
      <c r="AH276" s="9"/>
      <c r="AI276" s="9"/>
      <c r="AJ276" s="9"/>
      <c r="AK276" s="9"/>
    </row>
    <row r="277" spans="1:37" ht="165.75" customHeight="1">
      <c r="A277" s="20">
        <v>272</v>
      </c>
      <c r="B277" s="20" t="str">
        <f>VLOOKUP(E277,studia!$F$1:$I$12,2,FALSE)</f>
        <v>Elektrotechnika</v>
      </c>
      <c r="C277" s="20" t="str">
        <f>VLOOKUP(E277,studia!$F$1:$I$12,3,FALSE)</f>
        <v>inż.</v>
      </c>
      <c r="D277" s="20" t="str">
        <f>VLOOKUP(E277,studia!$F$1:$I$12,4,FALSE)</f>
        <v>EEN</v>
      </c>
      <c r="E277" s="34" t="s">
        <v>393</v>
      </c>
      <c r="F277" s="34"/>
      <c r="G277" s="35" t="s">
        <v>959</v>
      </c>
      <c r="H277" s="35" t="s">
        <v>960</v>
      </c>
      <c r="I277" s="35" t="s">
        <v>961</v>
      </c>
      <c r="J277" s="35" t="s">
        <v>949</v>
      </c>
      <c r="K277" s="19" t="str">
        <f>VLOOKUP(J277,Prowadzacy!$F$2:$J$112,2,FALSE)</f>
        <v>Robert</v>
      </c>
      <c r="L277" s="19">
        <f>VLOOKUP(J277,Prowadzacy!$F$2:$K$112,3,FALSE)</f>
        <v>0</v>
      </c>
      <c r="M277" s="19" t="str">
        <f>VLOOKUP(J277,Prowadzacy!$F$2:$K$112,4,FALSE)</f>
        <v>Czechowski</v>
      </c>
      <c r="N277" s="20" t="str">
        <f>VLOOKUP(J277,Prowadzacy!$F$2:$M$112,8,FALSE)</f>
        <v xml:space="preserve">Robert | Czechowski | Dr inż. |  ( 052345 ) </v>
      </c>
      <c r="O277" s="20" t="str">
        <f>VLOOKUP(J277,Prowadzacy!$F$2:$K$112,5,FALSE)</f>
        <v>W05/K2</v>
      </c>
      <c r="P277" s="20" t="str">
        <f>VLOOKUP(J277,Prowadzacy!$F$2:$K$112,6,FALSE)</f>
        <v>ZAS</v>
      </c>
      <c r="Q277" s="34" t="s">
        <v>850</v>
      </c>
      <c r="R277" s="20" t="str">
        <f>VLOOKUP(Q277,Prowadzacy!$F$2:$K$112,2,FALSE)</f>
        <v>Janusz</v>
      </c>
      <c r="S277" s="20" t="str">
        <f>VLOOKUP(Q277,Prowadzacy!$F$2:$K$112,3,FALSE)</f>
        <v>Kazimierz</v>
      </c>
      <c r="T277" s="20" t="str">
        <f>VLOOKUP(Q277,Prowadzacy!$F$2:$K$112,4,FALSE)</f>
        <v>Staszewski</v>
      </c>
      <c r="U277" s="20" t="str">
        <f>VLOOKUP(Q277,Prowadzacy!$F$2:$M$112,8,FALSE)</f>
        <v xml:space="preserve">Janusz | Staszewski | Dr inż. |  ( 05263 ) </v>
      </c>
      <c r="V277" s="35"/>
      <c r="W277" s="34" t="s">
        <v>235</v>
      </c>
      <c r="X277" s="34"/>
      <c r="Y277" s="34"/>
      <c r="Z277" s="10"/>
      <c r="AA277" s="9"/>
      <c r="AB277" s="9"/>
      <c r="AC277" s="9"/>
      <c r="AD277" s="9"/>
      <c r="AE277" s="9"/>
      <c r="AF277" s="9"/>
      <c r="AG277" s="9"/>
      <c r="AH277" s="9"/>
      <c r="AI277" s="9"/>
      <c r="AJ277" s="9"/>
      <c r="AK277" s="9"/>
    </row>
    <row r="278" spans="1:37" ht="102" customHeight="1">
      <c r="A278" s="20">
        <v>273</v>
      </c>
      <c r="B278" s="20" t="str">
        <f>VLOOKUP(E278,studia!$F$1:$I$12,2,FALSE)</f>
        <v>Elektrotechnika</v>
      </c>
      <c r="C278" s="20" t="str">
        <f>VLOOKUP(E278,studia!$F$1:$I$12,3,FALSE)</f>
        <v>inż.</v>
      </c>
      <c r="D278" s="20" t="str">
        <f>VLOOKUP(E278,studia!$F$1:$I$12,4,FALSE)</f>
        <v>EEN</v>
      </c>
      <c r="E278" s="34" t="s">
        <v>393</v>
      </c>
      <c r="F278" s="34"/>
      <c r="G278" s="35" t="s">
        <v>962</v>
      </c>
      <c r="H278" s="35" t="s">
        <v>963</v>
      </c>
      <c r="I278" s="35" t="s">
        <v>964</v>
      </c>
      <c r="J278" s="35" t="s">
        <v>949</v>
      </c>
      <c r="K278" s="19" t="str">
        <f>VLOOKUP(J278,Prowadzacy!$F$2:$J$112,2,FALSE)</f>
        <v>Robert</v>
      </c>
      <c r="L278" s="19">
        <f>VLOOKUP(J278,Prowadzacy!$F$2:$K$112,3,FALSE)</f>
        <v>0</v>
      </c>
      <c r="M278" s="19" t="str">
        <f>VLOOKUP(J278,Prowadzacy!$F$2:$K$112,4,FALSE)</f>
        <v>Czechowski</v>
      </c>
      <c r="N278" s="20" t="str">
        <f>VLOOKUP(J278,Prowadzacy!$F$2:$M$112,8,FALSE)</f>
        <v xml:space="preserve">Robert | Czechowski | Dr inż. |  ( 052345 ) </v>
      </c>
      <c r="O278" s="20" t="str">
        <f>VLOOKUP(J278,Prowadzacy!$F$2:$K$112,5,FALSE)</f>
        <v>W05/K2</v>
      </c>
      <c r="P278" s="20" t="str">
        <f>VLOOKUP(J278,Prowadzacy!$F$2:$K$112,6,FALSE)</f>
        <v>ZAS</v>
      </c>
      <c r="Q278" s="34" t="s">
        <v>798</v>
      </c>
      <c r="R278" s="20" t="str">
        <f>VLOOKUP(Q278,Prowadzacy!$F$2:$K$112,2,FALSE)</f>
        <v>Marcin</v>
      </c>
      <c r="S278" s="20" t="str">
        <f>VLOOKUP(Q278,Prowadzacy!$F$2:$K$112,3,FALSE)</f>
        <v>Wojciech</v>
      </c>
      <c r="T278" s="20" t="str">
        <f>VLOOKUP(Q278,Prowadzacy!$F$2:$K$112,4,FALSE)</f>
        <v>Habrych</v>
      </c>
      <c r="U278" s="20" t="str">
        <f>VLOOKUP(Q278,Prowadzacy!$F$2:$M$112,8,FALSE)</f>
        <v xml:space="preserve">Marcin | Habrych | Dr inż. |  ( 05281 ) </v>
      </c>
      <c r="V278" s="35"/>
      <c r="W278" s="34" t="s">
        <v>235</v>
      </c>
      <c r="X278" s="34"/>
      <c r="Y278" s="34"/>
      <c r="Z278" s="10"/>
      <c r="AA278" s="9"/>
      <c r="AB278" s="9"/>
      <c r="AC278" s="9"/>
      <c r="AD278" s="9"/>
      <c r="AE278" s="9"/>
      <c r="AF278" s="9"/>
      <c r="AG278" s="9"/>
      <c r="AH278" s="9"/>
      <c r="AI278" s="9"/>
      <c r="AJ278" s="9"/>
      <c r="AK278" s="9"/>
    </row>
    <row r="279" spans="1:37" ht="51" customHeight="1">
      <c r="A279" s="20">
        <v>274</v>
      </c>
      <c r="B279" s="20" t="str">
        <f>VLOOKUP(E279,studia!$F$1:$I$12,2,FALSE)</f>
        <v>Elektrotechnika</v>
      </c>
      <c r="C279" s="20" t="str">
        <f>VLOOKUP(E279,studia!$F$1:$I$12,3,FALSE)</f>
        <v>inż.</v>
      </c>
      <c r="D279" s="20" t="str">
        <f>VLOOKUP(E279,studia!$F$1:$I$12,4,FALSE)</f>
        <v>EEN</v>
      </c>
      <c r="E279" s="34" t="s">
        <v>393</v>
      </c>
      <c r="F279" s="34"/>
      <c r="G279" s="35" t="s">
        <v>965</v>
      </c>
      <c r="H279" s="35" t="s">
        <v>966</v>
      </c>
      <c r="I279" s="35" t="s">
        <v>967</v>
      </c>
      <c r="J279" s="35" t="s">
        <v>968</v>
      </c>
      <c r="K279" s="19" t="str">
        <f>VLOOKUP(J279,Prowadzacy!$F$2:$J$112,2,FALSE)</f>
        <v>Grażyna</v>
      </c>
      <c r="L279" s="19" t="str">
        <f>VLOOKUP(J279,Prowadzacy!$F$2:$K$112,3,FALSE)</f>
        <v>Zuzanna</v>
      </c>
      <c r="M279" s="19" t="str">
        <f>VLOOKUP(J279,Prowadzacy!$F$2:$K$112,4,FALSE)</f>
        <v>Dąbrowska-Kauf</v>
      </c>
      <c r="N279" s="20" t="str">
        <f>VLOOKUP(J279,Prowadzacy!$F$2:$M$112,8,FALSE)</f>
        <v xml:space="preserve">Grażyna | Dąbrowska-Kauf | Dr inż. |  ( 05206 ) </v>
      </c>
      <c r="O279" s="20" t="str">
        <f>VLOOKUP(J279,Prowadzacy!$F$2:$K$112,5,FALSE)</f>
        <v>W05/K2</v>
      </c>
      <c r="P279" s="20" t="str">
        <f>VLOOKUP(J279,Prowadzacy!$F$2:$K$112,6,FALSE)</f>
        <v>ZEP</v>
      </c>
      <c r="Q279" s="34" t="s">
        <v>1020</v>
      </c>
      <c r="R279" s="20" t="str">
        <f>VLOOKUP(Q279,Prowadzacy!$F$2:$K$112,2,FALSE)</f>
        <v>Wiktoria</v>
      </c>
      <c r="S279" s="20" t="str">
        <f>VLOOKUP(Q279,Prowadzacy!$F$2:$K$112,3,FALSE)</f>
        <v>Maria</v>
      </c>
      <c r="T279" s="20" t="str">
        <f>VLOOKUP(Q279,Prowadzacy!$F$2:$K$112,4,FALSE)</f>
        <v>Grycan</v>
      </c>
      <c r="U279" s="20" t="str">
        <f>VLOOKUP(Q279,Prowadzacy!$F$2:$M$112,8,FALSE)</f>
        <v xml:space="preserve">Wiktoria | Grycan | Dr inż. |  ( 05408 ) </v>
      </c>
      <c r="V279" s="35"/>
      <c r="W279" s="34" t="s">
        <v>235</v>
      </c>
      <c r="X279" s="34"/>
      <c r="Y279" s="34"/>
      <c r="Z279" s="10"/>
      <c r="AA279" s="9"/>
      <c r="AB279" s="9"/>
      <c r="AC279" s="9"/>
      <c r="AD279" s="9"/>
      <c r="AE279" s="9"/>
      <c r="AF279" s="9"/>
      <c r="AG279" s="9"/>
      <c r="AH279" s="9"/>
      <c r="AI279" s="9"/>
      <c r="AJ279" s="9"/>
      <c r="AK279" s="9"/>
    </row>
    <row r="280" spans="1:37" ht="89.25" customHeight="1">
      <c r="A280" s="20">
        <v>275</v>
      </c>
      <c r="B280" s="20" t="str">
        <f>VLOOKUP(E280,studia!$F$1:$I$12,2,FALSE)</f>
        <v>Elektrotechnika</v>
      </c>
      <c r="C280" s="20" t="str">
        <f>VLOOKUP(E280,studia!$F$1:$I$12,3,FALSE)</f>
        <v>inż.</v>
      </c>
      <c r="D280" s="20" t="str">
        <f>VLOOKUP(E280,studia!$F$1:$I$12,4,FALSE)</f>
        <v>EEN</v>
      </c>
      <c r="E280" s="34" t="s">
        <v>393</v>
      </c>
      <c r="F280" s="85" t="s">
        <v>2939</v>
      </c>
      <c r="G280" s="35" t="s">
        <v>969</v>
      </c>
      <c r="H280" s="35" t="s">
        <v>970</v>
      </c>
      <c r="I280" s="35" t="s">
        <v>971</v>
      </c>
      <c r="J280" s="35" t="s">
        <v>968</v>
      </c>
      <c r="K280" s="19" t="str">
        <f>VLOOKUP(J280,Prowadzacy!$F$2:$J$112,2,FALSE)</f>
        <v>Grażyna</v>
      </c>
      <c r="L280" s="19" t="str">
        <f>VLOOKUP(J280,Prowadzacy!$F$2:$K$112,3,FALSE)</f>
        <v>Zuzanna</v>
      </c>
      <c r="M280" s="19" t="str">
        <f>VLOOKUP(J280,Prowadzacy!$F$2:$K$112,4,FALSE)</f>
        <v>Dąbrowska-Kauf</v>
      </c>
      <c r="N280" s="20" t="str">
        <f>VLOOKUP(J280,Prowadzacy!$F$2:$M$112,8,FALSE)</f>
        <v xml:space="preserve">Grażyna | Dąbrowska-Kauf | Dr inż. |  ( 05206 ) </v>
      </c>
      <c r="O280" s="20" t="str">
        <f>VLOOKUP(J280,Prowadzacy!$F$2:$K$112,5,FALSE)</f>
        <v>W05/K2</v>
      </c>
      <c r="P280" s="20" t="str">
        <f>VLOOKUP(J280,Prowadzacy!$F$2:$K$112,6,FALSE)</f>
        <v>ZEP</v>
      </c>
      <c r="Q280" s="34" t="s">
        <v>763</v>
      </c>
      <c r="R280" s="20" t="str">
        <f>VLOOKUP(Q280,Prowadzacy!$F$2:$K$112,2,FALSE)</f>
        <v>Joanna</v>
      </c>
      <c r="S280" s="20" t="str">
        <f>VLOOKUP(Q280,Prowadzacy!$F$2:$K$112,3,FALSE)</f>
        <v>Karolina</v>
      </c>
      <c r="T280" s="20" t="str">
        <f>VLOOKUP(Q280,Prowadzacy!$F$2:$K$112,4,FALSE)</f>
        <v>Budzisz</v>
      </c>
      <c r="U280" s="20" t="str">
        <f>VLOOKUP(Q280,Prowadzacy!$F$2:$M$112,8,FALSE)</f>
        <v xml:space="preserve">Joanna | Budzisz | Dr inż. |  ( 05404 ) </v>
      </c>
      <c r="V280" s="35"/>
      <c r="W280" s="34" t="s">
        <v>235</v>
      </c>
      <c r="X280" s="34"/>
      <c r="Y280" s="34"/>
      <c r="Z280" s="10"/>
      <c r="AA280" s="20"/>
      <c r="AB280" s="9"/>
      <c r="AC280" s="9"/>
      <c r="AD280" s="9"/>
      <c r="AE280" s="9"/>
      <c r="AF280" s="9"/>
      <c r="AG280" s="9"/>
      <c r="AH280" s="9"/>
      <c r="AI280" s="9"/>
      <c r="AJ280" s="9"/>
      <c r="AK280" s="9"/>
    </row>
    <row r="281" spans="1:37" ht="229.5" customHeight="1">
      <c r="A281" s="20">
        <v>276</v>
      </c>
      <c r="B281" s="20" t="str">
        <f>VLOOKUP(E281,studia!$F$1:$I$12,2,FALSE)</f>
        <v>Elektrotechnika</v>
      </c>
      <c r="C281" s="20" t="str">
        <f>VLOOKUP(E281,studia!$F$1:$I$12,3,FALSE)</f>
        <v>inż.</v>
      </c>
      <c r="D281" s="20" t="str">
        <f>VLOOKUP(E281,studia!$F$1:$I$12,4,FALSE)</f>
        <v>EEN</v>
      </c>
      <c r="E281" s="34" t="s">
        <v>393</v>
      </c>
      <c r="F281" s="85" t="s">
        <v>2939</v>
      </c>
      <c r="G281" s="35" t="s">
        <v>972</v>
      </c>
      <c r="H281" s="35" t="s">
        <v>973</v>
      </c>
      <c r="I281" s="35" t="s">
        <v>974</v>
      </c>
      <c r="J281" s="35" t="s">
        <v>968</v>
      </c>
      <c r="K281" s="19" t="str">
        <f>VLOOKUP(J281,Prowadzacy!$F$2:$J$112,2,FALSE)</f>
        <v>Grażyna</v>
      </c>
      <c r="L281" s="19" t="str">
        <f>VLOOKUP(J281,Prowadzacy!$F$2:$K$112,3,FALSE)</f>
        <v>Zuzanna</v>
      </c>
      <c r="M281" s="19" t="str">
        <f>VLOOKUP(J281,Prowadzacy!$F$2:$K$112,4,FALSE)</f>
        <v>Dąbrowska-Kauf</v>
      </c>
      <c r="N281" s="20" t="str">
        <f>VLOOKUP(J281,Prowadzacy!$F$2:$M$112,8,FALSE)</f>
        <v xml:space="preserve">Grażyna | Dąbrowska-Kauf | Dr inż. |  ( 05206 ) </v>
      </c>
      <c r="O281" s="20" t="str">
        <f>VLOOKUP(J281,Prowadzacy!$F$2:$K$112,5,FALSE)</f>
        <v>W05/K2</v>
      </c>
      <c r="P281" s="20" t="str">
        <f>VLOOKUP(J281,Prowadzacy!$F$2:$K$112,6,FALSE)</f>
        <v>ZEP</v>
      </c>
      <c r="Q281" s="34" t="s">
        <v>770</v>
      </c>
      <c r="R281" s="20" t="str">
        <f>VLOOKUP(Q281,Prowadzacy!$F$2:$K$112,2,FALSE)</f>
        <v>Janusz</v>
      </c>
      <c r="S281" s="20" t="str">
        <f>VLOOKUP(Q281,Prowadzacy!$F$2:$K$112,3,FALSE)</f>
        <v>Stanisław</v>
      </c>
      <c r="T281" s="20" t="str">
        <f>VLOOKUP(Q281,Prowadzacy!$F$2:$K$112,4,FALSE)</f>
        <v>Konieczny</v>
      </c>
      <c r="U281" s="20" t="str">
        <f>VLOOKUP(Q281,Prowadzacy!$F$2:$M$112,8,FALSE)</f>
        <v xml:space="preserve">Janusz | Konieczny | Dr inż. |  ( 05269 ) </v>
      </c>
      <c r="V281" s="35"/>
      <c r="W281" s="34" t="s">
        <v>235</v>
      </c>
      <c r="X281" s="34"/>
      <c r="Y281" s="34"/>
      <c r="Z281" s="10"/>
      <c r="AA281" s="9"/>
      <c r="AB281" s="9"/>
      <c r="AC281" s="9"/>
      <c r="AD281" s="9"/>
      <c r="AE281" s="9"/>
      <c r="AF281" s="9"/>
      <c r="AG281" s="9"/>
      <c r="AH281" s="9"/>
      <c r="AI281" s="9"/>
      <c r="AJ281" s="9"/>
      <c r="AK281" s="9"/>
    </row>
    <row r="282" spans="1:37" ht="102" customHeight="1">
      <c r="A282" s="20">
        <v>277</v>
      </c>
      <c r="B282" s="20" t="str">
        <f>VLOOKUP(E282,studia!$F$1:$I$12,2,FALSE)</f>
        <v>Elektrotechnika</v>
      </c>
      <c r="C282" s="20" t="str">
        <f>VLOOKUP(E282,studia!$F$1:$I$12,3,FALSE)</f>
        <v>inż.</v>
      </c>
      <c r="D282" s="20" t="str">
        <f>VLOOKUP(E282,studia!$F$1:$I$12,4,FALSE)</f>
        <v>EEN</v>
      </c>
      <c r="E282" s="34" t="s">
        <v>393</v>
      </c>
      <c r="F282" s="85" t="s">
        <v>2939</v>
      </c>
      <c r="G282" s="35" t="s">
        <v>975</v>
      </c>
      <c r="H282" s="35" t="s">
        <v>976</v>
      </c>
      <c r="I282" s="35" t="s">
        <v>977</v>
      </c>
      <c r="J282" s="35" t="s">
        <v>968</v>
      </c>
      <c r="K282" s="19" t="str">
        <f>VLOOKUP(J282,Prowadzacy!$F$2:$J$112,2,FALSE)</f>
        <v>Grażyna</v>
      </c>
      <c r="L282" s="19" t="str">
        <f>VLOOKUP(J282,Prowadzacy!$F$2:$K$112,3,FALSE)</f>
        <v>Zuzanna</v>
      </c>
      <c r="M282" s="19" t="str">
        <f>VLOOKUP(J282,Prowadzacy!$F$2:$K$112,4,FALSE)</f>
        <v>Dąbrowska-Kauf</v>
      </c>
      <c r="N282" s="20" t="str">
        <f>VLOOKUP(J282,Prowadzacy!$F$2:$M$112,8,FALSE)</f>
        <v xml:space="preserve">Grażyna | Dąbrowska-Kauf | Dr inż. |  ( 05206 ) </v>
      </c>
      <c r="O282" s="20" t="str">
        <f>VLOOKUP(J282,Prowadzacy!$F$2:$K$112,5,FALSE)</f>
        <v>W05/K2</v>
      </c>
      <c r="P282" s="20" t="str">
        <f>VLOOKUP(J282,Prowadzacy!$F$2:$K$112,6,FALSE)</f>
        <v>ZEP</v>
      </c>
      <c r="Q282" s="34" t="s">
        <v>763</v>
      </c>
      <c r="R282" s="20" t="str">
        <f>VLOOKUP(Q282,Prowadzacy!$F$2:$K$112,2,FALSE)</f>
        <v>Joanna</v>
      </c>
      <c r="S282" s="20" t="str">
        <f>VLOOKUP(Q282,Prowadzacy!$F$2:$K$112,3,FALSE)</f>
        <v>Karolina</v>
      </c>
      <c r="T282" s="20" t="str">
        <f>VLOOKUP(Q282,Prowadzacy!$F$2:$K$112,4,FALSE)</f>
        <v>Budzisz</v>
      </c>
      <c r="U282" s="20" t="str">
        <f>VLOOKUP(Q282,Prowadzacy!$F$2:$M$112,8,FALSE)</f>
        <v xml:space="preserve">Joanna | Budzisz | Dr inż. |  ( 05404 ) </v>
      </c>
      <c r="V282" s="35"/>
      <c r="W282" s="34" t="s">
        <v>235</v>
      </c>
      <c r="X282" s="34"/>
      <c r="Y282" s="34"/>
      <c r="Z282" s="10"/>
      <c r="AA282" s="9"/>
      <c r="AB282" s="9"/>
      <c r="AC282" s="9"/>
      <c r="AD282" s="9"/>
      <c r="AE282" s="9"/>
      <c r="AF282" s="9"/>
      <c r="AG282" s="9"/>
      <c r="AH282" s="9"/>
      <c r="AI282" s="9"/>
      <c r="AJ282" s="9"/>
      <c r="AK282" s="9"/>
    </row>
    <row r="283" spans="1:37" ht="204" customHeight="1">
      <c r="A283" s="20">
        <v>278</v>
      </c>
      <c r="B283" s="20" t="str">
        <f>VLOOKUP(E283,studia!$F$1:$I$12,2,FALSE)</f>
        <v>Elektrotechnika</v>
      </c>
      <c r="C283" s="20" t="str">
        <f>VLOOKUP(E283,studia!$F$1:$I$12,3,FALSE)</f>
        <v>inż.</v>
      </c>
      <c r="D283" s="20" t="str">
        <f>VLOOKUP(E283,studia!$F$1:$I$12,4,FALSE)</f>
        <v>EEN</v>
      </c>
      <c r="E283" s="34" t="s">
        <v>393</v>
      </c>
      <c r="F283" s="85" t="s">
        <v>2939</v>
      </c>
      <c r="G283" s="35" t="s">
        <v>978</v>
      </c>
      <c r="H283" s="35" t="s">
        <v>979</v>
      </c>
      <c r="I283" s="35" t="s">
        <v>980</v>
      </c>
      <c r="J283" s="35" t="s">
        <v>968</v>
      </c>
      <c r="K283" s="19" t="str">
        <f>VLOOKUP(J283,Prowadzacy!$F$2:$J$112,2,FALSE)</f>
        <v>Grażyna</v>
      </c>
      <c r="L283" s="19" t="str">
        <f>VLOOKUP(J283,Prowadzacy!$F$2:$K$112,3,FALSE)</f>
        <v>Zuzanna</v>
      </c>
      <c r="M283" s="19" t="str">
        <f>VLOOKUP(J283,Prowadzacy!$F$2:$K$112,4,FALSE)</f>
        <v>Dąbrowska-Kauf</v>
      </c>
      <c r="N283" s="20" t="str">
        <f>VLOOKUP(J283,Prowadzacy!$F$2:$M$112,8,FALSE)</f>
        <v xml:space="preserve">Grażyna | Dąbrowska-Kauf | Dr inż. |  ( 05206 ) </v>
      </c>
      <c r="O283" s="20" t="str">
        <f>VLOOKUP(J283,Prowadzacy!$F$2:$K$112,5,FALSE)</f>
        <v>W05/K2</v>
      </c>
      <c r="P283" s="20" t="str">
        <f>VLOOKUP(J283,Prowadzacy!$F$2:$K$112,6,FALSE)</f>
        <v>ZEP</v>
      </c>
      <c r="Q283" s="34" t="s">
        <v>1058</v>
      </c>
      <c r="R283" s="20" t="str">
        <f>VLOOKUP(Q283,Prowadzacy!$F$2:$K$112,2,FALSE)</f>
        <v>Marek</v>
      </c>
      <c r="S283" s="20" t="str">
        <f>VLOOKUP(Q283,Prowadzacy!$F$2:$K$112,3,FALSE)</f>
        <v>Andrzej</v>
      </c>
      <c r="T283" s="20" t="str">
        <f>VLOOKUP(Q283,Prowadzacy!$F$2:$K$112,4,FALSE)</f>
        <v>Jaworski</v>
      </c>
      <c r="U283" s="20" t="str">
        <f>VLOOKUP(Q283,Prowadzacy!$F$2:$M$112,8,FALSE)</f>
        <v xml:space="preserve">Marek | Jaworski | Dr inż. |  ( 05237 ) </v>
      </c>
      <c r="V283" s="35"/>
      <c r="W283" s="34" t="s">
        <v>235</v>
      </c>
      <c r="X283" s="34"/>
      <c r="Y283" s="34"/>
      <c r="Z283" s="10"/>
      <c r="AA283" s="9"/>
      <c r="AB283" s="9"/>
      <c r="AC283" s="9"/>
      <c r="AD283" s="9"/>
      <c r="AE283" s="9"/>
      <c r="AF283" s="9"/>
      <c r="AG283" s="9"/>
      <c r="AH283" s="9"/>
      <c r="AI283" s="9"/>
      <c r="AJ283" s="9"/>
      <c r="AK283" s="9"/>
    </row>
    <row r="284" spans="1:37" ht="204" customHeight="1">
      <c r="A284" s="20">
        <v>279</v>
      </c>
      <c r="B284" s="20" t="str">
        <f>VLOOKUP(E284,studia!$F$1:$I$12,2,FALSE)</f>
        <v>Elektrotechnika</v>
      </c>
      <c r="C284" s="20" t="str">
        <f>VLOOKUP(E284,studia!$F$1:$I$12,3,FALSE)</f>
        <v>inż.</v>
      </c>
      <c r="D284" s="20" t="str">
        <f>VLOOKUP(E284,studia!$F$1:$I$12,4,FALSE)</f>
        <v>EEN</v>
      </c>
      <c r="E284" s="34" t="s">
        <v>393</v>
      </c>
      <c r="F284" s="85" t="s">
        <v>2939</v>
      </c>
      <c r="G284" s="35" t="s">
        <v>981</v>
      </c>
      <c r="H284" s="35" t="s">
        <v>982</v>
      </c>
      <c r="I284" s="35" t="s">
        <v>983</v>
      </c>
      <c r="J284" s="35" t="s">
        <v>968</v>
      </c>
      <c r="K284" s="19" t="str">
        <f>VLOOKUP(J284,Prowadzacy!$F$2:$J$112,2,FALSE)</f>
        <v>Grażyna</v>
      </c>
      <c r="L284" s="19" t="str">
        <f>VLOOKUP(J284,Prowadzacy!$F$2:$K$112,3,FALSE)</f>
        <v>Zuzanna</v>
      </c>
      <c r="M284" s="19" t="str">
        <f>VLOOKUP(J284,Prowadzacy!$F$2:$K$112,4,FALSE)</f>
        <v>Dąbrowska-Kauf</v>
      </c>
      <c r="N284" s="20" t="str">
        <f>VLOOKUP(J284,Prowadzacy!$F$2:$M$112,8,FALSE)</f>
        <v xml:space="preserve">Grażyna | Dąbrowska-Kauf | Dr inż. |  ( 05206 ) </v>
      </c>
      <c r="O284" s="20" t="str">
        <f>VLOOKUP(J284,Prowadzacy!$F$2:$K$112,5,FALSE)</f>
        <v>W05/K2</v>
      </c>
      <c r="P284" s="20" t="str">
        <f>VLOOKUP(J284,Prowadzacy!$F$2:$K$112,6,FALSE)</f>
        <v>ZEP</v>
      </c>
      <c r="Q284" s="34" t="s">
        <v>1020</v>
      </c>
      <c r="R284" s="20" t="str">
        <f>VLOOKUP(Q284,Prowadzacy!$F$2:$K$112,2,FALSE)</f>
        <v>Wiktoria</v>
      </c>
      <c r="S284" s="20" t="str">
        <f>VLOOKUP(Q284,Prowadzacy!$F$2:$K$112,3,FALSE)</f>
        <v>Maria</v>
      </c>
      <c r="T284" s="20" t="str">
        <f>VLOOKUP(Q284,Prowadzacy!$F$2:$K$112,4,FALSE)</f>
        <v>Grycan</v>
      </c>
      <c r="U284" s="20" t="str">
        <f>VLOOKUP(Q284,Prowadzacy!$F$2:$M$112,8,FALSE)</f>
        <v xml:space="preserve">Wiktoria | Grycan | Dr inż. |  ( 05408 ) </v>
      </c>
      <c r="V284" s="35"/>
      <c r="W284" s="34" t="s">
        <v>235</v>
      </c>
      <c r="X284" s="34"/>
      <c r="Y284" s="34"/>
      <c r="Z284" s="10"/>
      <c r="AA284" s="9"/>
      <c r="AB284" s="9"/>
      <c r="AC284" s="9"/>
      <c r="AD284" s="9"/>
      <c r="AE284" s="9"/>
      <c r="AF284" s="9"/>
      <c r="AG284" s="9"/>
      <c r="AH284" s="9"/>
      <c r="AI284" s="9"/>
      <c r="AJ284" s="9"/>
      <c r="AK284" s="9"/>
    </row>
    <row r="285" spans="1:37" ht="51" customHeight="1">
      <c r="A285" s="20">
        <v>280</v>
      </c>
      <c r="B285" s="20" t="str">
        <f>VLOOKUP(E285,studia!$F$1:$I$12,2,FALSE)</f>
        <v>Elektrotechnika</v>
      </c>
      <c r="C285" s="20" t="str">
        <f>VLOOKUP(E285,studia!$F$1:$I$12,3,FALSE)</f>
        <v>inż.</v>
      </c>
      <c r="D285" s="20" t="str">
        <f>VLOOKUP(E285,studia!$F$1:$I$12,4,FALSE)</f>
        <v>EEN</v>
      </c>
      <c r="E285" s="34" t="s">
        <v>393</v>
      </c>
      <c r="F285" s="34"/>
      <c r="G285" s="35" t="s">
        <v>984</v>
      </c>
      <c r="H285" s="35" t="s">
        <v>985</v>
      </c>
      <c r="I285" s="35" t="s">
        <v>986</v>
      </c>
      <c r="J285" s="35" t="s">
        <v>968</v>
      </c>
      <c r="K285" s="19" t="str">
        <f>VLOOKUP(J285,Prowadzacy!$F$2:$J$112,2,FALSE)</f>
        <v>Grażyna</v>
      </c>
      <c r="L285" s="19" t="str">
        <f>VLOOKUP(J285,Prowadzacy!$F$2:$K$112,3,FALSE)</f>
        <v>Zuzanna</v>
      </c>
      <c r="M285" s="19" t="str">
        <f>VLOOKUP(J285,Prowadzacy!$F$2:$K$112,4,FALSE)</f>
        <v>Dąbrowska-Kauf</v>
      </c>
      <c r="N285" s="20" t="str">
        <f>VLOOKUP(J285,Prowadzacy!$F$2:$M$112,8,FALSE)</f>
        <v xml:space="preserve">Grażyna | Dąbrowska-Kauf | Dr inż. |  ( 05206 ) </v>
      </c>
      <c r="O285" s="20" t="str">
        <f>VLOOKUP(J285,Prowadzacy!$F$2:$K$112,5,FALSE)</f>
        <v>W05/K2</v>
      </c>
      <c r="P285" s="20" t="str">
        <f>VLOOKUP(J285,Prowadzacy!$F$2:$K$112,6,FALSE)</f>
        <v>ZEP</v>
      </c>
      <c r="Q285" s="34" t="s">
        <v>1020</v>
      </c>
      <c r="R285" s="20" t="str">
        <f>VLOOKUP(Q285,Prowadzacy!$F$2:$K$112,2,FALSE)</f>
        <v>Wiktoria</v>
      </c>
      <c r="S285" s="20" t="str">
        <f>VLOOKUP(Q285,Prowadzacy!$F$2:$K$112,3,FALSE)</f>
        <v>Maria</v>
      </c>
      <c r="T285" s="20" t="str">
        <f>VLOOKUP(Q285,Prowadzacy!$F$2:$K$112,4,FALSE)</f>
        <v>Grycan</v>
      </c>
      <c r="U285" s="20" t="str">
        <f>VLOOKUP(Q285,Prowadzacy!$F$2:$M$112,8,FALSE)</f>
        <v xml:space="preserve">Wiktoria | Grycan | Dr inż. |  ( 05408 ) </v>
      </c>
      <c r="V285" s="35"/>
      <c r="W285" s="34" t="s">
        <v>235</v>
      </c>
      <c r="X285" s="34"/>
      <c r="Y285" s="34"/>
      <c r="Z285" s="10"/>
      <c r="AA285" s="9"/>
      <c r="AB285" s="9"/>
      <c r="AC285" s="9"/>
      <c r="AD285" s="9"/>
      <c r="AE285" s="9"/>
      <c r="AF285" s="9"/>
      <c r="AG285" s="9"/>
      <c r="AH285" s="9"/>
      <c r="AI285" s="9"/>
      <c r="AJ285" s="9"/>
      <c r="AK285" s="9"/>
    </row>
    <row r="286" spans="1:37" ht="51" customHeight="1">
      <c r="A286" s="20">
        <v>281</v>
      </c>
      <c r="B286" s="20" t="str">
        <f>VLOOKUP(E286,studia!$F$1:$I$12,2,FALSE)</f>
        <v>Elektrotechnika</v>
      </c>
      <c r="C286" s="20" t="str">
        <f>VLOOKUP(E286,studia!$F$1:$I$12,3,FALSE)</f>
        <v>inż.</v>
      </c>
      <c r="D286" s="20" t="str">
        <f>VLOOKUP(E286,studia!$F$1:$I$12,4,FALSE)</f>
        <v>EEN</v>
      </c>
      <c r="E286" s="34" t="s">
        <v>393</v>
      </c>
      <c r="F286" s="85" t="s">
        <v>2939</v>
      </c>
      <c r="G286" s="35" t="s">
        <v>2892</v>
      </c>
      <c r="H286" s="35" t="s">
        <v>987</v>
      </c>
      <c r="I286" s="35" t="s">
        <v>988</v>
      </c>
      <c r="J286" s="35" t="s">
        <v>968</v>
      </c>
      <c r="K286" s="19" t="str">
        <f>VLOOKUP(J286,Prowadzacy!$F$2:$J$112,2,FALSE)</f>
        <v>Grażyna</v>
      </c>
      <c r="L286" s="19" t="str">
        <f>VLOOKUP(J286,Prowadzacy!$F$2:$K$112,3,FALSE)</f>
        <v>Zuzanna</v>
      </c>
      <c r="M286" s="19" t="str">
        <f>VLOOKUP(J286,Prowadzacy!$F$2:$K$112,4,FALSE)</f>
        <v>Dąbrowska-Kauf</v>
      </c>
      <c r="N286" s="20" t="str">
        <f>VLOOKUP(J286,Prowadzacy!$F$2:$M$112,8,FALSE)</f>
        <v xml:space="preserve">Grażyna | Dąbrowska-Kauf | Dr inż. |  ( 05206 ) </v>
      </c>
      <c r="O286" s="20" t="str">
        <f>VLOOKUP(J286,Prowadzacy!$F$2:$K$112,5,FALSE)</f>
        <v>W05/K2</v>
      </c>
      <c r="P286" s="20" t="str">
        <f>VLOOKUP(J286,Prowadzacy!$F$2:$K$112,6,FALSE)</f>
        <v>ZEP</v>
      </c>
      <c r="Q286" s="34" t="s">
        <v>1020</v>
      </c>
      <c r="R286" s="20" t="str">
        <f>VLOOKUP(Q286,Prowadzacy!$F$2:$K$112,2,FALSE)</f>
        <v>Wiktoria</v>
      </c>
      <c r="S286" s="20" t="str">
        <f>VLOOKUP(Q286,Prowadzacy!$F$2:$K$112,3,FALSE)</f>
        <v>Maria</v>
      </c>
      <c r="T286" s="20" t="str">
        <f>VLOOKUP(Q286,Prowadzacy!$F$2:$K$112,4,FALSE)</f>
        <v>Grycan</v>
      </c>
      <c r="U286" s="20" t="str">
        <f>VLOOKUP(Q286,Prowadzacy!$F$2:$M$112,8,FALSE)</f>
        <v xml:space="preserve">Wiktoria | Grycan | Dr inż. |  ( 05408 ) </v>
      </c>
      <c r="V286" s="35"/>
      <c r="W286" s="34" t="s">
        <v>235</v>
      </c>
      <c r="X286" s="34"/>
      <c r="Y286" s="34"/>
      <c r="Z286" s="10"/>
      <c r="AA286" s="9"/>
      <c r="AB286" s="9"/>
      <c r="AC286" s="9"/>
      <c r="AD286" s="9"/>
      <c r="AE286" s="9"/>
      <c r="AF286" s="9"/>
      <c r="AG286" s="9"/>
      <c r="AH286" s="9"/>
      <c r="AI286" s="9"/>
      <c r="AJ286" s="9"/>
      <c r="AK286" s="9"/>
    </row>
    <row r="287" spans="1:37" ht="127.5" customHeight="1">
      <c r="A287" s="20">
        <v>282</v>
      </c>
      <c r="B287" s="20" t="str">
        <f>VLOOKUP(E287,studia!$F$1:$I$12,2,FALSE)</f>
        <v>Elektrotechnika</v>
      </c>
      <c r="C287" s="20" t="str">
        <f>VLOOKUP(E287,studia!$F$1:$I$12,3,FALSE)</f>
        <v>inż.</v>
      </c>
      <c r="D287" s="20" t="str">
        <f>VLOOKUP(E287,studia!$F$1:$I$12,4,FALSE)</f>
        <v>EEN</v>
      </c>
      <c r="E287" s="34" t="s">
        <v>393</v>
      </c>
      <c r="F287" s="53"/>
      <c r="G287" s="35" t="s">
        <v>989</v>
      </c>
      <c r="H287" s="35" t="s">
        <v>990</v>
      </c>
      <c r="I287" s="35" t="s">
        <v>991</v>
      </c>
      <c r="J287" s="35" t="s">
        <v>968</v>
      </c>
      <c r="K287" s="19" t="str">
        <f>VLOOKUP(J287,Prowadzacy!$F$2:$J$112,2,FALSE)</f>
        <v>Grażyna</v>
      </c>
      <c r="L287" s="19" t="str">
        <f>VLOOKUP(J287,Prowadzacy!$F$2:$K$112,3,FALSE)</f>
        <v>Zuzanna</v>
      </c>
      <c r="M287" s="19" t="str">
        <f>VLOOKUP(J287,Prowadzacy!$F$2:$K$112,4,FALSE)</f>
        <v>Dąbrowska-Kauf</v>
      </c>
      <c r="N287" s="20" t="str">
        <f>VLOOKUP(J287,Prowadzacy!$F$2:$M$112,8,FALSE)</f>
        <v xml:space="preserve">Grażyna | Dąbrowska-Kauf | Dr inż. |  ( 05206 ) </v>
      </c>
      <c r="O287" s="20" t="str">
        <f>VLOOKUP(J287,Prowadzacy!$F$2:$K$112,5,FALSE)</f>
        <v>W05/K2</v>
      </c>
      <c r="P287" s="20" t="str">
        <f>VLOOKUP(J287,Prowadzacy!$F$2:$K$112,6,FALSE)</f>
        <v>ZEP</v>
      </c>
      <c r="Q287" s="34" t="s">
        <v>1020</v>
      </c>
      <c r="R287" s="20" t="str">
        <f>VLOOKUP(Q287,Prowadzacy!$F$2:$K$112,2,FALSE)</f>
        <v>Wiktoria</v>
      </c>
      <c r="S287" s="20" t="str">
        <f>VLOOKUP(Q287,Prowadzacy!$F$2:$K$112,3,FALSE)</f>
        <v>Maria</v>
      </c>
      <c r="T287" s="20" t="str">
        <f>VLOOKUP(Q287,Prowadzacy!$F$2:$K$112,4,FALSE)</f>
        <v>Grycan</v>
      </c>
      <c r="U287" s="20" t="str">
        <f>VLOOKUP(Q287,Prowadzacy!$F$2:$M$112,8,FALSE)</f>
        <v xml:space="preserve">Wiktoria | Grycan | Dr inż. |  ( 05408 ) </v>
      </c>
      <c r="V287" s="35"/>
      <c r="W287" s="34" t="s">
        <v>235</v>
      </c>
      <c r="X287" s="34"/>
      <c r="Y287" s="34"/>
      <c r="Z287" s="10"/>
      <c r="AA287" s="9"/>
      <c r="AB287" s="9"/>
      <c r="AC287" s="9"/>
      <c r="AD287" s="9"/>
      <c r="AE287" s="9"/>
      <c r="AF287" s="9"/>
      <c r="AG287" s="9"/>
      <c r="AH287" s="9"/>
      <c r="AI287" s="9"/>
      <c r="AJ287" s="9"/>
      <c r="AK287" s="9"/>
    </row>
    <row r="288" spans="1:37" ht="76.5" customHeight="1">
      <c r="A288" s="20">
        <v>283</v>
      </c>
      <c r="B288" s="20" t="str">
        <f>VLOOKUP(E288,studia!$F$1:$I$12,2,FALSE)</f>
        <v>Elektrotechnika</v>
      </c>
      <c r="C288" s="20" t="str">
        <f>VLOOKUP(E288,studia!$F$1:$I$12,3,FALSE)</f>
        <v>inż.</v>
      </c>
      <c r="D288" s="20" t="str">
        <f>VLOOKUP(E288,studia!$F$1:$I$12,4,FALSE)</f>
        <v>EEN</v>
      </c>
      <c r="E288" s="34" t="s">
        <v>393</v>
      </c>
      <c r="F288" s="85" t="s">
        <v>2939</v>
      </c>
      <c r="G288" s="35" t="s">
        <v>992</v>
      </c>
      <c r="H288" s="35" t="s">
        <v>993</v>
      </c>
      <c r="I288" s="35" t="s">
        <v>994</v>
      </c>
      <c r="J288" s="35" t="s">
        <v>968</v>
      </c>
      <c r="K288" s="19" t="str">
        <f>VLOOKUP(J288,Prowadzacy!$F$2:$J$112,2,FALSE)</f>
        <v>Grażyna</v>
      </c>
      <c r="L288" s="19" t="str">
        <f>VLOOKUP(J288,Prowadzacy!$F$2:$K$112,3,FALSE)</f>
        <v>Zuzanna</v>
      </c>
      <c r="M288" s="19" t="str">
        <f>VLOOKUP(J288,Prowadzacy!$F$2:$K$112,4,FALSE)</f>
        <v>Dąbrowska-Kauf</v>
      </c>
      <c r="N288" s="20" t="str">
        <f>VLOOKUP(J288,Prowadzacy!$F$2:$M$112,8,FALSE)</f>
        <v xml:space="preserve">Grażyna | Dąbrowska-Kauf | Dr inż. |  ( 05206 ) </v>
      </c>
      <c r="O288" s="20" t="str">
        <f>VLOOKUP(J288,Prowadzacy!$F$2:$K$112,5,FALSE)</f>
        <v>W05/K2</v>
      </c>
      <c r="P288" s="20" t="str">
        <f>VLOOKUP(J288,Prowadzacy!$F$2:$K$112,6,FALSE)</f>
        <v>ZEP</v>
      </c>
      <c r="Q288" s="34" t="s">
        <v>1058</v>
      </c>
      <c r="R288" s="20" t="str">
        <f>VLOOKUP(Q288,Prowadzacy!$F$2:$K$112,2,FALSE)</f>
        <v>Marek</v>
      </c>
      <c r="S288" s="20" t="str">
        <f>VLOOKUP(Q288,Prowadzacy!$F$2:$K$112,3,FALSE)</f>
        <v>Andrzej</v>
      </c>
      <c r="T288" s="20" t="str">
        <f>VLOOKUP(Q288,Prowadzacy!$F$2:$K$112,4,FALSE)</f>
        <v>Jaworski</v>
      </c>
      <c r="U288" s="20" t="str">
        <f>VLOOKUP(Q288,Prowadzacy!$F$2:$M$112,8,FALSE)</f>
        <v xml:space="preserve">Marek | Jaworski | Dr inż. |  ( 05237 ) </v>
      </c>
      <c r="V288" s="35"/>
      <c r="W288" s="34" t="s">
        <v>235</v>
      </c>
      <c r="X288" s="34"/>
      <c r="Y288" s="34"/>
      <c r="Z288" s="10"/>
      <c r="AA288" s="9"/>
      <c r="AB288" s="9"/>
      <c r="AC288" s="9"/>
      <c r="AD288" s="9"/>
      <c r="AE288" s="9"/>
      <c r="AF288" s="9"/>
      <c r="AG288" s="9"/>
      <c r="AH288" s="9"/>
      <c r="AI288" s="9"/>
      <c r="AJ288" s="9"/>
      <c r="AK288" s="9"/>
    </row>
    <row r="289" spans="1:37" ht="102" customHeight="1">
      <c r="A289" s="20">
        <v>284</v>
      </c>
      <c r="B289" s="20" t="str">
        <f>VLOOKUP(E289,studia!$F$1:$I$12,2,FALSE)</f>
        <v>Elektrotechnika</v>
      </c>
      <c r="C289" s="20" t="str">
        <f>VLOOKUP(E289,studia!$F$1:$I$12,3,FALSE)</f>
        <v>inż.</v>
      </c>
      <c r="D289" s="20" t="str">
        <f>VLOOKUP(E289,studia!$F$1:$I$12,4,FALSE)</f>
        <v>EEN</v>
      </c>
      <c r="E289" s="34" t="s">
        <v>393</v>
      </c>
      <c r="F289" s="34"/>
      <c r="G289" s="35" t="s">
        <v>995</v>
      </c>
      <c r="H289" s="35" t="s">
        <v>996</v>
      </c>
      <c r="I289" s="35" t="s">
        <v>997</v>
      </c>
      <c r="J289" s="35" t="s">
        <v>968</v>
      </c>
      <c r="K289" s="19" t="str">
        <f>VLOOKUP(J289,Prowadzacy!$F$2:$J$112,2,FALSE)</f>
        <v>Grażyna</v>
      </c>
      <c r="L289" s="19" t="str">
        <f>VLOOKUP(J289,Prowadzacy!$F$2:$K$112,3,FALSE)</f>
        <v>Zuzanna</v>
      </c>
      <c r="M289" s="19" t="str">
        <f>VLOOKUP(J289,Prowadzacy!$F$2:$K$112,4,FALSE)</f>
        <v>Dąbrowska-Kauf</v>
      </c>
      <c r="N289" s="20" t="str">
        <f>VLOOKUP(J289,Prowadzacy!$F$2:$M$112,8,FALSE)</f>
        <v xml:space="preserve">Grażyna | Dąbrowska-Kauf | Dr inż. |  ( 05206 ) </v>
      </c>
      <c r="O289" s="20" t="str">
        <f>VLOOKUP(J289,Prowadzacy!$F$2:$K$112,5,FALSE)</f>
        <v>W05/K2</v>
      </c>
      <c r="P289" s="20" t="str">
        <f>VLOOKUP(J289,Prowadzacy!$F$2:$K$112,6,FALSE)</f>
        <v>ZEP</v>
      </c>
      <c r="Q289" s="34" t="s">
        <v>1058</v>
      </c>
      <c r="R289" s="20" t="str">
        <f>VLOOKUP(Q289,Prowadzacy!$F$2:$K$112,2,FALSE)</f>
        <v>Marek</v>
      </c>
      <c r="S289" s="20" t="str">
        <f>VLOOKUP(Q289,Prowadzacy!$F$2:$K$112,3,FALSE)</f>
        <v>Andrzej</v>
      </c>
      <c r="T289" s="20" t="str">
        <f>VLOOKUP(Q289,Prowadzacy!$F$2:$K$112,4,FALSE)</f>
        <v>Jaworski</v>
      </c>
      <c r="U289" s="20" t="str">
        <f>VLOOKUP(Q289,Prowadzacy!$F$2:$M$112,8,FALSE)</f>
        <v xml:space="preserve">Marek | Jaworski | Dr inż. |  ( 05237 ) </v>
      </c>
      <c r="V289" s="35"/>
      <c r="W289" s="34" t="s">
        <v>235</v>
      </c>
      <c r="X289" s="34"/>
      <c r="Y289" s="34"/>
      <c r="Z289" s="10"/>
      <c r="AA289" s="9"/>
      <c r="AB289" s="9"/>
      <c r="AC289" s="9"/>
      <c r="AD289" s="9"/>
      <c r="AE289" s="9"/>
      <c r="AF289" s="9"/>
      <c r="AG289" s="9"/>
      <c r="AH289" s="9"/>
      <c r="AI289" s="9"/>
      <c r="AJ289" s="9"/>
      <c r="AK289" s="9"/>
    </row>
    <row r="290" spans="1:37" ht="178.5" customHeight="1">
      <c r="A290" s="20">
        <v>285</v>
      </c>
      <c r="B290" s="20" t="str">
        <f>VLOOKUP(E290,studia!$F$1:$I$12,2,FALSE)</f>
        <v>Elektrotechnika</v>
      </c>
      <c r="C290" s="20" t="str">
        <f>VLOOKUP(E290,studia!$F$1:$I$12,3,FALSE)</f>
        <v>inż.</v>
      </c>
      <c r="D290" s="20" t="str">
        <f>VLOOKUP(E290,studia!$F$1:$I$12,4,FALSE)</f>
        <v>EEN</v>
      </c>
      <c r="E290" s="34" t="s">
        <v>393</v>
      </c>
      <c r="F290" s="85" t="s">
        <v>2939</v>
      </c>
      <c r="G290" s="35" t="s">
        <v>998</v>
      </c>
      <c r="H290" s="35" t="s">
        <v>999</v>
      </c>
      <c r="I290" s="35" t="s">
        <v>1000</v>
      </c>
      <c r="J290" s="35" t="s">
        <v>968</v>
      </c>
      <c r="K290" s="19" t="str">
        <f>VLOOKUP(J290,Prowadzacy!$F$2:$J$112,2,FALSE)</f>
        <v>Grażyna</v>
      </c>
      <c r="L290" s="19" t="str">
        <f>VLOOKUP(J290,Prowadzacy!$F$2:$K$112,3,FALSE)</f>
        <v>Zuzanna</v>
      </c>
      <c r="M290" s="19" t="str">
        <f>VLOOKUP(J290,Prowadzacy!$F$2:$K$112,4,FALSE)</f>
        <v>Dąbrowska-Kauf</v>
      </c>
      <c r="N290" s="20" t="str">
        <f>VLOOKUP(J290,Prowadzacy!$F$2:$M$112,8,FALSE)</f>
        <v xml:space="preserve">Grażyna | Dąbrowska-Kauf | Dr inż. |  ( 05206 ) </v>
      </c>
      <c r="O290" s="20" t="str">
        <f>VLOOKUP(J290,Prowadzacy!$F$2:$K$112,5,FALSE)</f>
        <v>W05/K2</v>
      </c>
      <c r="P290" s="20" t="str">
        <f>VLOOKUP(J290,Prowadzacy!$F$2:$K$112,6,FALSE)</f>
        <v>ZEP</v>
      </c>
      <c r="Q290" s="34" t="s">
        <v>1058</v>
      </c>
      <c r="R290" s="20" t="str">
        <f>VLOOKUP(Q290,Prowadzacy!$F$2:$K$112,2,FALSE)</f>
        <v>Marek</v>
      </c>
      <c r="S290" s="20" t="str">
        <f>VLOOKUP(Q290,Prowadzacy!$F$2:$K$112,3,FALSE)</f>
        <v>Andrzej</v>
      </c>
      <c r="T290" s="20" t="str">
        <f>VLOOKUP(Q290,Prowadzacy!$F$2:$K$112,4,FALSE)</f>
        <v>Jaworski</v>
      </c>
      <c r="U290" s="20" t="str">
        <f>VLOOKUP(Q290,Prowadzacy!$F$2:$M$112,8,FALSE)</f>
        <v xml:space="preserve">Marek | Jaworski | Dr inż. |  ( 05237 ) </v>
      </c>
      <c r="V290" s="35"/>
      <c r="W290" s="34" t="s">
        <v>235</v>
      </c>
      <c r="X290" s="34"/>
      <c r="Y290" s="34"/>
      <c r="Z290" s="10"/>
      <c r="AA290" s="9"/>
      <c r="AB290" s="9"/>
      <c r="AC290" s="9"/>
      <c r="AD290" s="9"/>
      <c r="AE290" s="9"/>
      <c r="AF290" s="9"/>
      <c r="AG290" s="9"/>
      <c r="AH290" s="9"/>
      <c r="AI290" s="9"/>
      <c r="AJ290" s="9"/>
      <c r="AK290" s="9"/>
    </row>
    <row r="291" spans="1:37" ht="267.75" customHeight="1">
      <c r="A291" s="20">
        <v>286</v>
      </c>
      <c r="B291" s="20" t="str">
        <f>VLOOKUP(E291,studia!$F$1:$I$12,2,FALSE)</f>
        <v>Elektrotechnika</v>
      </c>
      <c r="C291" s="20" t="str">
        <f>VLOOKUP(E291,studia!$F$1:$I$12,3,FALSE)</f>
        <v>inż.</v>
      </c>
      <c r="D291" s="20" t="str">
        <f>VLOOKUP(E291,studia!$F$1:$I$12,4,FALSE)</f>
        <v>EEN</v>
      </c>
      <c r="E291" s="34" t="s">
        <v>393</v>
      </c>
      <c r="F291" s="85" t="s">
        <v>2939</v>
      </c>
      <c r="G291" s="35" t="s">
        <v>1001</v>
      </c>
      <c r="H291" s="35" t="s">
        <v>1002</v>
      </c>
      <c r="I291" s="35" t="s">
        <v>1003</v>
      </c>
      <c r="J291" s="35" t="s">
        <v>1004</v>
      </c>
      <c r="K291" s="19" t="str">
        <f>VLOOKUP(J291,Prowadzacy!$F$2:$J$112,2,FALSE)</f>
        <v>Waldemar</v>
      </c>
      <c r="L291" s="19" t="str">
        <f>VLOOKUP(J291,Prowadzacy!$F$2:$K$112,3,FALSE)</f>
        <v>Paweł</v>
      </c>
      <c r="M291" s="19" t="str">
        <f>VLOOKUP(J291,Prowadzacy!$F$2:$K$112,4,FALSE)</f>
        <v>Dołęga</v>
      </c>
      <c r="N291" s="20" t="str">
        <f>VLOOKUP(J291,Prowadzacy!$F$2:$M$112,8,FALSE)</f>
        <v xml:space="preserve">Waldemar | Dołęga | Dr hab. inż. |  ( 05265 ) </v>
      </c>
      <c r="O291" s="20" t="str">
        <f>VLOOKUP(J291,Prowadzacy!$F$2:$K$112,5,FALSE)</f>
        <v>W05/K2</v>
      </c>
      <c r="P291" s="20" t="str">
        <f>VLOOKUP(J291,Prowadzacy!$F$2:$K$112,6,FALSE)</f>
        <v>ZUE</v>
      </c>
      <c r="Q291" s="34" t="s">
        <v>802</v>
      </c>
      <c r="R291" s="20" t="str">
        <f>VLOOKUP(Q291,Prowadzacy!$F$2:$K$112,2,FALSE)</f>
        <v>Kazimierz</v>
      </c>
      <c r="S291" s="20">
        <f>VLOOKUP(Q291,Prowadzacy!$F$2:$K$112,3,FALSE)</f>
        <v>0</v>
      </c>
      <c r="T291" s="20" t="str">
        <f>VLOOKUP(Q291,Prowadzacy!$F$2:$K$112,4,FALSE)</f>
        <v>Herlender</v>
      </c>
      <c r="U291" s="20" t="str">
        <f>VLOOKUP(Q291,Prowadzacy!$F$2:$M$112,8,FALSE)</f>
        <v xml:space="preserve">Kazimierz | Herlender | Dr inż. |  ( 05211 ) </v>
      </c>
      <c r="V291" s="35"/>
      <c r="W291" s="34" t="s">
        <v>235</v>
      </c>
      <c r="X291" s="34"/>
      <c r="Y291" s="34"/>
      <c r="Z291" s="10"/>
      <c r="AA291" s="9"/>
      <c r="AB291" s="9"/>
      <c r="AC291" s="9"/>
      <c r="AD291" s="9"/>
      <c r="AE291" s="9"/>
      <c r="AF291" s="9"/>
      <c r="AG291" s="9"/>
      <c r="AH291" s="9"/>
      <c r="AI291" s="9"/>
      <c r="AJ291" s="9"/>
      <c r="AK291" s="9"/>
    </row>
    <row r="292" spans="1:37" ht="76.5" customHeight="1">
      <c r="A292" s="20">
        <v>287</v>
      </c>
      <c r="B292" s="20" t="str">
        <f>VLOOKUP(E292,studia!$F$1:$I$12,2,FALSE)</f>
        <v>Elektrotechnika</v>
      </c>
      <c r="C292" s="20" t="str">
        <f>VLOOKUP(E292,studia!$F$1:$I$12,3,FALSE)</f>
        <v>inż.</v>
      </c>
      <c r="D292" s="20" t="str">
        <f>VLOOKUP(E292,studia!$F$1:$I$12,4,FALSE)</f>
        <v>EEN</v>
      </c>
      <c r="E292" s="34" t="s">
        <v>393</v>
      </c>
      <c r="F292" s="85" t="s">
        <v>2939</v>
      </c>
      <c r="G292" s="35" t="s">
        <v>1005</v>
      </c>
      <c r="H292" s="35" t="s">
        <v>1006</v>
      </c>
      <c r="I292" s="35" t="s">
        <v>1007</v>
      </c>
      <c r="J292" s="35" t="s">
        <v>1004</v>
      </c>
      <c r="K292" s="19" t="str">
        <f>VLOOKUP(J292,Prowadzacy!$F$2:$J$112,2,FALSE)</f>
        <v>Waldemar</v>
      </c>
      <c r="L292" s="19" t="str">
        <f>VLOOKUP(J292,Prowadzacy!$F$2:$K$112,3,FALSE)</f>
        <v>Paweł</v>
      </c>
      <c r="M292" s="19" t="str">
        <f>VLOOKUP(J292,Prowadzacy!$F$2:$K$112,4,FALSE)</f>
        <v>Dołęga</v>
      </c>
      <c r="N292" s="20" t="str">
        <f>VLOOKUP(J292,Prowadzacy!$F$2:$M$112,8,FALSE)</f>
        <v xml:space="preserve">Waldemar | Dołęga | Dr hab. inż. |  ( 05265 ) </v>
      </c>
      <c r="O292" s="20" t="str">
        <f>VLOOKUP(J292,Prowadzacy!$F$2:$K$112,5,FALSE)</f>
        <v>W05/K2</v>
      </c>
      <c r="P292" s="20" t="str">
        <f>VLOOKUP(J292,Prowadzacy!$F$2:$K$112,6,FALSE)</f>
        <v>ZUE</v>
      </c>
      <c r="Q292" s="34" t="s">
        <v>802</v>
      </c>
      <c r="R292" s="20" t="str">
        <f>VLOOKUP(Q292,Prowadzacy!$F$2:$K$112,2,FALSE)</f>
        <v>Kazimierz</v>
      </c>
      <c r="S292" s="20">
        <f>VLOOKUP(Q292,Prowadzacy!$F$2:$K$112,3,FALSE)</f>
        <v>0</v>
      </c>
      <c r="T292" s="20" t="str">
        <f>VLOOKUP(Q292,Prowadzacy!$F$2:$K$112,4,FALSE)</f>
        <v>Herlender</v>
      </c>
      <c r="U292" s="20" t="str">
        <f>VLOOKUP(Q292,Prowadzacy!$F$2:$M$112,8,FALSE)</f>
        <v xml:space="preserve">Kazimierz | Herlender | Dr inż. |  ( 05211 ) </v>
      </c>
      <c r="V292" s="35"/>
      <c r="W292" s="34" t="s">
        <v>235</v>
      </c>
      <c r="X292" s="34"/>
      <c r="Y292" s="34"/>
      <c r="Z292" s="10"/>
      <c r="AA292" s="9"/>
      <c r="AB292" s="9"/>
      <c r="AC292" s="9"/>
      <c r="AD292" s="9"/>
      <c r="AE292" s="9"/>
      <c r="AF292" s="9"/>
      <c r="AG292" s="9"/>
      <c r="AH292" s="9"/>
      <c r="AI292" s="9"/>
      <c r="AJ292" s="9"/>
      <c r="AK292" s="9"/>
    </row>
    <row r="293" spans="1:37" ht="76.5" customHeight="1">
      <c r="A293" s="20">
        <v>288</v>
      </c>
      <c r="B293" s="20" t="str">
        <f>VLOOKUP(E293,studia!$F$1:$I$12,2,FALSE)</f>
        <v>Elektrotechnika</v>
      </c>
      <c r="C293" s="20" t="str">
        <f>VLOOKUP(E293,studia!$F$1:$I$12,3,FALSE)</f>
        <v>inż.</v>
      </c>
      <c r="D293" s="20" t="str">
        <f>VLOOKUP(E293,studia!$F$1:$I$12,4,FALSE)</f>
        <v>EEN</v>
      </c>
      <c r="E293" s="34" t="s">
        <v>393</v>
      </c>
      <c r="F293" s="85" t="s">
        <v>2939</v>
      </c>
      <c r="G293" s="35" t="s">
        <v>1008</v>
      </c>
      <c r="H293" s="35" t="s">
        <v>1009</v>
      </c>
      <c r="I293" s="35" t="s">
        <v>1010</v>
      </c>
      <c r="J293" s="35" t="s">
        <v>1004</v>
      </c>
      <c r="K293" s="19" t="str">
        <f>VLOOKUP(J293,Prowadzacy!$F$2:$J$112,2,FALSE)</f>
        <v>Waldemar</v>
      </c>
      <c r="L293" s="19" t="str">
        <f>VLOOKUP(J293,Prowadzacy!$F$2:$K$112,3,FALSE)</f>
        <v>Paweł</v>
      </c>
      <c r="M293" s="19" t="str">
        <f>VLOOKUP(J293,Prowadzacy!$F$2:$K$112,4,FALSE)</f>
        <v>Dołęga</v>
      </c>
      <c r="N293" s="20" t="str">
        <f>VLOOKUP(J293,Prowadzacy!$F$2:$M$112,8,FALSE)</f>
        <v xml:space="preserve">Waldemar | Dołęga | Dr hab. inż. |  ( 05265 ) </v>
      </c>
      <c r="O293" s="20" t="str">
        <f>VLOOKUP(J293,Prowadzacy!$F$2:$K$112,5,FALSE)</f>
        <v>W05/K2</v>
      </c>
      <c r="P293" s="20" t="str">
        <f>VLOOKUP(J293,Prowadzacy!$F$2:$K$112,6,FALSE)</f>
        <v>ZUE</v>
      </c>
      <c r="Q293" s="34" t="s">
        <v>802</v>
      </c>
      <c r="R293" s="20" t="str">
        <f>VLOOKUP(Q293,Prowadzacy!$F$2:$K$112,2,FALSE)</f>
        <v>Kazimierz</v>
      </c>
      <c r="S293" s="20">
        <f>VLOOKUP(Q293,Prowadzacy!$F$2:$K$112,3,FALSE)</f>
        <v>0</v>
      </c>
      <c r="T293" s="20" t="str">
        <f>VLOOKUP(Q293,Prowadzacy!$F$2:$K$112,4,FALSE)</f>
        <v>Herlender</v>
      </c>
      <c r="U293" s="20" t="str">
        <f>VLOOKUP(Q293,Prowadzacy!$F$2:$M$112,8,FALSE)</f>
        <v xml:space="preserve">Kazimierz | Herlender | Dr inż. |  ( 05211 ) </v>
      </c>
      <c r="V293" s="35"/>
      <c r="W293" s="34" t="s">
        <v>235</v>
      </c>
      <c r="X293" s="34"/>
      <c r="Y293" s="34"/>
      <c r="Z293" s="10"/>
      <c r="AA293" s="9"/>
      <c r="AB293" s="9"/>
      <c r="AC293" s="9"/>
      <c r="AD293" s="9"/>
      <c r="AE293" s="9"/>
      <c r="AF293" s="9"/>
      <c r="AG293" s="9"/>
      <c r="AH293" s="9"/>
      <c r="AI293" s="9"/>
      <c r="AJ293" s="9"/>
      <c r="AK293" s="9"/>
    </row>
    <row r="294" spans="1:37" ht="153" customHeight="1">
      <c r="A294" s="20">
        <v>289</v>
      </c>
      <c r="B294" s="20" t="str">
        <f>VLOOKUP(E294,studia!$F$1:$I$12,2,FALSE)</f>
        <v>Elektrotechnika</v>
      </c>
      <c r="C294" s="20" t="str">
        <f>VLOOKUP(E294,studia!$F$1:$I$12,3,FALSE)</f>
        <v>inż.</v>
      </c>
      <c r="D294" s="20" t="str">
        <f>VLOOKUP(E294,studia!$F$1:$I$12,4,FALSE)</f>
        <v>EEN</v>
      </c>
      <c r="E294" s="34" t="s">
        <v>393</v>
      </c>
      <c r="F294" s="85" t="s">
        <v>2939</v>
      </c>
      <c r="G294" s="35" t="s">
        <v>1011</v>
      </c>
      <c r="H294" s="35" t="s">
        <v>1012</v>
      </c>
      <c r="I294" s="35" t="s">
        <v>1013</v>
      </c>
      <c r="J294" s="35" t="s">
        <v>1004</v>
      </c>
      <c r="K294" s="19" t="str">
        <f>VLOOKUP(J294,Prowadzacy!$F$2:$J$112,2,FALSE)</f>
        <v>Waldemar</v>
      </c>
      <c r="L294" s="19" t="str">
        <f>VLOOKUP(J294,Prowadzacy!$F$2:$K$112,3,FALSE)</f>
        <v>Paweł</v>
      </c>
      <c r="M294" s="19" t="str">
        <f>VLOOKUP(J294,Prowadzacy!$F$2:$K$112,4,FALSE)</f>
        <v>Dołęga</v>
      </c>
      <c r="N294" s="20" t="str">
        <f>VLOOKUP(J294,Prowadzacy!$F$2:$M$112,8,FALSE)</f>
        <v xml:space="preserve">Waldemar | Dołęga | Dr hab. inż. |  ( 05265 ) </v>
      </c>
      <c r="O294" s="20" t="str">
        <f>VLOOKUP(J294,Prowadzacy!$F$2:$K$112,5,FALSE)</f>
        <v>W05/K2</v>
      </c>
      <c r="P294" s="20" t="str">
        <f>VLOOKUP(J294,Prowadzacy!$F$2:$K$112,6,FALSE)</f>
        <v>ZUE</v>
      </c>
      <c r="Q294" s="34" t="s">
        <v>802</v>
      </c>
      <c r="R294" s="20" t="str">
        <f>VLOOKUP(Q294,Prowadzacy!$F$2:$K$112,2,FALSE)</f>
        <v>Kazimierz</v>
      </c>
      <c r="S294" s="20">
        <f>VLOOKUP(Q294,Prowadzacy!$F$2:$K$112,3,FALSE)</f>
        <v>0</v>
      </c>
      <c r="T294" s="20" t="str">
        <f>VLOOKUP(Q294,Prowadzacy!$F$2:$K$112,4,FALSE)</f>
        <v>Herlender</v>
      </c>
      <c r="U294" s="20" t="str">
        <f>VLOOKUP(Q294,Prowadzacy!$F$2:$M$112,8,FALSE)</f>
        <v xml:space="preserve">Kazimierz | Herlender | Dr inż. |  ( 05211 ) </v>
      </c>
      <c r="V294" s="35"/>
      <c r="W294" s="34" t="s">
        <v>235</v>
      </c>
      <c r="X294" s="53"/>
      <c r="Y294" s="34"/>
      <c r="Z294" s="10"/>
      <c r="AA294" s="9"/>
      <c r="AB294" s="9"/>
      <c r="AC294" s="9"/>
      <c r="AD294" s="9"/>
      <c r="AE294" s="9"/>
      <c r="AF294" s="9"/>
      <c r="AG294" s="9"/>
      <c r="AH294" s="9"/>
      <c r="AI294" s="9"/>
      <c r="AJ294" s="9"/>
      <c r="AK294" s="9"/>
    </row>
    <row r="295" spans="1:37" ht="153" customHeight="1">
      <c r="A295" s="20">
        <v>290</v>
      </c>
      <c r="B295" s="20" t="str">
        <f>VLOOKUP(E295,studia!$F$1:$I$12,2,FALSE)</f>
        <v>Elektrotechnika</v>
      </c>
      <c r="C295" s="20" t="str">
        <f>VLOOKUP(E295,studia!$F$1:$I$12,3,FALSE)</f>
        <v>inż.</v>
      </c>
      <c r="D295" s="20" t="str">
        <f>VLOOKUP(E295,studia!$F$1:$I$12,4,FALSE)</f>
        <v>EEN</v>
      </c>
      <c r="E295" s="34" t="s">
        <v>393</v>
      </c>
      <c r="F295" s="85" t="s">
        <v>2939</v>
      </c>
      <c r="G295" s="35" t="s">
        <v>1014</v>
      </c>
      <c r="H295" s="35" t="s">
        <v>1015</v>
      </c>
      <c r="I295" s="35" t="s">
        <v>1016</v>
      </c>
      <c r="J295" s="35" t="s">
        <v>1004</v>
      </c>
      <c r="K295" s="19" t="str">
        <f>VLOOKUP(J295,Prowadzacy!$F$2:$J$112,2,FALSE)</f>
        <v>Waldemar</v>
      </c>
      <c r="L295" s="19" t="str">
        <f>VLOOKUP(J295,Prowadzacy!$F$2:$K$112,3,FALSE)</f>
        <v>Paweł</v>
      </c>
      <c r="M295" s="19" t="str">
        <f>VLOOKUP(J295,Prowadzacy!$F$2:$K$112,4,FALSE)</f>
        <v>Dołęga</v>
      </c>
      <c r="N295" s="20" t="str">
        <f>VLOOKUP(J295,Prowadzacy!$F$2:$M$112,8,FALSE)</f>
        <v xml:space="preserve">Waldemar | Dołęga | Dr hab. inż. |  ( 05265 ) </v>
      </c>
      <c r="O295" s="20" t="str">
        <f>VLOOKUP(J295,Prowadzacy!$F$2:$K$112,5,FALSE)</f>
        <v>W05/K2</v>
      </c>
      <c r="P295" s="20" t="str">
        <f>VLOOKUP(J295,Prowadzacy!$F$2:$K$112,6,FALSE)</f>
        <v>ZUE</v>
      </c>
      <c r="Q295" s="34" t="s">
        <v>802</v>
      </c>
      <c r="R295" s="20" t="str">
        <f>VLOOKUP(Q295,Prowadzacy!$F$2:$K$112,2,FALSE)</f>
        <v>Kazimierz</v>
      </c>
      <c r="S295" s="20">
        <f>VLOOKUP(Q295,Prowadzacy!$F$2:$K$112,3,FALSE)</f>
        <v>0</v>
      </c>
      <c r="T295" s="20" t="str">
        <f>VLOOKUP(Q295,Prowadzacy!$F$2:$K$112,4,FALSE)</f>
        <v>Herlender</v>
      </c>
      <c r="U295" s="20" t="str">
        <f>VLOOKUP(Q295,Prowadzacy!$F$2:$M$112,8,FALSE)</f>
        <v xml:space="preserve">Kazimierz | Herlender | Dr inż. |  ( 05211 ) </v>
      </c>
      <c r="V295" s="35"/>
      <c r="W295" s="34" t="s">
        <v>235</v>
      </c>
      <c r="X295" s="53"/>
      <c r="Y295" s="34"/>
      <c r="Z295" s="10"/>
      <c r="AA295" s="9"/>
      <c r="AB295" s="9"/>
      <c r="AC295" s="9"/>
      <c r="AD295" s="9"/>
      <c r="AE295" s="9"/>
      <c r="AF295" s="9"/>
      <c r="AG295" s="9"/>
      <c r="AH295" s="9"/>
      <c r="AI295" s="9"/>
      <c r="AJ295" s="9"/>
      <c r="AK295" s="9"/>
    </row>
    <row r="296" spans="1:37" ht="153" customHeight="1">
      <c r="A296" s="20">
        <v>291</v>
      </c>
      <c r="B296" s="20" t="str">
        <f>VLOOKUP(E296,studia!$F$1:$I$12,2,FALSE)</f>
        <v>Elektrotechnika</v>
      </c>
      <c r="C296" s="20" t="str">
        <f>VLOOKUP(E296,studia!$F$1:$I$12,3,FALSE)</f>
        <v>inż.</v>
      </c>
      <c r="D296" s="20" t="str">
        <f>VLOOKUP(E296,studia!$F$1:$I$12,4,FALSE)</f>
        <v>EEN</v>
      </c>
      <c r="E296" s="34" t="s">
        <v>393</v>
      </c>
      <c r="F296" s="85" t="s">
        <v>2939</v>
      </c>
      <c r="G296" s="35" t="s">
        <v>2493</v>
      </c>
      <c r="H296" s="35" t="s">
        <v>2494</v>
      </c>
      <c r="I296" s="35" t="s">
        <v>2495</v>
      </c>
      <c r="J296" s="35" t="s">
        <v>1004</v>
      </c>
      <c r="K296" s="19" t="str">
        <f>VLOOKUP(J296,Prowadzacy!$F$2:$J$112,2,FALSE)</f>
        <v>Waldemar</v>
      </c>
      <c r="L296" s="19" t="str">
        <f>VLOOKUP(J296,Prowadzacy!$F$2:$K$112,3,FALSE)</f>
        <v>Paweł</v>
      </c>
      <c r="M296" s="19" t="str">
        <f>VLOOKUP(J296,Prowadzacy!$F$2:$K$112,4,FALSE)</f>
        <v>Dołęga</v>
      </c>
      <c r="N296" s="20" t="str">
        <f>VLOOKUP(J296,Prowadzacy!$F$2:$M$112,8,FALSE)</f>
        <v xml:space="preserve">Waldemar | Dołęga | Dr hab. inż. |  ( 05265 ) </v>
      </c>
      <c r="O296" s="20" t="str">
        <f>VLOOKUP(J296,Prowadzacy!$F$2:$K$112,5,FALSE)</f>
        <v>W05/K2</v>
      </c>
      <c r="P296" s="20" t="str">
        <f>VLOOKUP(J296,Prowadzacy!$F$2:$K$112,6,FALSE)</f>
        <v>ZUE</v>
      </c>
      <c r="Q296" s="34" t="s">
        <v>802</v>
      </c>
      <c r="R296" s="20" t="str">
        <f>VLOOKUP(Q296,Prowadzacy!$F$2:$K$112,2,FALSE)</f>
        <v>Kazimierz</v>
      </c>
      <c r="S296" s="20">
        <f>VLOOKUP(Q296,Prowadzacy!$F$2:$K$112,3,FALSE)</f>
        <v>0</v>
      </c>
      <c r="T296" s="20" t="str">
        <f>VLOOKUP(Q296,Prowadzacy!$F$2:$K$112,4,FALSE)</f>
        <v>Herlender</v>
      </c>
      <c r="U296" s="20" t="str">
        <f>VLOOKUP(Q296,Prowadzacy!$F$2:$M$112,8,FALSE)</f>
        <v xml:space="preserve">Kazimierz | Herlender | Dr inż. |  ( 05211 ) </v>
      </c>
      <c r="V296" s="35"/>
      <c r="W296" s="34" t="s">
        <v>235</v>
      </c>
      <c r="X296" s="34"/>
      <c r="Y296" s="34"/>
      <c r="Z296" s="10"/>
      <c r="AA296" s="9"/>
      <c r="AB296" s="9"/>
      <c r="AC296" s="9"/>
      <c r="AD296" s="9"/>
      <c r="AE296" s="9"/>
      <c r="AF296" s="9"/>
      <c r="AG296" s="9"/>
      <c r="AH296" s="9"/>
      <c r="AI296" s="9"/>
      <c r="AJ296" s="9"/>
      <c r="AK296" s="9"/>
    </row>
    <row r="297" spans="1:37" ht="191.25" customHeight="1">
      <c r="A297" s="20">
        <v>292</v>
      </c>
      <c r="B297" s="20" t="str">
        <f>VLOOKUP(E297,studia!$F$1:$I$12,2,FALSE)</f>
        <v>Elektrotechnika</v>
      </c>
      <c r="C297" s="20" t="str">
        <f>VLOOKUP(E297,studia!$F$1:$I$12,3,FALSE)</f>
        <v>inż.</v>
      </c>
      <c r="D297" s="20" t="str">
        <f>VLOOKUP(E297,studia!$F$1:$I$12,4,FALSE)</f>
        <v>EEN</v>
      </c>
      <c r="E297" s="34" t="s">
        <v>393</v>
      </c>
      <c r="F297" s="34"/>
      <c r="G297" s="35" t="s">
        <v>1017</v>
      </c>
      <c r="H297" s="35" t="s">
        <v>1018</v>
      </c>
      <c r="I297" s="35" t="s">
        <v>1019</v>
      </c>
      <c r="J297" s="35" t="s">
        <v>1020</v>
      </c>
      <c r="K297" s="19" t="str">
        <f>VLOOKUP(J297,Prowadzacy!$F$2:$J$112,2,FALSE)</f>
        <v>Wiktoria</v>
      </c>
      <c r="L297" s="19" t="str">
        <f>VLOOKUP(J297,Prowadzacy!$F$2:$K$112,3,FALSE)</f>
        <v>Maria</v>
      </c>
      <c r="M297" s="19" t="str">
        <f>VLOOKUP(J297,Prowadzacy!$F$2:$K$112,4,FALSE)</f>
        <v>Grycan</v>
      </c>
      <c r="N297" s="20" t="str">
        <f>VLOOKUP(J297,Prowadzacy!$F$2:$M$112,8,FALSE)</f>
        <v xml:space="preserve">Wiktoria | Grycan | Dr inż. |  ( 05408 ) </v>
      </c>
      <c r="O297" s="20" t="str">
        <f>VLOOKUP(J297,Prowadzacy!$F$2:$K$112,5,FALSE)</f>
        <v>W05/K2</v>
      </c>
      <c r="P297" s="20" t="str">
        <f>VLOOKUP(J297,Prowadzacy!$F$2:$K$112,6,FALSE)</f>
        <v>ZEP</v>
      </c>
      <c r="Q297" s="34" t="s">
        <v>763</v>
      </c>
      <c r="R297" s="20" t="str">
        <f>VLOOKUP(Q297,Prowadzacy!$F$2:$K$112,2,FALSE)</f>
        <v>Joanna</v>
      </c>
      <c r="S297" s="20" t="str">
        <f>VLOOKUP(Q297,Prowadzacy!$F$2:$K$112,3,FALSE)</f>
        <v>Karolina</v>
      </c>
      <c r="T297" s="20" t="str">
        <f>VLOOKUP(Q297,Prowadzacy!$F$2:$K$112,4,FALSE)</f>
        <v>Budzisz</v>
      </c>
      <c r="U297" s="20" t="str">
        <f>VLOOKUP(Q297,Prowadzacy!$F$2:$M$112,8,FALSE)</f>
        <v xml:space="preserve">Joanna | Budzisz | Dr inż. |  ( 05404 ) </v>
      </c>
      <c r="V297" s="35"/>
      <c r="W297" s="34"/>
      <c r="X297" s="53"/>
      <c r="Y297" s="34"/>
      <c r="Z297" s="10"/>
      <c r="AA297" s="9"/>
      <c r="AB297" s="9"/>
      <c r="AC297" s="9"/>
      <c r="AD297" s="9"/>
      <c r="AE297" s="9"/>
      <c r="AF297" s="9"/>
      <c r="AG297" s="9"/>
      <c r="AH297" s="9"/>
      <c r="AI297" s="9"/>
      <c r="AJ297" s="9"/>
      <c r="AK297" s="9"/>
    </row>
    <row r="298" spans="1:37" ht="89.25" customHeight="1">
      <c r="A298" s="20">
        <v>293</v>
      </c>
      <c r="B298" s="20" t="str">
        <f>VLOOKUP(E298,studia!$F$1:$I$12,2,FALSE)</f>
        <v>Elektrotechnika</v>
      </c>
      <c r="C298" s="20" t="str">
        <f>VLOOKUP(E298,studia!$F$1:$I$12,3,FALSE)</f>
        <v>inż.</v>
      </c>
      <c r="D298" s="20" t="str">
        <f>VLOOKUP(E298,studia!$F$1:$I$12,4,FALSE)</f>
        <v>EEN</v>
      </c>
      <c r="E298" s="34" t="s">
        <v>393</v>
      </c>
      <c r="F298" s="34"/>
      <c r="G298" s="35" t="s">
        <v>1021</v>
      </c>
      <c r="H298" s="35" t="s">
        <v>1022</v>
      </c>
      <c r="I298" s="35" t="s">
        <v>1023</v>
      </c>
      <c r="J298" s="35" t="s">
        <v>1020</v>
      </c>
      <c r="K298" s="19" t="str">
        <f>VLOOKUP(J298,Prowadzacy!$F$2:$J$112,2,FALSE)</f>
        <v>Wiktoria</v>
      </c>
      <c r="L298" s="19" t="str">
        <f>VLOOKUP(J298,Prowadzacy!$F$2:$K$112,3,FALSE)</f>
        <v>Maria</v>
      </c>
      <c r="M298" s="19" t="str">
        <f>VLOOKUP(J298,Prowadzacy!$F$2:$K$112,4,FALSE)</f>
        <v>Grycan</v>
      </c>
      <c r="N298" s="20" t="str">
        <f>VLOOKUP(J298,Prowadzacy!$F$2:$M$112,8,FALSE)</f>
        <v xml:space="preserve">Wiktoria | Grycan | Dr inż. |  ( 05408 ) </v>
      </c>
      <c r="O298" s="20" t="str">
        <f>VLOOKUP(J298,Prowadzacy!$F$2:$K$112,5,FALSE)</f>
        <v>W05/K2</v>
      </c>
      <c r="P298" s="20" t="str">
        <f>VLOOKUP(J298,Prowadzacy!$F$2:$K$112,6,FALSE)</f>
        <v>ZEP</v>
      </c>
      <c r="Q298" s="34" t="s">
        <v>763</v>
      </c>
      <c r="R298" s="20" t="str">
        <f>VLOOKUP(Q298,Prowadzacy!$F$2:$K$112,2,FALSE)</f>
        <v>Joanna</v>
      </c>
      <c r="S298" s="20" t="str">
        <f>VLOOKUP(Q298,Prowadzacy!$F$2:$K$112,3,FALSE)</f>
        <v>Karolina</v>
      </c>
      <c r="T298" s="20" t="str">
        <f>VLOOKUP(Q298,Prowadzacy!$F$2:$K$112,4,FALSE)</f>
        <v>Budzisz</v>
      </c>
      <c r="U298" s="20" t="str">
        <f>VLOOKUP(Q298,Prowadzacy!$F$2:$M$112,8,FALSE)</f>
        <v xml:space="preserve">Joanna | Budzisz | Dr inż. |  ( 05404 ) </v>
      </c>
      <c r="V298" s="35"/>
      <c r="W298" s="34"/>
      <c r="X298" s="53"/>
      <c r="Y298" s="34"/>
      <c r="Z298" s="10"/>
      <c r="AA298" s="9"/>
      <c r="AB298" s="9"/>
      <c r="AC298" s="9"/>
      <c r="AD298" s="9"/>
      <c r="AE298" s="9"/>
      <c r="AF298" s="9"/>
      <c r="AG298" s="9"/>
      <c r="AH298" s="9"/>
      <c r="AI298" s="9"/>
      <c r="AJ298" s="9"/>
      <c r="AK298" s="9"/>
    </row>
    <row r="299" spans="1:37" ht="127.5" customHeight="1">
      <c r="A299" s="20">
        <v>294</v>
      </c>
      <c r="B299" s="20" t="str">
        <f>VLOOKUP(E299,studia!$F$1:$I$12,2,FALSE)</f>
        <v>Elektrotechnika</v>
      </c>
      <c r="C299" s="20" t="str">
        <f>VLOOKUP(E299,studia!$F$1:$I$12,3,FALSE)</f>
        <v>inż.</v>
      </c>
      <c r="D299" s="20" t="str">
        <f>VLOOKUP(E299,studia!$F$1:$I$12,4,FALSE)</f>
        <v>EEN</v>
      </c>
      <c r="E299" s="34" t="s">
        <v>393</v>
      </c>
      <c r="F299" s="85" t="s">
        <v>2939</v>
      </c>
      <c r="G299" s="35" t="s">
        <v>1024</v>
      </c>
      <c r="H299" s="35" t="s">
        <v>1025</v>
      </c>
      <c r="I299" s="35" t="s">
        <v>1026</v>
      </c>
      <c r="J299" s="35" t="s">
        <v>1020</v>
      </c>
      <c r="K299" s="19" t="str">
        <f>VLOOKUP(J299,Prowadzacy!$F$2:$J$112,2,FALSE)</f>
        <v>Wiktoria</v>
      </c>
      <c r="L299" s="19" t="str">
        <f>VLOOKUP(J299,Prowadzacy!$F$2:$K$112,3,FALSE)</f>
        <v>Maria</v>
      </c>
      <c r="M299" s="19" t="str">
        <f>VLOOKUP(J299,Prowadzacy!$F$2:$K$112,4,FALSE)</f>
        <v>Grycan</v>
      </c>
      <c r="N299" s="20" t="str">
        <f>VLOOKUP(J299,Prowadzacy!$F$2:$M$112,8,FALSE)</f>
        <v xml:space="preserve">Wiktoria | Grycan | Dr inż. |  ( 05408 ) </v>
      </c>
      <c r="O299" s="20" t="str">
        <f>VLOOKUP(J299,Prowadzacy!$F$2:$K$112,5,FALSE)</f>
        <v>W05/K2</v>
      </c>
      <c r="P299" s="20" t="str">
        <f>VLOOKUP(J299,Prowadzacy!$F$2:$K$112,6,FALSE)</f>
        <v>ZEP</v>
      </c>
      <c r="Q299" s="34" t="s">
        <v>763</v>
      </c>
      <c r="R299" s="20" t="str">
        <f>VLOOKUP(Q299,Prowadzacy!$F$2:$K$112,2,FALSE)</f>
        <v>Joanna</v>
      </c>
      <c r="S299" s="20" t="str">
        <f>VLOOKUP(Q299,Prowadzacy!$F$2:$K$112,3,FALSE)</f>
        <v>Karolina</v>
      </c>
      <c r="T299" s="20" t="str">
        <f>VLOOKUP(Q299,Prowadzacy!$F$2:$K$112,4,FALSE)</f>
        <v>Budzisz</v>
      </c>
      <c r="U299" s="20" t="str">
        <f>VLOOKUP(Q299,Prowadzacy!$F$2:$M$112,8,FALSE)</f>
        <v xml:space="preserve">Joanna | Budzisz | Dr inż. |  ( 05404 ) </v>
      </c>
      <c r="V299" s="35"/>
      <c r="W299" s="34"/>
      <c r="X299" s="34"/>
      <c r="Y299" s="34"/>
      <c r="Z299" s="10"/>
      <c r="AA299" s="9"/>
      <c r="AB299" s="9"/>
      <c r="AC299" s="9"/>
      <c r="AD299" s="9"/>
      <c r="AE299" s="9"/>
      <c r="AF299" s="9"/>
      <c r="AG299" s="9"/>
      <c r="AH299" s="9"/>
      <c r="AI299" s="9"/>
      <c r="AJ299" s="9"/>
      <c r="AK299" s="9"/>
    </row>
    <row r="300" spans="1:37" ht="89.25" customHeight="1">
      <c r="A300" s="20">
        <v>295</v>
      </c>
      <c r="B300" s="20" t="str">
        <f>VLOOKUP(E300,studia!$F$1:$I$12,2,FALSE)</f>
        <v>Elektrotechnika</v>
      </c>
      <c r="C300" s="20" t="str">
        <f>VLOOKUP(E300,studia!$F$1:$I$12,3,FALSE)</f>
        <v>inż.</v>
      </c>
      <c r="D300" s="20" t="str">
        <f>VLOOKUP(E300,studia!$F$1:$I$12,4,FALSE)</f>
        <v>EEN</v>
      </c>
      <c r="E300" s="34" t="s">
        <v>393</v>
      </c>
      <c r="F300" s="85" t="s">
        <v>2939</v>
      </c>
      <c r="G300" s="35" t="s">
        <v>1027</v>
      </c>
      <c r="H300" s="35" t="s">
        <v>1028</v>
      </c>
      <c r="I300" s="35" t="s">
        <v>1029</v>
      </c>
      <c r="J300" s="35" t="s">
        <v>1020</v>
      </c>
      <c r="K300" s="19" t="str">
        <f>VLOOKUP(J300,Prowadzacy!$F$2:$J$112,2,FALSE)</f>
        <v>Wiktoria</v>
      </c>
      <c r="L300" s="19" t="str">
        <f>VLOOKUP(J300,Prowadzacy!$F$2:$K$112,3,FALSE)</f>
        <v>Maria</v>
      </c>
      <c r="M300" s="19" t="str">
        <f>VLOOKUP(J300,Prowadzacy!$F$2:$K$112,4,FALSE)</f>
        <v>Grycan</v>
      </c>
      <c r="N300" s="20" t="str">
        <f>VLOOKUP(J300,Prowadzacy!$F$2:$M$112,8,FALSE)</f>
        <v xml:space="preserve">Wiktoria | Grycan | Dr inż. |  ( 05408 ) </v>
      </c>
      <c r="O300" s="20" t="str">
        <f>VLOOKUP(J300,Prowadzacy!$F$2:$K$112,5,FALSE)</f>
        <v>W05/K2</v>
      </c>
      <c r="P300" s="20" t="str">
        <f>VLOOKUP(J300,Prowadzacy!$F$2:$K$112,6,FALSE)</f>
        <v>ZEP</v>
      </c>
      <c r="Q300" s="34" t="s">
        <v>763</v>
      </c>
      <c r="R300" s="20" t="str">
        <f>VLOOKUP(Q300,Prowadzacy!$F$2:$K$112,2,FALSE)</f>
        <v>Joanna</v>
      </c>
      <c r="S300" s="20" t="str">
        <f>VLOOKUP(Q300,Prowadzacy!$F$2:$K$112,3,FALSE)</f>
        <v>Karolina</v>
      </c>
      <c r="T300" s="20" t="str">
        <f>VLOOKUP(Q300,Prowadzacy!$F$2:$K$112,4,FALSE)</f>
        <v>Budzisz</v>
      </c>
      <c r="U300" s="20" t="str">
        <f>VLOOKUP(Q300,Prowadzacy!$F$2:$M$112,8,FALSE)</f>
        <v xml:space="preserve">Joanna | Budzisz | Dr inż. |  ( 05404 ) </v>
      </c>
      <c r="V300" s="35"/>
      <c r="W300" s="34" t="s">
        <v>235</v>
      </c>
      <c r="X300" s="34"/>
      <c r="Y300" s="34"/>
      <c r="Z300" s="10"/>
      <c r="AA300" s="9"/>
      <c r="AB300" s="9"/>
      <c r="AC300" s="9"/>
      <c r="AD300" s="9"/>
      <c r="AE300" s="9"/>
      <c r="AF300" s="9"/>
      <c r="AG300" s="9"/>
      <c r="AH300" s="9"/>
      <c r="AI300" s="9"/>
      <c r="AJ300" s="9"/>
      <c r="AK300" s="9"/>
    </row>
    <row r="301" spans="1:37" ht="140.25" customHeight="1">
      <c r="A301" s="20">
        <v>296</v>
      </c>
      <c r="B301" s="20" t="str">
        <f>VLOOKUP(E301,studia!$F$1:$I$12,2,FALSE)</f>
        <v>Elektrotechnika</v>
      </c>
      <c r="C301" s="20" t="str">
        <f>VLOOKUP(E301,studia!$F$1:$I$12,3,FALSE)</f>
        <v>inż.</v>
      </c>
      <c r="D301" s="20" t="str">
        <f>VLOOKUP(E301,studia!$F$1:$I$12,4,FALSE)</f>
        <v>EEN</v>
      </c>
      <c r="E301" s="34" t="s">
        <v>393</v>
      </c>
      <c r="F301" s="85" t="s">
        <v>2939</v>
      </c>
      <c r="G301" s="35" t="s">
        <v>1030</v>
      </c>
      <c r="H301" s="35" t="s">
        <v>1031</v>
      </c>
      <c r="I301" s="35" t="s">
        <v>1032</v>
      </c>
      <c r="J301" s="35" t="s">
        <v>798</v>
      </c>
      <c r="K301" s="19" t="str">
        <f>VLOOKUP(J301,Prowadzacy!$F$2:$J$112,2,FALSE)</f>
        <v>Marcin</v>
      </c>
      <c r="L301" s="19" t="str">
        <f>VLOOKUP(J301,Prowadzacy!$F$2:$K$112,3,FALSE)</f>
        <v>Wojciech</v>
      </c>
      <c r="M301" s="19" t="str">
        <f>VLOOKUP(J301,Prowadzacy!$F$2:$K$112,4,FALSE)</f>
        <v>Habrych</v>
      </c>
      <c r="N301" s="20" t="str">
        <f>VLOOKUP(J301,Prowadzacy!$F$2:$M$112,8,FALSE)</f>
        <v xml:space="preserve">Marcin | Habrych | Dr inż. |  ( 05281 ) </v>
      </c>
      <c r="O301" s="20" t="str">
        <f>VLOOKUP(J301,Prowadzacy!$F$2:$K$112,5,FALSE)</f>
        <v>W05/K2</v>
      </c>
      <c r="P301" s="20" t="str">
        <f>VLOOKUP(J301,Prowadzacy!$F$2:$K$112,6,FALSE)</f>
        <v>ZAS</v>
      </c>
      <c r="Q301" s="34" t="s">
        <v>867</v>
      </c>
      <c r="R301" s="20" t="str">
        <f>VLOOKUP(Q301,Prowadzacy!$F$2:$K$112,2,FALSE)</f>
        <v>Grzegorz</v>
      </c>
      <c r="S301" s="20" t="str">
        <f>VLOOKUP(Q301,Prowadzacy!$F$2:$K$112,3,FALSE)</f>
        <v>Eugeniusz</v>
      </c>
      <c r="T301" s="20" t="str">
        <f>VLOOKUP(Q301,Prowadzacy!$F$2:$K$112,4,FALSE)</f>
        <v>Wiśniewski</v>
      </c>
      <c r="U301" s="20" t="str">
        <f>VLOOKUP(Q301,Prowadzacy!$F$2:$M$112,8,FALSE)</f>
        <v xml:space="preserve">Grzegorz | Wiśniewski | Dr inż. |  ( 05214 ) </v>
      </c>
      <c r="V301" s="35"/>
      <c r="W301" s="34" t="s">
        <v>235</v>
      </c>
      <c r="X301" s="34"/>
      <c r="Y301" s="34" t="s">
        <v>235</v>
      </c>
      <c r="Z301" s="10"/>
      <c r="AA301" s="9"/>
      <c r="AB301" s="9"/>
      <c r="AC301" s="9"/>
      <c r="AD301" s="9"/>
      <c r="AE301" s="9"/>
      <c r="AF301" s="9"/>
      <c r="AG301" s="9"/>
      <c r="AH301" s="9"/>
      <c r="AI301" s="9"/>
      <c r="AJ301" s="9"/>
      <c r="AK301" s="9"/>
    </row>
    <row r="302" spans="1:37" ht="191.25" customHeight="1">
      <c r="A302" s="20">
        <v>297</v>
      </c>
      <c r="B302" s="20" t="str">
        <f>VLOOKUP(E302,studia!$F$1:$I$12,2,FALSE)</f>
        <v>Elektrotechnika</v>
      </c>
      <c r="C302" s="20" t="str">
        <f>VLOOKUP(E302,studia!$F$1:$I$12,3,FALSE)</f>
        <v>inż.</v>
      </c>
      <c r="D302" s="20" t="str">
        <f>VLOOKUP(E302,studia!$F$1:$I$12,4,FALSE)</f>
        <v>EEN</v>
      </c>
      <c r="E302" s="34" t="s">
        <v>393</v>
      </c>
      <c r="F302" s="85" t="s">
        <v>2939</v>
      </c>
      <c r="G302" s="35" t="s">
        <v>1033</v>
      </c>
      <c r="H302" s="35" t="s">
        <v>1034</v>
      </c>
      <c r="I302" s="35" t="s">
        <v>1035</v>
      </c>
      <c r="J302" s="35" t="s">
        <v>798</v>
      </c>
      <c r="K302" s="19" t="str">
        <f>VLOOKUP(J302,Prowadzacy!$F$2:$J$112,2,FALSE)</f>
        <v>Marcin</v>
      </c>
      <c r="L302" s="19" t="str">
        <f>VLOOKUP(J302,Prowadzacy!$F$2:$K$112,3,FALSE)</f>
        <v>Wojciech</v>
      </c>
      <c r="M302" s="19" t="str">
        <f>VLOOKUP(J302,Prowadzacy!$F$2:$K$112,4,FALSE)</f>
        <v>Habrych</v>
      </c>
      <c r="N302" s="20" t="str">
        <f>VLOOKUP(J302,Prowadzacy!$F$2:$M$112,8,FALSE)</f>
        <v xml:space="preserve">Marcin | Habrych | Dr inż. |  ( 05281 ) </v>
      </c>
      <c r="O302" s="20" t="str">
        <f>VLOOKUP(J302,Prowadzacy!$F$2:$K$112,5,FALSE)</f>
        <v>W05/K2</v>
      </c>
      <c r="P302" s="20" t="str">
        <f>VLOOKUP(J302,Prowadzacy!$F$2:$K$112,6,FALSE)</f>
        <v>ZAS</v>
      </c>
      <c r="Q302" s="34" t="s">
        <v>867</v>
      </c>
      <c r="R302" s="20" t="str">
        <f>VLOOKUP(Q302,Prowadzacy!$F$2:$K$112,2,FALSE)</f>
        <v>Grzegorz</v>
      </c>
      <c r="S302" s="20" t="str">
        <f>VLOOKUP(Q302,Prowadzacy!$F$2:$K$112,3,FALSE)</f>
        <v>Eugeniusz</v>
      </c>
      <c r="T302" s="20" t="str">
        <f>VLOOKUP(Q302,Prowadzacy!$F$2:$K$112,4,FALSE)</f>
        <v>Wiśniewski</v>
      </c>
      <c r="U302" s="20" t="str">
        <f>VLOOKUP(Q302,Prowadzacy!$F$2:$M$112,8,FALSE)</f>
        <v xml:space="preserve">Grzegorz | Wiśniewski | Dr inż. |  ( 05214 ) </v>
      </c>
      <c r="V302" s="35"/>
      <c r="W302" s="34" t="s">
        <v>235</v>
      </c>
      <c r="X302" s="34"/>
      <c r="Y302" s="34" t="s">
        <v>235</v>
      </c>
      <c r="Z302" s="10"/>
      <c r="AA302" s="9"/>
      <c r="AB302" s="9"/>
      <c r="AC302" s="9"/>
      <c r="AD302" s="9"/>
      <c r="AE302" s="9"/>
      <c r="AF302" s="9"/>
      <c r="AG302" s="9"/>
      <c r="AH302" s="9"/>
      <c r="AI302" s="9"/>
      <c r="AJ302" s="9"/>
      <c r="AK302" s="9"/>
    </row>
    <row r="303" spans="1:37" ht="51" customHeight="1">
      <c r="A303" s="20">
        <v>298</v>
      </c>
      <c r="B303" s="20" t="str">
        <f>VLOOKUP(E303,studia!$F$1:$I$12,2,FALSE)</f>
        <v>Elektrotechnika</v>
      </c>
      <c r="C303" s="20" t="str">
        <f>VLOOKUP(E303,studia!$F$1:$I$12,3,FALSE)</f>
        <v>inż.</v>
      </c>
      <c r="D303" s="20" t="str">
        <f>VLOOKUP(E303,studia!$F$1:$I$12,4,FALSE)</f>
        <v>EEN</v>
      </c>
      <c r="E303" s="34" t="s">
        <v>393</v>
      </c>
      <c r="F303" s="85" t="s">
        <v>2939</v>
      </c>
      <c r="G303" s="35" t="s">
        <v>1036</v>
      </c>
      <c r="H303" s="35" t="s">
        <v>1037</v>
      </c>
      <c r="I303" s="35" t="s">
        <v>1038</v>
      </c>
      <c r="J303" s="35" t="s">
        <v>798</v>
      </c>
      <c r="K303" s="19" t="str">
        <f>VLOOKUP(J303,Prowadzacy!$F$2:$J$112,2,FALSE)</f>
        <v>Marcin</v>
      </c>
      <c r="L303" s="19" t="str">
        <f>VLOOKUP(J303,Prowadzacy!$F$2:$K$112,3,FALSE)</f>
        <v>Wojciech</v>
      </c>
      <c r="M303" s="19" t="str">
        <f>VLOOKUP(J303,Prowadzacy!$F$2:$K$112,4,FALSE)</f>
        <v>Habrych</v>
      </c>
      <c r="N303" s="20" t="str">
        <f>VLOOKUP(J303,Prowadzacy!$F$2:$M$112,8,FALSE)</f>
        <v xml:space="preserve">Marcin | Habrych | Dr inż. |  ( 05281 ) </v>
      </c>
      <c r="O303" s="20" t="str">
        <f>VLOOKUP(J303,Prowadzacy!$F$2:$K$112,5,FALSE)</f>
        <v>W05/K2</v>
      </c>
      <c r="P303" s="20" t="str">
        <f>VLOOKUP(J303,Prowadzacy!$F$2:$K$112,6,FALSE)</f>
        <v>ZAS</v>
      </c>
      <c r="Q303" s="34" t="s">
        <v>867</v>
      </c>
      <c r="R303" s="20" t="str">
        <f>VLOOKUP(Q303,Prowadzacy!$F$2:$K$112,2,FALSE)</f>
        <v>Grzegorz</v>
      </c>
      <c r="S303" s="20" t="str">
        <f>VLOOKUP(Q303,Prowadzacy!$F$2:$K$112,3,FALSE)</f>
        <v>Eugeniusz</v>
      </c>
      <c r="T303" s="20" t="str">
        <f>VLOOKUP(Q303,Prowadzacy!$F$2:$K$112,4,FALSE)</f>
        <v>Wiśniewski</v>
      </c>
      <c r="U303" s="20" t="str">
        <f>VLOOKUP(Q303,Prowadzacy!$F$2:$M$112,8,FALSE)</f>
        <v xml:space="preserve">Grzegorz | Wiśniewski | Dr inż. |  ( 05214 ) </v>
      </c>
      <c r="V303" s="35"/>
      <c r="W303" s="34" t="s">
        <v>235</v>
      </c>
      <c r="X303" s="34"/>
      <c r="Y303" s="34" t="s">
        <v>235</v>
      </c>
      <c r="Z303" s="10"/>
      <c r="AA303" s="9"/>
      <c r="AB303" s="9"/>
      <c r="AC303" s="9"/>
      <c r="AD303" s="9"/>
      <c r="AE303" s="9"/>
      <c r="AF303" s="9"/>
      <c r="AG303" s="9"/>
      <c r="AH303" s="9"/>
      <c r="AI303" s="9"/>
      <c r="AJ303" s="9"/>
      <c r="AK303" s="9"/>
    </row>
    <row r="304" spans="1:37" ht="89.25" customHeight="1">
      <c r="A304" s="20">
        <v>299</v>
      </c>
      <c r="B304" s="20" t="str">
        <f>VLOOKUP(E304,studia!$F$1:$I$12,2,FALSE)</f>
        <v>Elektrotechnika</v>
      </c>
      <c r="C304" s="20" t="str">
        <f>VLOOKUP(E304,studia!$F$1:$I$12,3,FALSE)</f>
        <v>inż.</v>
      </c>
      <c r="D304" s="20" t="str">
        <f>VLOOKUP(E304,studia!$F$1:$I$12,4,FALSE)</f>
        <v>EEN</v>
      </c>
      <c r="E304" s="34" t="s">
        <v>393</v>
      </c>
      <c r="F304" s="34"/>
      <c r="G304" s="35" t="s">
        <v>1039</v>
      </c>
      <c r="H304" s="35" t="s">
        <v>1040</v>
      </c>
      <c r="I304" s="35" t="s">
        <v>1041</v>
      </c>
      <c r="J304" s="35" t="s">
        <v>798</v>
      </c>
      <c r="K304" s="19" t="str">
        <f>VLOOKUP(J304,Prowadzacy!$F$2:$J$112,2,FALSE)</f>
        <v>Marcin</v>
      </c>
      <c r="L304" s="19" t="str">
        <f>VLOOKUP(J304,Prowadzacy!$F$2:$K$112,3,FALSE)</f>
        <v>Wojciech</v>
      </c>
      <c r="M304" s="19" t="str">
        <f>VLOOKUP(J304,Prowadzacy!$F$2:$K$112,4,FALSE)</f>
        <v>Habrych</v>
      </c>
      <c r="N304" s="20" t="str">
        <f>VLOOKUP(J304,Prowadzacy!$F$2:$M$112,8,FALSE)</f>
        <v xml:space="preserve">Marcin | Habrych | Dr inż. |  ( 05281 ) </v>
      </c>
      <c r="O304" s="20" t="str">
        <f>VLOOKUP(J304,Prowadzacy!$F$2:$K$112,5,FALSE)</f>
        <v>W05/K2</v>
      </c>
      <c r="P304" s="20" t="str">
        <f>VLOOKUP(J304,Prowadzacy!$F$2:$K$112,6,FALSE)</f>
        <v>ZAS</v>
      </c>
      <c r="Q304" s="34" t="s">
        <v>1054</v>
      </c>
      <c r="R304" s="20" t="str">
        <f>VLOOKUP(Q304,Prowadzacy!$F$2:$K$112,2,FALSE)</f>
        <v>Jan</v>
      </c>
      <c r="S304" s="20" t="str">
        <f>VLOOKUP(Q304,Prowadzacy!$F$2:$K$112,3,FALSE)</f>
        <v>Józef</v>
      </c>
      <c r="T304" s="20" t="str">
        <f>VLOOKUP(Q304,Prowadzacy!$F$2:$K$112,4,FALSE)</f>
        <v>Iżykowski</v>
      </c>
      <c r="U304" s="20" t="str">
        <f>VLOOKUP(Q304,Prowadzacy!$F$2:$M$112,8,FALSE)</f>
        <v xml:space="preserve">Jan | Iżykowski | Prof. dr hab. inż. |  ( 05212 ) </v>
      </c>
      <c r="V304" s="35"/>
      <c r="W304" s="34" t="s">
        <v>234</v>
      </c>
      <c r="X304" s="54" t="s">
        <v>1843</v>
      </c>
      <c r="Y304" s="34" t="s">
        <v>234</v>
      </c>
      <c r="Z304" s="10"/>
      <c r="AA304" s="9"/>
      <c r="AB304" s="9"/>
      <c r="AC304" s="9"/>
      <c r="AD304" s="9"/>
      <c r="AE304" s="9"/>
      <c r="AF304" s="9"/>
      <c r="AG304" s="9"/>
      <c r="AH304" s="9"/>
      <c r="AI304" s="9"/>
      <c r="AJ304" s="9"/>
      <c r="AK304" s="9"/>
    </row>
    <row r="305" spans="1:37" ht="165.75" customHeight="1">
      <c r="A305" s="20">
        <v>300</v>
      </c>
      <c r="B305" s="20" t="str">
        <f>VLOOKUP(E305,studia!$F$1:$I$12,2,FALSE)</f>
        <v>Elektrotechnika</v>
      </c>
      <c r="C305" s="20" t="str">
        <f>VLOOKUP(E305,studia!$F$1:$I$12,3,FALSE)</f>
        <v>inż.</v>
      </c>
      <c r="D305" s="20" t="str">
        <f>VLOOKUP(E305,studia!$F$1:$I$12,4,FALSE)</f>
        <v>EEN</v>
      </c>
      <c r="E305" s="34" t="s">
        <v>393</v>
      </c>
      <c r="F305" s="85" t="s">
        <v>2939</v>
      </c>
      <c r="G305" s="35" t="s">
        <v>1042</v>
      </c>
      <c r="H305" s="35" t="s">
        <v>1043</v>
      </c>
      <c r="I305" s="35" t="s">
        <v>1044</v>
      </c>
      <c r="J305" s="35" t="s">
        <v>802</v>
      </c>
      <c r="K305" s="19" t="str">
        <f>VLOOKUP(J305,Prowadzacy!$F$2:$J$112,2,FALSE)</f>
        <v>Kazimierz</v>
      </c>
      <c r="L305" s="19">
        <f>VLOOKUP(J305,Prowadzacy!$F$2:$K$112,3,FALSE)</f>
        <v>0</v>
      </c>
      <c r="M305" s="19" t="str">
        <f>VLOOKUP(J305,Prowadzacy!$F$2:$K$112,4,FALSE)</f>
        <v>Herlender</v>
      </c>
      <c r="N305" s="20" t="str">
        <f>VLOOKUP(J305,Prowadzacy!$F$2:$M$112,8,FALSE)</f>
        <v xml:space="preserve">Kazimierz | Herlender | Dr inż. |  ( 05211 ) </v>
      </c>
      <c r="O305" s="20" t="str">
        <f>VLOOKUP(J305,Prowadzacy!$F$2:$K$112,5,FALSE)</f>
        <v>W05/K2</v>
      </c>
      <c r="P305" s="20" t="str">
        <f>VLOOKUP(J305,Prowadzacy!$F$2:$K$112,6,FALSE)</f>
        <v>ZUE</v>
      </c>
      <c r="Q305" s="34" t="s">
        <v>908</v>
      </c>
      <c r="R305" s="20" t="str">
        <f>VLOOKUP(Q305,Prowadzacy!$F$2:$K$112,2,FALSE)</f>
        <v>Marta</v>
      </c>
      <c r="S305" s="20" t="str">
        <f>VLOOKUP(Q305,Prowadzacy!$F$2:$K$112,3,FALSE)</f>
        <v>Monika</v>
      </c>
      <c r="T305" s="20" t="str">
        <f>VLOOKUP(Q305,Prowadzacy!$F$2:$K$112,4,FALSE)</f>
        <v>Bątkiewicz-Pantuła</v>
      </c>
      <c r="U305" s="20" t="str">
        <f>VLOOKUP(Q305,Prowadzacy!$F$2:$M$112,8,FALSE)</f>
        <v xml:space="preserve">Marta | Bątkiewicz-Pantuła | Dr inż. |  ( 05298 ) </v>
      </c>
      <c r="V305" s="35"/>
      <c r="W305" s="34"/>
      <c r="X305" s="34"/>
      <c r="Y305" s="34"/>
      <c r="Z305" s="10"/>
      <c r="AA305" s="9"/>
      <c r="AB305" s="9"/>
      <c r="AC305" s="9"/>
      <c r="AD305" s="9"/>
      <c r="AE305" s="9"/>
      <c r="AF305" s="9"/>
      <c r="AG305" s="9"/>
      <c r="AH305" s="9"/>
      <c r="AI305" s="9"/>
      <c r="AJ305" s="9"/>
      <c r="AK305" s="9"/>
    </row>
    <row r="306" spans="1:37" ht="63.75" customHeight="1">
      <c r="A306" s="20">
        <v>301</v>
      </c>
      <c r="B306" s="20" t="str">
        <f>VLOOKUP(E306,studia!$F$1:$I$12,2,FALSE)</f>
        <v>Elektrotechnika</v>
      </c>
      <c r="C306" s="20" t="str">
        <f>VLOOKUP(E306,studia!$F$1:$I$12,3,FALSE)</f>
        <v>inż.</v>
      </c>
      <c r="D306" s="20" t="str">
        <f>VLOOKUP(E306,studia!$F$1:$I$12,4,FALSE)</f>
        <v>EEN</v>
      </c>
      <c r="E306" s="34" t="s">
        <v>393</v>
      </c>
      <c r="F306" s="85" t="s">
        <v>2939</v>
      </c>
      <c r="G306" s="35" t="s">
        <v>1045</v>
      </c>
      <c r="H306" s="35" t="s">
        <v>1046</v>
      </c>
      <c r="I306" s="35" t="s">
        <v>1047</v>
      </c>
      <c r="J306" s="35" t="s">
        <v>802</v>
      </c>
      <c r="K306" s="19" t="str">
        <f>VLOOKUP(J306,Prowadzacy!$F$2:$J$112,2,FALSE)</f>
        <v>Kazimierz</v>
      </c>
      <c r="L306" s="19">
        <f>VLOOKUP(J306,Prowadzacy!$F$2:$K$112,3,FALSE)</f>
        <v>0</v>
      </c>
      <c r="M306" s="19" t="str">
        <f>VLOOKUP(J306,Prowadzacy!$F$2:$K$112,4,FALSE)</f>
        <v>Herlender</v>
      </c>
      <c r="N306" s="20" t="str">
        <f>VLOOKUP(J306,Prowadzacy!$F$2:$M$112,8,FALSE)</f>
        <v xml:space="preserve">Kazimierz | Herlender | Dr inż. |  ( 05211 ) </v>
      </c>
      <c r="O306" s="20" t="str">
        <f>VLOOKUP(J306,Prowadzacy!$F$2:$K$112,5,FALSE)</f>
        <v>W05/K2</v>
      </c>
      <c r="P306" s="20" t="str">
        <f>VLOOKUP(J306,Prowadzacy!$F$2:$K$112,6,FALSE)</f>
        <v>ZUE</v>
      </c>
      <c r="Q306" s="34" t="s">
        <v>1074</v>
      </c>
      <c r="R306" s="20" t="str">
        <f>VLOOKUP(Q306,Prowadzacy!$F$2:$K$112,2,FALSE)</f>
        <v>Mirosław</v>
      </c>
      <c r="S306" s="20" t="str">
        <f>VLOOKUP(Q306,Prowadzacy!$F$2:$K$112,3,FALSE)</f>
        <v>Marian</v>
      </c>
      <c r="T306" s="20" t="str">
        <f>VLOOKUP(Q306,Prowadzacy!$F$2:$K$112,4,FALSE)</f>
        <v>Kobusiński</v>
      </c>
      <c r="U306" s="20" t="str">
        <f>VLOOKUP(Q306,Prowadzacy!$F$2:$M$112,8,FALSE)</f>
        <v xml:space="preserve">Mirosław | Kobusiński | Mgr inż. |  ( 05218 ) </v>
      </c>
      <c r="V306" s="35"/>
      <c r="W306" s="34"/>
      <c r="X306" s="34"/>
      <c r="Y306" s="34"/>
      <c r="Z306" s="10"/>
      <c r="AA306" s="9"/>
      <c r="AB306" s="9"/>
      <c r="AC306" s="9"/>
      <c r="AD306" s="9"/>
      <c r="AE306" s="9"/>
      <c r="AF306" s="9"/>
      <c r="AG306" s="9"/>
      <c r="AH306" s="9"/>
      <c r="AI306" s="9"/>
      <c r="AJ306" s="9"/>
      <c r="AK306" s="9"/>
    </row>
    <row r="307" spans="1:37" ht="63.75" customHeight="1">
      <c r="A307" s="20">
        <v>302</v>
      </c>
      <c r="B307" s="20" t="str">
        <f>VLOOKUP(E307,studia!$F$1:$I$12,2,FALSE)</f>
        <v>Elektrotechnika</v>
      </c>
      <c r="C307" s="20" t="str">
        <f>VLOOKUP(E307,studia!$F$1:$I$12,3,FALSE)</f>
        <v>inż.</v>
      </c>
      <c r="D307" s="20" t="str">
        <f>VLOOKUP(E307,studia!$F$1:$I$12,4,FALSE)</f>
        <v>EEN</v>
      </c>
      <c r="E307" s="34" t="s">
        <v>393</v>
      </c>
      <c r="F307" s="85" t="s">
        <v>2939</v>
      </c>
      <c r="G307" s="35" t="s">
        <v>1048</v>
      </c>
      <c r="H307" s="35" t="s">
        <v>1049</v>
      </c>
      <c r="I307" s="35" t="s">
        <v>1050</v>
      </c>
      <c r="J307" s="35" t="s">
        <v>802</v>
      </c>
      <c r="K307" s="19" t="str">
        <f>VLOOKUP(J307,Prowadzacy!$F$2:$J$112,2,FALSE)</f>
        <v>Kazimierz</v>
      </c>
      <c r="L307" s="19">
        <f>VLOOKUP(J307,Prowadzacy!$F$2:$K$112,3,FALSE)</f>
        <v>0</v>
      </c>
      <c r="M307" s="19" t="str">
        <f>VLOOKUP(J307,Prowadzacy!$F$2:$K$112,4,FALSE)</f>
        <v>Herlender</v>
      </c>
      <c r="N307" s="20" t="str">
        <f>VLOOKUP(J307,Prowadzacy!$F$2:$M$112,8,FALSE)</f>
        <v xml:space="preserve">Kazimierz | Herlender | Dr inż. |  ( 05211 ) </v>
      </c>
      <c r="O307" s="20" t="str">
        <f>VLOOKUP(J307,Prowadzacy!$F$2:$K$112,5,FALSE)</f>
        <v>W05/K2</v>
      </c>
      <c r="P307" s="20" t="str">
        <f>VLOOKUP(J307,Prowadzacy!$F$2:$K$112,6,FALSE)</f>
        <v>ZUE</v>
      </c>
      <c r="Q307" s="34" t="s">
        <v>1074</v>
      </c>
      <c r="R307" s="20" t="str">
        <f>VLOOKUP(Q307,Prowadzacy!$F$2:$K$112,2,FALSE)</f>
        <v>Mirosław</v>
      </c>
      <c r="S307" s="20" t="str">
        <f>VLOOKUP(Q307,Prowadzacy!$F$2:$K$112,3,FALSE)</f>
        <v>Marian</v>
      </c>
      <c r="T307" s="20" t="str">
        <f>VLOOKUP(Q307,Prowadzacy!$F$2:$K$112,4,FALSE)</f>
        <v>Kobusiński</v>
      </c>
      <c r="U307" s="20" t="str">
        <f>VLOOKUP(Q307,Prowadzacy!$F$2:$M$112,8,FALSE)</f>
        <v xml:space="preserve">Mirosław | Kobusiński | Mgr inż. |  ( 05218 ) </v>
      </c>
      <c r="V307" s="35"/>
      <c r="W307" s="34" t="s">
        <v>235</v>
      </c>
      <c r="X307" s="34"/>
      <c r="Y307" s="34"/>
      <c r="Z307" s="10"/>
      <c r="AA307" s="9"/>
      <c r="AB307" s="9"/>
      <c r="AC307" s="9"/>
      <c r="AD307" s="9"/>
      <c r="AE307" s="9"/>
      <c r="AF307" s="9"/>
      <c r="AG307" s="9"/>
      <c r="AH307" s="9"/>
      <c r="AI307" s="9"/>
      <c r="AJ307" s="9"/>
      <c r="AK307" s="9"/>
    </row>
    <row r="308" spans="1:37" ht="140.25" customHeight="1">
      <c r="A308" s="20">
        <v>303</v>
      </c>
      <c r="B308" s="20" t="str">
        <f>VLOOKUP(E308,studia!$F$1:$I$12,2,FALSE)</f>
        <v>Elektrotechnika</v>
      </c>
      <c r="C308" s="20" t="str">
        <f>VLOOKUP(E308,studia!$F$1:$I$12,3,FALSE)</f>
        <v>inż.</v>
      </c>
      <c r="D308" s="20" t="str">
        <f>VLOOKUP(E308,studia!$F$1:$I$12,4,FALSE)</f>
        <v>EEN</v>
      </c>
      <c r="E308" s="34" t="s">
        <v>393</v>
      </c>
      <c r="F308" s="85" t="s">
        <v>2939</v>
      </c>
      <c r="G308" s="35" t="s">
        <v>1051</v>
      </c>
      <c r="H308" s="35" t="s">
        <v>1052</v>
      </c>
      <c r="I308" s="35" t="s">
        <v>1053</v>
      </c>
      <c r="J308" s="35" t="s">
        <v>1054</v>
      </c>
      <c r="K308" s="19" t="str">
        <f>VLOOKUP(J308,Prowadzacy!$F$2:$J$112,2,FALSE)</f>
        <v>Jan</v>
      </c>
      <c r="L308" s="19" t="str">
        <f>VLOOKUP(J308,Prowadzacy!$F$2:$K$112,3,FALSE)</f>
        <v>Józef</v>
      </c>
      <c r="M308" s="19" t="str">
        <f>VLOOKUP(J308,Prowadzacy!$F$2:$K$112,4,FALSE)</f>
        <v>Iżykowski</v>
      </c>
      <c r="N308" s="20" t="str">
        <f>VLOOKUP(J308,Prowadzacy!$F$2:$M$112,8,FALSE)</f>
        <v xml:space="preserve">Jan | Iżykowski | Prof. dr hab. inż. |  ( 05212 ) </v>
      </c>
      <c r="O308" s="20" t="str">
        <f>VLOOKUP(J308,Prowadzacy!$F$2:$K$112,5,FALSE)</f>
        <v>W05/K2</v>
      </c>
      <c r="P308" s="20" t="str">
        <f>VLOOKUP(J308,Prowadzacy!$F$2:$K$112,6,FALSE)</f>
        <v>ZAS</v>
      </c>
      <c r="Q308" s="34" t="s">
        <v>834</v>
      </c>
      <c r="R308" s="20" t="str">
        <f>VLOOKUP(Q308,Prowadzacy!$F$2:$K$112,2,FALSE)</f>
        <v>Krzysztof</v>
      </c>
      <c r="S308" s="20" t="str">
        <f>VLOOKUP(Q308,Prowadzacy!$F$2:$K$112,3,FALSE)</f>
        <v>Jacek</v>
      </c>
      <c r="T308" s="20" t="str">
        <f>VLOOKUP(Q308,Prowadzacy!$F$2:$K$112,4,FALSE)</f>
        <v>Solak</v>
      </c>
      <c r="U308" s="20" t="str">
        <f>VLOOKUP(Q308,Prowadzacy!$F$2:$M$112,8,FALSE)</f>
        <v xml:space="preserve">Krzysztof | Solak | Dr inż. |  ( 05296 ) </v>
      </c>
      <c r="V308" s="35"/>
      <c r="W308" s="34" t="s">
        <v>235</v>
      </c>
      <c r="X308" s="34"/>
      <c r="Y308" s="34"/>
      <c r="Z308" s="10"/>
      <c r="AA308" s="9"/>
      <c r="AB308" s="9"/>
      <c r="AC308" s="9"/>
      <c r="AD308" s="9"/>
      <c r="AE308" s="9"/>
      <c r="AF308" s="9"/>
      <c r="AG308" s="9"/>
      <c r="AH308" s="9"/>
      <c r="AI308" s="9"/>
      <c r="AJ308" s="9"/>
      <c r="AK308" s="9"/>
    </row>
    <row r="309" spans="1:37" ht="114.75" customHeight="1">
      <c r="A309" s="20">
        <v>304</v>
      </c>
      <c r="B309" s="20" t="str">
        <f>VLOOKUP(E309,studia!$F$1:$I$12,2,FALSE)</f>
        <v>Elektrotechnika</v>
      </c>
      <c r="C309" s="20" t="str">
        <f>VLOOKUP(E309,studia!$F$1:$I$12,3,FALSE)</f>
        <v>inż.</v>
      </c>
      <c r="D309" s="20" t="str">
        <f>VLOOKUP(E309,studia!$F$1:$I$12,4,FALSE)</f>
        <v>EEN</v>
      </c>
      <c r="E309" s="34" t="s">
        <v>393</v>
      </c>
      <c r="F309" s="85" t="s">
        <v>2939</v>
      </c>
      <c r="G309" s="35" t="s">
        <v>2547</v>
      </c>
      <c r="H309" s="35" t="s">
        <v>2548</v>
      </c>
      <c r="I309" s="35" t="s">
        <v>2549</v>
      </c>
      <c r="J309" s="35" t="s">
        <v>1054</v>
      </c>
      <c r="K309" s="19" t="str">
        <f>VLOOKUP(J309,Prowadzacy!$F$2:$J$112,2,FALSE)</f>
        <v>Jan</v>
      </c>
      <c r="L309" s="19" t="str">
        <f>VLOOKUP(J309,Prowadzacy!$F$2:$K$112,3,FALSE)</f>
        <v>Józef</v>
      </c>
      <c r="M309" s="19" t="str">
        <f>VLOOKUP(J309,Prowadzacy!$F$2:$K$112,4,FALSE)</f>
        <v>Iżykowski</v>
      </c>
      <c r="N309" s="20" t="str">
        <f>VLOOKUP(J309,Prowadzacy!$F$2:$M$112,8,FALSE)</f>
        <v xml:space="preserve">Jan | Iżykowski | Prof. dr hab. inż. |  ( 05212 ) </v>
      </c>
      <c r="O309" s="20" t="str">
        <f>VLOOKUP(J309,Prowadzacy!$F$2:$K$112,5,FALSE)</f>
        <v>W05/K2</v>
      </c>
      <c r="P309" s="20" t="str">
        <f>VLOOKUP(J309,Prowadzacy!$F$2:$K$112,6,FALSE)</f>
        <v>ZAS</v>
      </c>
      <c r="Q309" s="34" t="s">
        <v>834</v>
      </c>
      <c r="R309" s="20" t="str">
        <f>VLOOKUP(Q309,Prowadzacy!$F$2:$K$112,2,FALSE)</f>
        <v>Krzysztof</v>
      </c>
      <c r="S309" s="20" t="str">
        <f>VLOOKUP(Q309,Prowadzacy!$F$2:$K$112,3,FALSE)</f>
        <v>Jacek</v>
      </c>
      <c r="T309" s="20" t="str">
        <f>VLOOKUP(Q309,Prowadzacy!$F$2:$K$112,4,FALSE)</f>
        <v>Solak</v>
      </c>
      <c r="U309" s="20" t="str">
        <f>VLOOKUP(Q309,Prowadzacy!$F$2:$M$112,8,FALSE)</f>
        <v xml:space="preserve">Krzysztof | Solak | Dr inż. |  ( 05296 ) </v>
      </c>
      <c r="V309" s="35"/>
      <c r="W309" s="34" t="s">
        <v>235</v>
      </c>
      <c r="X309" s="34"/>
      <c r="Y309" s="34"/>
      <c r="Z309" s="10"/>
      <c r="AA309" s="20"/>
      <c r="AB309" s="9"/>
      <c r="AC309" s="9"/>
      <c r="AD309" s="9"/>
      <c r="AE309" s="9"/>
      <c r="AF309" s="9"/>
      <c r="AG309" s="9"/>
      <c r="AH309" s="9"/>
      <c r="AI309" s="9"/>
      <c r="AJ309" s="9"/>
      <c r="AK309" s="9"/>
    </row>
    <row r="310" spans="1:37" ht="51" customHeight="1">
      <c r="A310" s="20">
        <v>305</v>
      </c>
      <c r="B310" s="20" t="str">
        <f>VLOOKUP(E310,studia!$F$1:$I$12,2,FALSE)</f>
        <v>Elektrotechnika</v>
      </c>
      <c r="C310" s="20" t="str">
        <f>VLOOKUP(E310,studia!$F$1:$I$12,3,FALSE)</f>
        <v>inż.</v>
      </c>
      <c r="D310" s="20" t="str">
        <f>VLOOKUP(E310,studia!$F$1:$I$12,4,FALSE)</f>
        <v>EEN</v>
      </c>
      <c r="E310" s="34" t="s">
        <v>393</v>
      </c>
      <c r="F310" s="34"/>
      <c r="G310" s="35" t="s">
        <v>1055</v>
      </c>
      <c r="H310" s="35" t="s">
        <v>1056</v>
      </c>
      <c r="I310" s="35" t="s">
        <v>1057</v>
      </c>
      <c r="J310" s="35" t="s">
        <v>1058</v>
      </c>
      <c r="K310" s="19" t="str">
        <f>VLOOKUP(J310,Prowadzacy!$F$2:$J$112,2,FALSE)</f>
        <v>Marek</v>
      </c>
      <c r="L310" s="19" t="str">
        <f>VLOOKUP(J310,Prowadzacy!$F$2:$K$112,3,FALSE)</f>
        <v>Andrzej</v>
      </c>
      <c r="M310" s="19" t="str">
        <f>VLOOKUP(J310,Prowadzacy!$F$2:$K$112,4,FALSE)</f>
        <v>Jaworski</v>
      </c>
      <c r="N310" s="20" t="str">
        <f>VLOOKUP(J310,Prowadzacy!$F$2:$M$112,8,FALSE)</f>
        <v xml:space="preserve">Marek | Jaworski | Dr inż. |  ( 05237 ) </v>
      </c>
      <c r="O310" s="20" t="str">
        <f>VLOOKUP(J310,Prowadzacy!$F$2:$K$112,5,FALSE)</f>
        <v>W05/K2</v>
      </c>
      <c r="P310" s="20" t="str">
        <f>VLOOKUP(J310,Prowadzacy!$F$2:$K$112,6,FALSE)</f>
        <v>ZEP</v>
      </c>
      <c r="Q310" s="34" t="s">
        <v>1191</v>
      </c>
      <c r="R310" s="20" t="str">
        <f>VLOOKUP(Q310,Prowadzacy!$F$2:$K$112,2,FALSE)</f>
        <v>Marek</v>
      </c>
      <c r="S310" s="20">
        <f>VLOOKUP(Q310,Prowadzacy!$F$2:$K$112,3,FALSE)</f>
        <v>0</v>
      </c>
      <c r="T310" s="20" t="str">
        <f>VLOOKUP(Q310,Prowadzacy!$F$2:$K$112,4,FALSE)</f>
        <v>Szuba</v>
      </c>
      <c r="U310" s="20" t="str">
        <f>VLOOKUP(Q310,Prowadzacy!$F$2:$M$112,8,FALSE)</f>
        <v xml:space="preserve">Marek | Szuba | Dr inż. |  ( 05251 ) </v>
      </c>
      <c r="V310" s="35"/>
      <c r="W310" s="34"/>
      <c r="X310" s="34"/>
      <c r="Y310" s="34"/>
      <c r="Z310" s="10"/>
      <c r="AA310" s="9"/>
      <c r="AB310" s="9"/>
      <c r="AC310" s="9"/>
      <c r="AD310" s="9"/>
      <c r="AE310" s="9"/>
      <c r="AF310" s="9"/>
      <c r="AG310" s="9"/>
      <c r="AH310" s="9"/>
      <c r="AI310" s="9"/>
      <c r="AJ310" s="9"/>
      <c r="AK310" s="9"/>
    </row>
    <row r="311" spans="1:37" ht="165.75" customHeight="1">
      <c r="A311" s="20">
        <v>306</v>
      </c>
      <c r="B311" s="20" t="str">
        <f>VLOOKUP(E311,studia!$F$1:$I$12,2,FALSE)</f>
        <v>Elektrotechnika</v>
      </c>
      <c r="C311" s="20" t="str">
        <f>VLOOKUP(E311,studia!$F$1:$I$12,3,FALSE)</f>
        <v>inż.</v>
      </c>
      <c r="D311" s="20" t="str">
        <f>VLOOKUP(E311,studia!$F$1:$I$12,4,FALSE)</f>
        <v>EEN</v>
      </c>
      <c r="E311" s="34" t="s">
        <v>393</v>
      </c>
      <c r="F311" s="85" t="s">
        <v>2939</v>
      </c>
      <c r="G311" s="35" t="s">
        <v>1059</v>
      </c>
      <c r="H311" s="35" t="s">
        <v>1060</v>
      </c>
      <c r="I311" s="35" t="s">
        <v>1061</v>
      </c>
      <c r="J311" s="35" t="s">
        <v>1058</v>
      </c>
      <c r="K311" s="19" t="str">
        <f>VLOOKUP(J311,Prowadzacy!$F$2:$J$112,2,FALSE)</f>
        <v>Marek</v>
      </c>
      <c r="L311" s="19" t="str">
        <f>VLOOKUP(J311,Prowadzacy!$F$2:$K$112,3,FALSE)</f>
        <v>Andrzej</v>
      </c>
      <c r="M311" s="19" t="str">
        <f>VLOOKUP(J311,Prowadzacy!$F$2:$K$112,4,FALSE)</f>
        <v>Jaworski</v>
      </c>
      <c r="N311" s="20" t="str">
        <f>VLOOKUP(J311,Prowadzacy!$F$2:$M$112,8,FALSE)</f>
        <v xml:space="preserve">Marek | Jaworski | Dr inż. |  ( 05237 ) </v>
      </c>
      <c r="O311" s="20" t="str">
        <f>VLOOKUP(J311,Prowadzacy!$F$2:$K$112,5,FALSE)</f>
        <v>W05/K2</v>
      </c>
      <c r="P311" s="20" t="str">
        <f>VLOOKUP(J311,Prowadzacy!$F$2:$K$112,6,FALSE)</f>
        <v>ZEP</v>
      </c>
      <c r="Q311" s="34" t="s">
        <v>1191</v>
      </c>
      <c r="R311" s="20" t="str">
        <f>VLOOKUP(Q311,Prowadzacy!$F$2:$K$112,2,FALSE)</f>
        <v>Marek</v>
      </c>
      <c r="S311" s="20">
        <f>VLOOKUP(Q311,Prowadzacy!$F$2:$K$112,3,FALSE)</f>
        <v>0</v>
      </c>
      <c r="T311" s="20" t="str">
        <f>VLOOKUP(Q311,Prowadzacy!$F$2:$K$112,4,FALSE)</f>
        <v>Szuba</v>
      </c>
      <c r="U311" s="20" t="str">
        <f>VLOOKUP(Q311,Prowadzacy!$F$2:$M$112,8,FALSE)</f>
        <v xml:space="preserve">Marek | Szuba | Dr inż. |  ( 05251 ) </v>
      </c>
      <c r="V311" s="35"/>
      <c r="W311" s="34"/>
      <c r="X311" s="34"/>
      <c r="Y311" s="34"/>
      <c r="Z311" s="10"/>
      <c r="AA311" s="9"/>
      <c r="AB311" s="9"/>
      <c r="AC311" s="9"/>
      <c r="AD311" s="9"/>
      <c r="AE311" s="9"/>
      <c r="AF311" s="9"/>
      <c r="AG311" s="9"/>
      <c r="AH311" s="9"/>
      <c r="AI311" s="9"/>
      <c r="AJ311" s="9"/>
      <c r="AK311" s="9"/>
    </row>
    <row r="312" spans="1:37" ht="165.75" customHeight="1">
      <c r="A312" s="20">
        <v>307</v>
      </c>
      <c r="B312" s="20" t="str">
        <f>VLOOKUP(E312,studia!$F$1:$I$12,2,FALSE)</f>
        <v>Elektrotechnika</v>
      </c>
      <c r="C312" s="20" t="str">
        <f>VLOOKUP(E312,studia!$F$1:$I$12,3,FALSE)</f>
        <v>inż.</v>
      </c>
      <c r="D312" s="20" t="str">
        <f>VLOOKUP(E312,studia!$F$1:$I$12,4,FALSE)</f>
        <v>EEN</v>
      </c>
      <c r="E312" s="34" t="s">
        <v>393</v>
      </c>
      <c r="F312" s="34"/>
      <c r="G312" s="35" t="s">
        <v>1062</v>
      </c>
      <c r="H312" s="35" t="s">
        <v>1063</v>
      </c>
      <c r="I312" s="35" t="s">
        <v>1064</v>
      </c>
      <c r="J312" s="35" t="s">
        <v>1058</v>
      </c>
      <c r="K312" s="19" t="str">
        <f>VLOOKUP(J312,Prowadzacy!$F$2:$J$112,2,FALSE)</f>
        <v>Marek</v>
      </c>
      <c r="L312" s="19" t="str">
        <f>VLOOKUP(J312,Prowadzacy!$F$2:$K$112,3,FALSE)</f>
        <v>Andrzej</v>
      </c>
      <c r="M312" s="19" t="str">
        <f>VLOOKUP(J312,Prowadzacy!$F$2:$K$112,4,FALSE)</f>
        <v>Jaworski</v>
      </c>
      <c r="N312" s="20" t="str">
        <f>VLOOKUP(J312,Prowadzacy!$F$2:$M$112,8,FALSE)</f>
        <v xml:space="preserve">Marek | Jaworski | Dr inż. |  ( 05237 ) </v>
      </c>
      <c r="O312" s="20" t="str">
        <f>VLOOKUP(J312,Prowadzacy!$F$2:$K$112,5,FALSE)</f>
        <v>W05/K2</v>
      </c>
      <c r="P312" s="20" t="str">
        <f>VLOOKUP(J312,Prowadzacy!$F$2:$K$112,6,FALSE)</f>
        <v>ZEP</v>
      </c>
      <c r="Q312" s="34" t="s">
        <v>1191</v>
      </c>
      <c r="R312" s="20" t="str">
        <f>VLOOKUP(Q312,Prowadzacy!$F$2:$K$112,2,FALSE)</f>
        <v>Marek</v>
      </c>
      <c r="S312" s="20">
        <f>VLOOKUP(Q312,Prowadzacy!$F$2:$K$112,3,FALSE)</f>
        <v>0</v>
      </c>
      <c r="T312" s="20" t="str">
        <f>VLOOKUP(Q312,Prowadzacy!$F$2:$K$112,4,FALSE)</f>
        <v>Szuba</v>
      </c>
      <c r="U312" s="20" t="str">
        <f>VLOOKUP(Q312,Prowadzacy!$F$2:$M$112,8,FALSE)</f>
        <v xml:space="preserve">Marek | Szuba | Dr inż. |  ( 05251 ) </v>
      </c>
      <c r="V312" s="35"/>
      <c r="W312" s="34"/>
      <c r="X312" s="34"/>
      <c r="Y312" s="34"/>
      <c r="Z312" s="10"/>
      <c r="AA312" s="9"/>
      <c r="AB312" s="9"/>
      <c r="AC312" s="9"/>
      <c r="AD312" s="9"/>
      <c r="AE312" s="9"/>
      <c r="AF312" s="9"/>
      <c r="AG312" s="9"/>
      <c r="AH312" s="9"/>
      <c r="AI312" s="9"/>
      <c r="AJ312" s="9"/>
      <c r="AK312" s="9"/>
    </row>
    <row r="313" spans="1:37" ht="51" customHeight="1">
      <c r="A313" s="20">
        <v>308</v>
      </c>
      <c r="B313" s="20" t="str">
        <f>VLOOKUP(E313,studia!$F$1:$I$12,2,FALSE)</f>
        <v>Elektrotechnika</v>
      </c>
      <c r="C313" s="20" t="str">
        <f>VLOOKUP(E313,studia!$F$1:$I$12,3,FALSE)</f>
        <v>inż.</v>
      </c>
      <c r="D313" s="20" t="str">
        <f>VLOOKUP(E313,studia!$F$1:$I$12,4,FALSE)</f>
        <v>EEN</v>
      </c>
      <c r="E313" s="34" t="s">
        <v>393</v>
      </c>
      <c r="F313" s="85" t="s">
        <v>2939</v>
      </c>
      <c r="G313" s="35" t="s">
        <v>1065</v>
      </c>
      <c r="H313" s="35" t="s">
        <v>1066</v>
      </c>
      <c r="I313" s="35" t="s">
        <v>1067</v>
      </c>
      <c r="J313" s="35" t="s">
        <v>1058</v>
      </c>
      <c r="K313" s="19" t="str">
        <f>VLOOKUP(J313,Prowadzacy!$F$2:$J$112,2,FALSE)</f>
        <v>Marek</v>
      </c>
      <c r="L313" s="19" t="str">
        <f>VLOOKUP(J313,Prowadzacy!$F$2:$K$112,3,FALSE)</f>
        <v>Andrzej</v>
      </c>
      <c r="M313" s="19" t="str">
        <f>VLOOKUP(J313,Prowadzacy!$F$2:$K$112,4,FALSE)</f>
        <v>Jaworski</v>
      </c>
      <c r="N313" s="20" t="str">
        <f>VLOOKUP(J313,Prowadzacy!$F$2:$M$112,8,FALSE)</f>
        <v xml:space="preserve">Marek | Jaworski | Dr inż. |  ( 05237 ) </v>
      </c>
      <c r="O313" s="20" t="str">
        <f>VLOOKUP(J313,Prowadzacy!$F$2:$K$112,5,FALSE)</f>
        <v>W05/K2</v>
      </c>
      <c r="P313" s="20" t="str">
        <f>VLOOKUP(J313,Prowadzacy!$F$2:$K$112,6,FALSE)</f>
        <v>ZEP</v>
      </c>
      <c r="Q313" s="34" t="s">
        <v>1191</v>
      </c>
      <c r="R313" s="20" t="str">
        <f>VLOOKUP(Q313,Prowadzacy!$F$2:$K$112,2,FALSE)</f>
        <v>Marek</v>
      </c>
      <c r="S313" s="20">
        <f>VLOOKUP(Q313,Prowadzacy!$F$2:$K$112,3,FALSE)</f>
        <v>0</v>
      </c>
      <c r="T313" s="20" t="str">
        <f>VLOOKUP(Q313,Prowadzacy!$F$2:$K$112,4,FALSE)</f>
        <v>Szuba</v>
      </c>
      <c r="U313" s="20" t="str">
        <f>VLOOKUP(Q313,Prowadzacy!$F$2:$M$112,8,FALSE)</f>
        <v xml:space="preserve">Marek | Szuba | Dr inż. |  ( 05251 ) </v>
      </c>
      <c r="V313" s="35"/>
      <c r="W313" s="34"/>
      <c r="X313" s="34"/>
      <c r="Y313" s="34"/>
      <c r="Z313" s="10"/>
      <c r="AA313" s="9"/>
      <c r="AB313" s="9"/>
      <c r="AC313" s="9"/>
      <c r="AD313" s="9"/>
      <c r="AE313" s="9"/>
      <c r="AF313" s="9"/>
      <c r="AG313" s="9"/>
      <c r="AH313" s="9"/>
      <c r="AI313" s="9"/>
      <c r="AJ313" s="9"/>
      <c r="AK313" s="9"/>
    </row>
    <row r="314" spans="1:37" ht="114.75" customHeight="1">
      <c r="A314" s="20">
        <v>309</v>
      </c>
      <c r="B314" s="20" t="str">
        <f>VLOOKUP(E314,studia!$F$1:$I$12,2,FALSE)</f>
        <v>Elektrotechnika</v>
      </c>
      <c r="C314" s="20" t="str">
        <f>VLOOKUP(E314,studia!$F$1:$I$12,3,FALSE)</f>
        <v>inż.</v>
      </c>
      <c r="D314" s="20" t="str">
        <f>VLOOKUP(E314,studia!$F$1:$I$12,4,FALSE)</f>
        <v>EEN</v>
      </c>
      <c r="E314" s="34" t="s">
        <v>393</v>
      </c>
      <c r="F314" s="85" t="s">
        <v>2939</v>
      </c>
      <c r="G314" s="35" t="s">
        <v>1071</v>
      </c>
      <c r="H314" s="35" t="s">
        <v>1072</v>
      </c>
      <c r="I314" s="35" t="s">
        <v>1073</v>
      </c>
      <c r="J314" s="35" t="s">
        <v>1074</v>
      </c>
      <c r="K314" s="19" t="str">
        <f>VLOOKUP(J314,Prowadzacy!$F$2:$J$112,2,FALSE)</f>
        <v>Mirosław</v>
      </c>
      <c r="L314" s="19" t="str">
        <f>VLOOKUP(J314,Prowadzacy!$F$2:$K$112,3,FALSE)</f>
        <v>Marian</v>
      </c>
      <c r="M314" s="19" t="str">
        <f>VLOOKUP(J314,Prowadzacy!$F$2:$K$112,4,FALSE)</f>
        <v>Kobusiński</v>
      </c>
      <c r="N314" s="20" t="str">
        <f>VLOOKUP(J314,Prowadzacy!$F$2:$M$112,8,FALSE)</f>
        <v xml:space="preserve">Mirosław | Kobusiński | Mgr inż. |  ( 05218 ) </v>
      </c>
      <c r="O314" s="20" t="str">
        <f>VLOOKUP(J314,Prowadzacy!$F$2:$K$112,5,FALSE)</f>
        <v>W05/K2</v>
      </c>
      <c r="P314" s="20" t="str">
        <f>VLOOKUP(J314,Prowadzacy!$F$2:$K$112,6,FALSE)</f>
        <v>ZUE</v>
      </c>
      <c r="Q314" s="34" t="s">
        <v>915</v>
      </c>
      <c r="R314" s="20" t="str">
        <f>VLOOKUP(Q314,Prowadzacy!$F$2:$K$112,2,FALSE)</f>
        <v>Małgorzata</v>
      </c>
      <c r="S314" s="20" t="str">
        <f>VLOOKUP(Q314,Prowadzacy!$F$2:$K$112,3,FALSE)</f>
        <v>Anna</v>
      </c>
      <c r="T314" s="20" t="str">
        <f>VLOOKUP(Q314,Prowadzacy!$F$2:$K$112,4,FALSE)</f>
        <v>Bielówka</v>
      </c>
      <c r="U314" s="20" t="str">
        <f>VLOOKUP(Q314,Prowadzacy!$F$2:$M$112,8,FALSE)</f>
        <v xml:space="preserve">Małgorzata | Bielówka | Dr inż. |  ( 05286 ) </v>
      </c>
      <c r="V314" s="35"/>
      <c r="W314" s="34" t="s">
        <v>235</v>
      </c>
      <c r="X314" s="34"/>
      <c r="Y314" s="34"/>
      <c r="Z314" s="10"/>
      <c r="AA314" s="9"/>
      <c r="AB314" s="9"/>
      <c r="AC314" s="9"/>
      <c r="AD314" s="9"/>
      <c r="AE314" s="9"/>
      <c r="AF314" s="9"/>
      <c r="AG314" s="9"/>
      <c r="AH314" s="9"/>
      <c r="AI314" s="9"/>
      <c r="AJ314" s="9"/>
      <c r="AK314" s="9"/>
    </row>
    <row r="315" spans="1:37" ht="89.25" customHeight="1">
      <c r="A315" s="20">
        <v>310</v>
      </c>
      <c r="B315" s="20" t="str">
        <f>VLOOKUP(E315,studia!$F$1:$I$12,2,FALSE)</f>
        <v>Elektrotechnika</v>
      </c>
      <c r="C315" s="20" t="str">
        <f>VLOOKUP(E315,studia!$F$1:$I$12,3,FALSE)</f>
        <v>inż.</v>
      </c>
      <c r="D315" s="20" t="str">
        <f>VLOOKUP(E315,studia!$F$1:$I$12,4,FALSE)</f>
        <v>EEN</v>
      </c>
      <c r="E315" s="34" t="s">
        <v>393</v>
      </c>
      <c r="F315" s="85" t="s">
        <v>2939</v>
      </c>
      <c r="G315" s="35" t="s">
        <v>1075</v>
      </c>
      <c r="H315" s="35" t="s">
        <v>1076</v>
      </c>
      <c r="I315" s="35" t="s">
        <v>1077</v>
      </c>
      <c r="J315" s="35" t="s">
        <v>1074</v>
      </c>
      <c r="K315" s="19" t="str">
        <f>VLOOKUP(J315,Prowadzacy!$F$2:$J$112,2,FALSE)</f>
        <v>Mirosław</v>
      </c>
      <c r="L315" s="19" t="str">
        <f>VLOOKUP(J315,Prowadzacy!$F$2:$K$112,3,FALSE)</f>
        <v>Marian</v>
      </c>
      <c r="M315" s="19" t="str">
        <f>VLOOKUP(J315,Prowadzacy!$F$2:$K$112,4,FALSE)</f>
        <v>Kobusiński</v>
      </c>
      <c r="N315" s="20" t="str">
        <f>VLOOKUP(J315,Prowadzacy!$F$2:$M$112,8,FALSE)</f>
        <v xml:space="preserve">Mirosław | Kobusiński | Mgr inż. |  ( 05218 ) </v>
      </c>
      <c r="O315" s="20" t="str">
        <f>VLOOKUP(J315,Prowadzacy!$F$2:$K$112,5,FALSE)</f>
        <v>W05/K2</v>
      </c>
      <c r="P315" s="20" t="str">
        <f>VLOOKUP(J315,Prowadzacy!$F$2:$K$112,6,FALSE)</f>
        <v>ZUE</v>
      </c>
      <c r="Q315" s="34" t="s">
        <v>1004</v>
      </c>
      <c r="R315" s="20" t="str">
        <f>VLOOKUP(Q315,Prowadzacy!$F$2:$K$112,2,FALSE)</f>
        <v>Waldemar</v>
      </c>
      <c r="S315" s="20" t="str">
        <f>VLOOKUP(Q315,Prowadzacy!$F$2:$K$112,3,FALSE)</f>
        <v>Paweł</v>
      </c>
      <c r="T315" s="20" t="str">
        <f>VLOOKUP(Q315,Prowadzacy!$F$2:$K$112,4,FALSE)</f>
        <v>Dołęga</v>
      </c>
      <c r="U315" s="20" t="str">
        <f>VLOOKUP(Q315,Prowadzacy!$F$2:$M$112,8,FALSE)</f>
        <v xml:space="preserve">Waldemar | Dołęga | Dr hab. inż. |  ( 05265 ) </v>
      </c>
      <c r="V315" s="35"/>
      <c r="W315" s="34" t="s">
        <v>235</v>
      </c>
      <c r="X315" s="34"/>
      <c r="Y315" s="34"/>
      <c r="Z315" s="10"/>
      <c r="AA315" s="9"/>
      <c r="AB315" s="9"/>
      <c r="AC315" s="9"/>
      <c r="AD315" s="9"/>
      <c r="AE315" s="9"/>
      <c r="AF315" s="9"/>
      <c r="AG315" s="9"/>
      <c r="AH315" s="9"/>
      <c r="AI315" s="9"/>
      <c r="AJ315" s="9"/>
      <c r="AK315" s="9"/>
    </row>
    <row r="316" spans="1:37" ht="114.75" customHeight="1">
      <c r="A316" s="20">
        <v>311</v>
      </c>
      <c r="B316" s="20" t="str">
        <f>VLOOKUP(E316,studia!$F$1:$I$12,2,FALSE)</f>
        <v>Elektrotechnika</v>
      </c>
      <c r="C316" s="20" t="str">
        <f>VLOOKUP(E316,studia!$F$1:$I$12,3,FALSE)</f>
        <v>inż.</v>
      </c>
      <c r="D316" s="20" t="str">
        <f>VLOOKUP(E316,studia!$F$1:$I$12,4,FALSE)</f>
        <v>EEN</v>
      </c>
      <c r="E316" s="34" t="s">
        <v>393</v>
      </c>
      <c r="F316" s="85" t="s">
        <v>2939</v>
      </c>
      <c r="G316" s="35" t="s">
        <v>1078</v>
      </c>
      <c r="H316" s="35" t="s">
        <v>1079</v>
      </c>
      <c r="I316" s="35" t="s">
        <v>1080</v>
      </c>
      <c r="J316" s="35" t="s">
        <v>1074</v>
      </c>
      <c r="K316" s="19" t="str">
        <f>VLOOKUP(J316,Prowadzacy!$F$2:$J$112,2,FALSE)</f>
        <v>Mirosław</v>
      </c>
      <c r="L316" s="19" t="str">
        <f>VLOOKUP(J316,Prowadzacy!$F$2:$K$112,3,FALSE)</f>
        <v>Marian</v>
      </c>
      <c r="M316" s="19" t="str">
        <f>VLOOKUP(J316,Prowadzacy!$F$2:$K$112,4,FALSE)</f>
        <v>Kobusiński</v>
      </c>
      <c r="N316" s="20" t="str">
        <f>VLOOKUP(J316,Prowadzacy!$F$2:$M$112,8,FALSE)</f>
        <v xml:space="preserve">Mirosław | Kobusiński | Mgr inż. |  ( 05218 ) </v>
      </c>
      <c r="O316" s="20" t="str">
        <f>VLOOKUP(J316,Prowadzacy!$F$2:$K$112,5,FALSE)</f>
        <v>W05/K2</v>
      </c>
      <c r="P316" s="20" t="str">
        <f>VLOOKUP(J316,Prowadzacy!$F$2:$K$112,6,FALSE)</f>
        <v>ZUE</v>
      </c>
      <c r="Q316" s="34" t="s">
        <v>1004</v>
      </c>
      <c r="R316" s="20" t="str">
        <f>VLOOKUP(Q316,Prowadzacy!$F$2:$K$112,2,FALSE)</f>
        <v>Waldemar</v>
      </c>
      <c r="S316" s="20" t="str">
        <f>VLOOKUP(Q316,Prowadzacy!$F$2:$K$112,3,FALSE)</f>
        <v>Paweł</v>
      </c>
      <c r="T316" s="20" t="str">
        <f>VLOOKUP(Q316,Prowadzacy!$F$2:$K$112,4,FALSE)</f>
        <v>Dołęga</v>
      </c>
      <c r="U316" s="20" t="str">
        <f>VLOOKUP(Q316,Prowadzacy!$F$2:$M$112,8,FALSE)</f>
        <v xml:space="preserve">Waldemar | Dołęga | Dr hab. inż. |  ( 05265 ) </v>
      </c>
      <c r="V316" s="35"/>
      <c r="W316" s="34" t="s">
        <v>235</v>
      </c>
      <c r="X316" s="34"/>
      <c r="Y316" s="34"/>
      <c r="Z316" s="10"/>
      <c r="AA316" s="9"/>
      <c r="AB316" s="9"/>
      <c r="AC316" s="9"/>
      <c r="AD316" s="9"/>
      <c r="AE316" s="9"/>
      <c r="AF316" s="9"/>
      <c r="AG316" s="9"/>
      <c r="AH316" s="9"/>
      <c r="AI316" s="9"/>
      <c r="AJ316" s="9"/>
      <c r="AK316" s="9"/>
    </row>
    <row r="317" spans="1:37" ht="153" customHeight="1">
      <c r="A317" s="20">
        <v>312</v>
      </c>
      <c r="B317" s="20" t="str">
        <f>VLOOKUP(E317,studia!$F$1:$I$12,2,FALSE)</f>
        <v>Elektrotechnika</v>
      </c>
      <c r="C317" s="20" t="str">
        <f>VLOOKUP(E317,studia!$F$1:$I$12,3,FALSE)</f>
        <v>inż.</v>
      </c>
      <c r="D317" s="20" t="str">
        <f>VLOOKUP(E317,studia!$F$1:$I$12,4,FALSE)</f>
        <v>EEN</v>
      </c>
      <c r="E317" s="34" t="s">
        <v>393</v>
      </c>
      <c r="F317" s="85" t="s">
        <v>2939</v>
      </c>
      <c r="G317" s="35" t="s">
        <v>1081</v>
      </c>
      <c r="H317" s="35" t="s">
        <v>1082</v>
      </c>
      <c r="I317" s="35" t="s">
        <v>1083</v>
      </c>
      <c r="J317" s="35" t="s">
        <v>1074</v>
      </c>
      <c r="K317" s="19" t="str">
        <f>VLOOKUP(J317,Prowadzacy!$F$2:$J$112,2,FALSE)</f>
        <v>Mirosław</v>
      </c>
      <c r="L317" s="19" t="str">
        <f>VLOOKUP(J317,Prowadzacy!$F$2:$K$112,3,FALSE)</f>
        <v>Marian</v>
      </c>
      <c r="M317" s="19" t="str">
        <f>VLOOKUP(J317,Prowadzacy!$F$2:$K$112,4,FALSE)</f>
        <v>Kobusiński</v>
      </c>
      <c r="N317" s="20" t="str">
        <f>VLOOKUP(J317,Prowadzacy!$F$2:$M$112,8,FALSE)</f>
        <v xml:space="preserve">Mirosław | Kobusiński | Mgr inż. |  ( 05218 ) </v>
      </c>
      <c r="O317" s="20" t="str">
        <f>VLOOKUP(J317,Prowadzacy!$F$2:$K$112,5,FALSE)</f>
        <v>W05/K2</v>
      </c>
      <c r="P317" s="20" t="str">
        <f>VLOOKUP(J317,Prowadzacy!$F$2:$K$112,6,FALSE)</f>
        <v>ZUE</v>
      </c>
      <c r="Q317" s="34" t="s">
        <v>915</v>
      </c>
      <c r="R317" s="20" t="str">
        <f>VLOOKUP(Q317,Prowadzacy!$F$2:$K$112,2,FALSE)</f>
        <v>Małgorzata</v>
      </c>
      <c r="S317" s="20" t="str">
        <f>VLOOKUP(Q317,Prowadzacy!$F$2:$K$112,3,FALSE)</f>
        <v>Anna</v>
      </c>
      <c r="T317" s="20" t="str">
        <f>VLOOKUP(Q317,Prowadzacy!$F$2:$K$112,4,FALSE)</f>
        <v>Bielówka</v>
      </c>
      <c r="U317" s="20" t="str">
        <f>VLOOKUP(Q317,Prowadzacy!$F$2:$M$112,8,FALSE)</f>
        <v xml:space="preserve">Małgorzata | Bielówka | Dr inż. |  ( 05286 ) </v>
      </c>
      <c r="V317" s="35"/>
      <c r="W317" s="34" t="s">
        <v>235</v>
      </c>
      <c r="X317" s="34"/>
      <c r="Y317" s="34"/>
      <c r="Z317" s="10"/>
      <c r="AA317" s="9"/>
      <c r="AB317" s="9"/>
      <c r="AC317" s="9"/>
      <c r="AD317" s="9"/>
      <c r="AE317" s="9"/>
      <c r="AF317" s="9"/>
      <c r="AG317" s="9"/>
      <c r="AH317" s="9"/>
      <c r="AI317" s="9"/>
      <c r="AJ317" s="9"/>
      <c r="AK317" s="9"/>
    </row>
    <row r="318" spans="1:37" ht="140.25" customHeight="1">
      <c r="A318" s="20">
        <v>313</v>
      </c>
      <c r="B318" s="20" t="str">
        <f>VLOOKUP(E318,studia!$F$1:$I$12,2,FALSE)</f>
        <v>Elektrotechnika</v>
      </c>
      <c r="C318" s="20" t="str">
        <f>VLOOKUP(E318,studia!$F$1:$I$12,3,FALSE)</f>
        <v>inż.</v>
      </c>
      <c r="D318" s="20" t="str">
        <f>VLOOKUP(E318,studia!$F$1:$I$12,4,FALSE)</f>
        <v>EEN</v>
      </c>
      <c r="E318" s="34" t="s">
        <v>393</v>
      </c>
      <c r="F318" s="85" t="s">
        <v>2939</v>
      </c>
      <c r="G318" s="35" t="s">
        <v>1084</v>
      </c>
      <c r="H318" s="35" t="s">
        <v>1085</v>
      </c>
      <c r="I318" s="35" t="s">
        <v>1086</v>
      </c>
      <c r="J318" s="35" t="s">
        <v>1074</v>
      </c>
      <c r="K318" s="19" t="str">
        <f>VLOOKUP(J318,Prowadzacy!$F$2:$J$112,2,FALSE)</f>
        <v>Mirosław</v>
      </c>
      <c r="L318" s="19" t="str">
        <f>VLOOKUP(J318,Prowadzacy!$F$2:$K$112,3,FALSE)</f>
        <v>Marian</v>
      </c>
      <c r="M318" s="19" t="str">
        <f>VLOOKUP(J318,Prowadzacy!$F$2:$K$112,4,FALSE)</f>
        <v>Kobusiński</v>
      </c>
      <c r="N318" s="20" t="str">
        <f>VLOOKUP(J318,Prowadzacy!$F$2:$M$112,8,FALSE)</f>
        <v xml:space="preserve">Mirosław | Kobusiński | Mgr inż. |  ( 05218 ) </v>
      </c>
      <c r="O318" s="20" t="str">
        <f>VLOOKUP(J318,Prowadzacy!$F$2:$K$112,5,FALSE)</f>
        <v>W05/K2</v>
      </c>
      <c r="P318" s="20" t="str">
        <f>VLOOKUP(J318,Prowadzacy!$F$2:$K$112,6,FALSE)</f>
        <v>ZUE</v>
      </c>
      <c r="Q318" s="34" t="s">
        <v>915</v>
      </c>
      <c r="R318" s="20" t="str">
        <f>VLOOKUP(Q318,Prowadzacy!$F$2:$K$112,2,FALSE)</f>
        <v>Małgorzata</v>
      </c>
      <c r="S318" s="20" t="str">
        <f>VLOOKUP(Q318,Prowadzacy!$F$2:$K$112,3,FALSE)</f>
        <v>Anna</v>
      </c>
      <c r="T318" s="20" t="str">
        <f>VLOOKUP(Q318,Prowadzacy!$F$2:$K$112,4,FALSE)</f>
        <v>Bielówka</v>
      </c>
      <c r="U318" s="20" t="str">
        <f>VLOOKUP(Q318,Prowadzacy!$F$2:$M$112,8,FALSE)</f>
        <v xml:space="preserve">Małgorzata | Bielówka | Dr inż. |  ( 05286 ) </v>
      </c>
      <c r="V318" s="35"/>
      <c r="W318" s="34" t="s">
        <v>235</v>
      </c>
      <c r="X318" s="34"/>
      <c r="Y318" s="34"/>
      <c r="Z318" s="10"/>
      <c r="AA318" s="9"/>
      <c r="AB318" s="9"/>
      <c r="AC318" s="9"/>
      <c r="AD318" s="9"/>
      <c r="AE318" s="9"/>
      <c r="AF318" s="9"/>
      <c r="AG318" s="9"/>
      <c r="AH318" s="9"/>
      <c r="AI318" s="9"/>
      <c r="AJ318" s="9"/>
      <c r="AK318" s="9"/>
    </row>
    <row r="319" spans="1:37" ht="63.75" customHeight="1">
      <c r="A319" s="20">
        <v>314</v>
      </c>
      <c r="B319" s="20" t="str">
        <f>VLOOKUP(E319,studia!$F$1:$I$12,2,FALSE)</f>
        <v>Elektrotechnika</v>
      </c>
      <c r="C319" s="20" t="str">
        <f>VLOOKUP(E319,studia!$F$1:$I$12,3,FALSE)</f>
        <v>inż.</v>
      </c>
      <c r="D319" s="20" t="str">
        <f>VLOOKUP(E319,studia!$F$1:$I$12,4,FALSE)</f>
        <v>EEN</v>
      </c>
      <c r="E319" s="34" t="s">
        <v>393</v>
      </c>
      <c r="F319" s="85" t="s">
        <v>2939</v>
      </c>
      <c r="G319" s="35" t="s">
        <v>1087</v>
      </c>
      <c r="H319" s="35" t="s">
        <v>1088</v>
      </c>
      <c r="I319" s="35" t="s">
        <v>1089</v>
      </c>
      <c r="J319" s="35" t="s">
        <v>1074</v>
      </c>
      <c r="K319" s="19" t="str">
        <f>VLOOKUP(J319,Prowadzacy!$F$2:$J$112,2,FALSE)</f>
        <v>Mirosław</v>
      </c>
      <c r="L319" s="19" t="str">
        <f>VLOOKUP(J319,Prowadzacy!$F$2:$K$112,3,FALSE)</f>
        <v>Marian</v>
      </c>
      <c r="M319" s="19" t="str">
        <f>VLOOKUP(J319,Prowadzacy!$F$2:$K$112,4,FALSE)</f>
        <v>Kobusiński</v>
      </c>
      <c r="N319" s="20" t="str">
        <f>VLOOKUP(J319,Prowadzacy!$F$2:$M$112,8,FALSE)</f>
        <v xml:space="preserve">Mirosław | Kobusiński | Mgr inż. |  ( 05218 ) </v>
      </c>
      <c r="O319" s="20" t="str">
        <f>VLOOKUP(J319,Prowadzacy!$F$2:$K$112,5,FALSE)</f>
        <v>W05/K2</v>
      </c>
      <c r="P319" s="20" t="str">
        <f>VLOOKUP(J319,Prowadzacy!$F$2:$K$112,6,FALSE)</f>
        <v>ZUE</v>
      </c>
      <c r="Q319" s="34" t="s">
        <v>763</v>
      </c>
      <c r="R319" s="20" t="str">
        <f>VLOOKUP(Q319,Prowadzacy!$F$2:$K$112,2,FALSE)</f>
        <v>Joanna</v>
      </c>
      <c r="S319" s="20" t="str">
        <f>VLOOKUP(Q319,Prowadzacy!$F$2:$K$112,3,FALSE)</f>
        <v>Karolina</v>
      </c>
      <c r="T319" s="20" t="str">
        <f>VLOOKUP(Q319,Prowadzacy!$F$2:$K$112,4,FALSE)</f>
        <v>Budzisz</v>
      </c>
      <c r="U319" s="20" t="str">
        <f>VLOOKUP(Q319,Prowadzacy!$F$2:$M$112,8,FALSE)</f>
        <v xml:space="preserve">Joanna | Budzisz | Dr inż. |  ( 05404 ) </v>
      </c>
      <c r="V319" s="35"/>
      <c r="W319" s="34" t="s">
        <v>235</v>
      </c>
      <c r="X319" s="34"/>
      <c r="Y319" s="34"/>
      <c r="Z319" s="10"/>
      <c r="AA319" s="9"/>
      <c r="AB319" s="9"/>
      <c r="AC319" s="9"/>
      <c r="AD319" s="9"/>
      <c r="AE319" s="9"/>
      <c r="AF319" s="9"/>
      <c r="AG319" s="9"/>
      <c r="AH319" s="9"/>
      <c r="AI319" s="9"/>
      <c r="AJ319" s="9"/>
      <c r="AK319" s="9"/>
    </row>
    <row r="320" spans="1:37" ht="114.75" customHeight="1">
      <c r="A320" s="20">
        <v>315</v>
      </c>
      <c r="B320" s="20" t="str">
        <f>VLOOKUP(E320,studia!$F$1:$I$12,2,FALSE)</f>
        <v>Elektrotechnika</v>
      </c>
      <c r="C320" s="20" t="str">
        <f>VLOOKUP(E320,studia!$F$1:$I$12,3,FALSE)</f>
        <v>inż.</v>
      </c>
      <c r="D320" s="20" t="str">
        <f>VLOOKUP(E320,studia!$F$1:$I$12,4,FALSE)</f>
        <v>EEN</v>
      </c>
      <c r="E320" s="34" t="s">
        <v>393</v>
      </c>
      <c r="F320" s="85" t="s">
        <v>2939</v>
      </c>
      <c r="G320" s="35" t="s">
        <v>1090</v>
      </c>
      <c r="H320" s="35" t="s">
        <v>1091</v>
      </c>
      <c r="I320" s="35" t="s">
        <v>1092</v>
      </c>
      <c r="J320" s="35" t="s">
        <v>1074</v>
      </c>
      <c r="K320" s="19" t="str">
        <f>VLOOKUP(J320,Prowadzacy!$F$2:$J$112,2,FALSE)</f>
        <v>Mirosław</v>
      </c>
      <c r="L320" s="19" t="str">
        <f>VLOOKUP(J320,Prowadzacy!$F$2:$K$112,3,FALSE)</f>
        <v>Marian</v>
      </c>
      <c r="M320" s="19" t="str">
        <f>VLOOKUP(J320,Prowadzacy!$F$2:$K$112,4,FALSE)</f>
        <v>Kobusiński</v>
      </c>
      <c r="N320" s="20" t="str">
        <f>VLOOKUP(J320,Prowadzacy!$F$2:$M$112,8,FALSE)</f>
        <v xml:space="preserve">Mirosław | Kobusiński | Mgr inż. |  ( 05218 ) </v>
      </c>
      <c r="O320" s="20" t="str">
        <f>VLOOKUP(J320,Prowadzacy!$F$2:$K$112,5,FALSE)</f>
        <v>W05/K2</v>
      </c>
      <c r="P320" s="20" t="str">
        <f>VLOOKUP(J320,Prowadzacy!$F$2:$K$112,6,FALSE)</f>
        <v>ZUE</v>
      </c>
      <c r="Q320" s="34" t="s">
        <v>763</v>
      </c>
      <c r="R320" s="20" t="str">
        <f>VLOOKUP(Q320,Prowadzacy!$F$2:$K$112,2,FALSE)</f>
        <v>Joanna</v>
      </c>
      <c r="S320" s="20" t="str">
        <f>VLOOKUP(Q320,Prowadzacy!$F$2:$K$112,3,FALSE)</f>
        <v>Karolina</v>
      </c>
      <c r="T320" s="20" t="str">
        <f>VLOOKUP(Q320,Prowadzacy!$F$2:$K$112,4,FALSE)</f>
        <v>Budzisz</v>
      </c>
      <c r="U320" s="20" t="str">
        <f>VLOOKUP(Q320,Prowadzacy!$F$2:$M$112,8,FALSE)</f>
        <v xml:space="preserve">Joanna | Budzisz | Dr inż. |  ( 05404 ) </v>
      </c>
      <c r="V320" s="35"/>
      <c r="W320" s="34" t="s">
        <v>235</v>
      </c>
      <c r="X320" s="34"/>
      <c r="Y320" s="34"/>
      <c r="Z320" s="10"/>
      <c r="AA320" s="9"/>
      <c r="AB320" s="9"/>
      <c r="AC320" s="9"/>
      <c r="AD320" s="9"/>
      <c r="AE320" s="9"/>
      <c r="AF320" s="9"/>
      <c r="AG320" s="9"/>
      <c r="AH320" s="9"/>
      <c r="AI320" s="9"/>
      <c r="AJ320" s="9"/>
      <c r="AK320" s="9"/>
    </row>
    <row r="321" spans="1:37" ht="89.25" customHeight="1">
      <c r="A321" s="20">
        <v>316</v>
      </c>
      <c r="B321" s="20" t="str">
        <f>VLOOKUP(E321,studia!$F$1:$I$12,2,FALSE)</f>
        <v>Elektrotechnika</v>
      </c>
      <c r="C321" s="20" t="str">
        <f>VLOOKUP(E321,studia!$F$1:$I$12,3,FALSE)</f>
        <v>inż.</v>
      </c>
      <c r="D321" s="20" t="str">
        <f>VLOOKUP(E321,studia!$F$1:$I$12,4,FALSE)</f>
        <v>EEN</v>
      </c>
      <c r="E321" s="34" t="s">
        <v>393</v>
      </c>
      <c r="F321" s="85" t="s">
        <v>2939</v>
      </c>
      <c r="G321" s="35" t="s">
        <v>1093</v>
      </c>
      <c r="H321" s="35" t="s">
        <v>1094</v>
      </c>
      <c r="I321" s="35" t="s">
        <v>1095</v>
      </c>
      <c r="J321" s="35" t="s">
        <v>1074</v>
      </c>
      <c r="K321" s="19" t="str">
        <f>VLOOKUP(J321,Prowadzacy!$F$2:$J$112,2,FALSE)</f>
        <v>Mirosław</v>
      </c>
      <c r="L321" s="19" t="str">
        <f>VLOOKUP(J321,Prowadzacy!$F$2:$K$112,3,FALSE)</f>
        <v>Marian</v>
      </c>
      <c r="M321" s="19" t="str">
        <f>VLOOKUP(J321,Prowadzacy!$F$2:$K$112,4,FALSE)</f>
        <v>Kobusiński</v>
      </c>
      <c r="N321" s="20" t="str">
        <f>VLOOKUP(J321,Prowadzacy!$F$2:$M$112,8,FALSE)</f>
        <v xml:space="preserve">Mirosław | Kobusiński | Mgr inż. |  ( 05218 ) </v>
      </c>
      <c r="O321" s="20" t="str">
        <f>VLOOKUP(J321,Prowadzacy!$F$2:$K$112,5,FALSE)</f>
        <v>W05/K2</v>
      </c>
      <c r="P321" s="20" t="str">
        <f>VLOOKUP(J321,Prowadzacy!$F$2:$K$112,6,FALSE)</f>
        <v>ZUE</v>
      </c>
      <c r="Q321" s="34" t="s">
        <v>908</v>
      </c>
      <c r="R321" s="20" t="str">
        <f>VLOOKUP(Q321,Prowadzacy!$F$2:$K$112,2,FALSE)</f>
        <v>Marta</v>
      </c>
      <c r="S321" s="20" t="str">
        <f>VLOOKUP(Q321,Prowadzacy!$F$2:$K$112,3,FALSE)</f>
        <v>Monika</v>
      </c>
      <c r="T321" s="20" t="str">
        <f>VLOOKUP(Q321,Prowadzacy!$F$2:$K$112,4,FALSE)</f>
        <v>Bątkiewicz-Pantuła</v>
      </c>
      <c r="U321" s="20" t="str">
        <f>VLOOKUP(Q321,Prowadzacy!$F$2:$M$112,8,FALSE)</f>
        <v xml:space="preserve">Marta | Bątkiewicz-Pantuła | Dr inż. |  ( 05298 ) </v>
      </c>
      <c r="V321" s="35"/>
      <c r="W321" s="34" t="s">
        <v>235</v>
      </c>
      <c r="X321" s="34"/>
      <c r="Y321" s="34"/>
      <c r="Z321" s="10"/>
      <c r="AA321" s="9"/>
      <c r="AB321" s="9"/>
      <c r="AC321" s="9"/>
      <c r="AD321" s="9"/>
      <c r="AE321" s="9"/>
      <c r="AF321" s="9"/>
      <c r="AG321" s="9"/>
      <c r="AH321" s="9"/>
      <c r="AI321" s="9"/>
      <c r="AJ321" s="9"/>
      <c r="AK321" s="9"/>
    </row>
    <row r="322" spans="1:37" ht="102" customHeight="1">
      <c r="A322" s="20">
        <v>317</v>
      </c>
      <c r="B322" s="20" t="str">
        <f>VLOOKUP(E322,studia!$F$1:$I$12,2,FALSE)</f>
        <v>Elektrotechnika</v>
      </c>
      <c r="C322" s="20" t="str">
        <f>VLOOKUP(E322,studia!$F$1:$I$12,3,FALSE)</f>
        <v>inż.</v>
      </c>
      <c r="D322" s="20" t="str">
        <f>VLOOKUP(E322,studia!$F$1:$I$12,4,FALSE)</f>
        <v>EEN</v>
      </c>
      <c r="E322" s="34" t="s">
        <v>393</v>
      </c>
      <c r="F322" s="85" t="s">
        <v>2939</v>
      </c>
      <c r="G322" s="35" t="s">
        <v>1096</v>
      </c>
      <c r="H322" s="35" t="s">
        <v>1097</v>
      </c>
      <c r="I322" s="35" t="s">
        <v>1098</v>
      </c>
      <c r="J322" s="35" t="s">
        <v>1074</v>
      </c>
      <c r="K322" s="19" t="str">
        <f>VLOOKUP(J322,Prowadzacy!$F$2:$J$112,2,FALSE)</f>
        <v>Mirosław</v>
      </c>
      <c r="L322" s="19" t="str">
        <f>VLOOKUP(J322,Prowadzacy!$F$2:$K$112,3,FALSE)</f>
        <v>Marian</v>
      </c>
      <c r="M322" s="19" t="str">
        <f>VLOOKUP(J322,Prowadzacy!$F$2:$K$112,4,FALSE)</f>
        <v>Kobusiński</v>
      </c>
      <c r="N322" s="20" t="str">
        <f>VLOOKUP(J322,Prowadzacy!$F$2:$M$112,8,FALSE)</f>
        <v xml:space="preserve">Mirosław | Kobusiński | Mgr inż. |  ( 05218 ) </v>
      </c>
      <c r="O322" s="20" t="str">
        <f>VLOOKUP(J322,Prowadzacy!$F$2:$K$112,5,FALSE)</f>
        <v>W05/K2</v>
      </c>
      <c r="P322" s="20" t="str">
        <f>VLOOKUP(J322,Prowadzacy!$F$2:$K$112,6,FALSE)</f>
        <v>ZUE</v>
      </c>
      <c r="Q322" s="34" t="s">
        <v>1058</v>
      </c>
      <c r="R322" s="20" t="str">
        <f>VLOOKUP(Q322,Prowadzacy!$F$2:$K$112,2,FALSE)</f>
        <v>Marek</v>
      </c>
      <c r="S322" s="20" t="str">
        <f>VLOOKUP(Q322,Prowadzacy!$F$2:$K$112,3,FALSE)</f>
        <v>Andrzej</v>
      </c>
      <c r="T322" s="20" t="str">
        <f>VLOOKUP(Q322,Prowadzacy!$F$2:$K$112,4,FALSE)</f>
        <v>Jaworski</v>
      </c>
      <c r="U322" s="20" t="str">
        <f>VLOOKUP(Q322,Prowadzacy!$F$2:$M$112,8,FALSE)</f>
        <v xml:space="preserve">Marek | Jaworski | Dr inż. |  ( 05237 ) </v>
      </c>
      <c r="V322" s="35"/>
      <c r="W322" s="34" t="s">
        <v>235</v>
      </c>
      <c r="X322" s="34"/>
      <c r="Y322" s="34"/>
      <c r="Z322" s="10"/>
      <c r="AA322" s="9"/>
      <c r="AB322" s="9"/>
      <c r="AC322" s="9"/>
      <c r="AD322" s="9"/>
      <c r="AE322" s="9"/>
      <c r="AF322" s="9"/>
      <c r="AG322" s="9"/>
      <c r="AH322" s="9"/>
      <c r="AI322" s="9"/>
      <c r="AJ322" s="9"/>
      <c r="AK322" s="9"/>
    </row>
    <row r="323" spans="1:37" ht="89.25" customHeight="1">
      <c r="A323" s="20">
        <v>318</v>
      </c>
      <c r="B323" s="20" t="str">
        <f>VLOOKUP(E323,studia!$F$1:$I$12,2,FALSE)</f>
        <v>Elektrotechnika</v>
      </c>
      <c r="C323" s="20" t="str">
        <f>VLOOKUP(E323,studia!$F$1:$I$12,3,FALSE)</f>
        <v>inż.</v>
      </c>
      <c r="D323" s="20" t="str">
        <f>VLOOKUP(E323,studia!$F$1:$I$12,4,FALSE)</f>
        <v>EEN</v>
      </c>
      <c r="E323" s="34" t="s">
        <v>393</v>
      </c>
      <c r="F323" s="34"/>
      <c r="G323" s="35" t="s">
        <v>1099</v>
      </c>
      <c r="H323" s="35" t="s">
        <v>1100</v>
      </c>
      <c r="I323" s="35" t="s">
        <v>1101</v>
      </c>
      <c r="J323" s="35" t="s">
        <v>1074</v>
      </c>
      <c r="K323" s="19" t="str">
        <f>VLOOKUP(J323,Prowadzacy!$F$2:$J$112,2,FALSE)</f>
        <v>Mirosław</v>
      </c>
      <c r="L323" s="19" t="str">
        <f>VLOOKUP(J323,Prowadzacy!$F$2:$K$112,3,FALSE)</f>
        <v>Marian</v>
      </c>
      <c r="M323" s="19" t="str">
        <f>VLOOKUP(J323,Prowadzacy!$F$2:$K$112,4,FALSE)</f>
        <v>Kobusiński</v>
      </c>
      <c r="N323" s="20" t="str">
        <f>VLOOKUP(J323,Prowadzacy!$F$2:$M$112,8,FALSE)</f>
        <v xml:space="preserve">Mirosław | Kobusiński | Mgr inż. |  ( 05218 ) </v>
      </c>
      <c r="O323" s="20" t="str">
        <f>VLOOKUP(J323,Prowadzacy!$F$2:$K$112,5,FALSE)</f>
        <v>W05/K2</v>
      </c>
      <c r="P323" s="20" t="str">
        <f>VLOOKUP(J323,Prowadzacy!$F$2:$K$112,6,FALSE)</f>
        <v>ZUE</v>
      </c>
      <c r="Q323" s="34" t="s">
        <v>908</v>
      </c>
      <c r="R323" s="20" t="str">
        <f>VLOOKUP(Q323,Prowadzacy!$F$2:$K$112,2,FALSE)</f>
        <v>Marta</v>
      </c>
      <c r="S323" s="20" t="str">
        <f>VLOOKUP(Q323,Prowadzacy!$F$2:$K$112,3,FALSE)</f>
        <v>Monika</v>
      </c>
      <c r="T323" s="20" t="str">
        <f>VLOOKUP(Q323,Prowadzacy!$F$2:$K$112,4,FALSE)</f>
        <v>Bątkiewicz-Pantuła</v>
      </c>
      <c r="U323" s="20" t="str">
        <f>VLOOKUP(Q323,Prowadzacy!$F$2:$M$112,8,FALSE)</f>
        <v xml:space="preserve">Marta | Bątkiewicz-Pantuła | Dr inż. |  ( 05298 ) </v>
      </c>
      <c r="V323" s="35"/>
      <c r="W323" s="34" t="s">
        <v>235</v>
      </c>
      <c r="X323" s="34"/>
      <c r="Y323" s="34"/>
      <c r="Z323" s="10"/>
      <c r="AA323" s="9"/>
      <c r="AB323" s="9"/>
      <c r="AC323" s="9"/>
      <c r="AD323" s="9"/>
      <c r="AE323" s="9"/>
      <c r="AF323" s="9"/>
      <c r="AG323" s="9"/>
      <c r="AH323" s="9"/>
      <c r="AI323" s="9"/>
      <c r="AJ323" s="9"/>
      <c r="AK323" s="9"/>
    </row>
    <row r="324" spans="1:37" ht="216.75" customHeight="1">
      <c r="A324" s="20">
        <v>319</v>
      </c>
      <c r="B324" s="20" t="str">
        <f>VLOOKUP(E324,studia!$F$1:$I$12,2,FALSE)</f>
        <v>Elektrotechnika</v>
      </c>
      <c r="C324" s="20" t="str">
        <f>VLOOKUP(E324,studia!$F$1:$I$12,3,FALSE)</f>
        <v>inż.</v>
      </c>
      <c r="D324" s="20" t="str">
        <f>VLOOKUP(E324,studia!$F$1:$I$12,4,FALSE)</f>
        <v>EEN</v>
      </c>
      <c r="E324" s="34" t="s">
        <v>393</v>
      </c>
      <c r="F324" s="34"/>
      <c r="G324" s="35" t="s">
        <v>1102</v>
      </c>
      <c r="H324" s="35" t="s">
        <v>1103</v>
      </c>
      <c r="I324" s="35" t="s">
        <v>1104</v>
      </c>
      <c r="J324" s="35" t="s">
        <v>1074</v>
      </c>
      <c r="K324" s="19" t="str">
        <f>VLOOKUP(J324,Prowadzacy!$F$2:$J$112,2,FALSE)</f>
        <v>Mirosław</v>
      </c>
      <c r="L324" s="19" t="str">
        <f>VLOOKUP(J324,Prowadzacy!$F$2:$K$112,3,FALSE)</f>
        <v>Marian</v>
      </c>
      <c r="M324" s="19" t="str">
        <f>VLOOKUP(J324,Prowadzacy!$F$2:$K$112,4,FALSE)</f>
        <v>Kobusiński</v>
      </c>
      <c r="N324" s="20" t="str">
        <f>VLOOKUP(J324,Prowadzacy!$F$2:$M$112,8,FALSE)</f>
        <v xml:space="preserve">Mirosław | Kobusiński | Mgr inż. |  ( 05218 ) </v>
      </c>
      <c r="O324" s="20" t="str">
        <f>VLOOKUP(J324,Prowadzacy!$F$2:$K$112,5,FALSE)</f>
        <v>W05/K2</v>
      </c>
      <c r="P324" s="20" t="str">
        <f>VLOOKUP(J324,Prowadzacy!$F$2:$K$112,6,FALSE)</f>
        <v>ZUE</v>
      </c>
      <c r="Q324" s="34" t="s">
        <v>1004</v>
      </c>
      <c r="R324" s="20" t="str">
        <f>VLOOKUP(Q324,Prowadzacy!$F$2:$K$112,2,FALSE)</f>
        <v>Waldemar</v>
      </c>
      <c r="S324" s="20" t="str">
        <f>VLOOKUP(Q324,Prowadzacy!$F$2:$K$112,3,FALSE)</f>
        <v>Paweł</v>
      </c>
      <c r="T324" s="20" t="str">
        <f>VLOOKUP(Q324,Prowadzacy!$F$2:$K$112,4,FALSE)</f>
        <v>Dołęga</v>
      </c>
      <c r="U324" s="20" t="str">
        <f>VLOOKUP(Q324,Prowadzacy!$F$2:$M$112,8,FALSE)</f>
        <v xml:space="preserve">Waldemar | Dołęga | Dr hab. inż. |  ( 05265 ) </v>
      </c>
      <c r="V324" s="35"/>
      <c r="W324" s="34" t="s">
        <v>235</v>
      </c>
      <c r="X324" s="34"/>
      <c r="Y324" s="34"/>
      <c r="Z324" s="10"/>
      <c r="AA324" s="9"/>
      <c r="AB324" s="9"/>
      <c r="AC324" s="9"/>
      <c r="AD324" s="9"/>
      <c r="AE324" s="9"/>
      <c r="AF324" s="9"/>
      <c r="AG324" s="9"/>
      <c r="AH324" s="9"/>
      <c r="AI324" s="9"/>
      <c r="AJ324" s="9"/>
      <c r="AK324" s="9"/>
    </row>
    <row r="325" spans="1:37" ht="114.75" customHeight="1">
      <c r="A325" s="20">
        <v>320</v>
      </c>
      <c r="B325" s="20" t="str">
        <f>VLOOKUP(E325,studia!$F$1:$I$12,2,FALSE)</f>
        <v>Elektrotechnika</v>
      </c>
      <c r="C325" s="20" t="str">
        <f>VLOOKUP(E325,studia!$F$1:$I$12,3,FALSE)</f>
        <v>inż.</v>
      </c>
      <c r="D325" s="20" t="str">
        <f>VLOOKUP(E325,studia!$F$1:$I$12,4,FALSE)</f>
        <v>EEN</v>
      </c>
      <c r="E325" s="34" t="s">
        <v>393</v>
      </c>
      <c r="F325" s="34"/>
      <c r="G325" s="35" t="s">
        <v>1105</v>
      </c>
      <c r="H325" s="35" t="s">
        <v>1106</v>
      </c>
      <c r="I325" s="35" t="s">
        <v>1107</v>
      </c>
      <c r="J325" s="35" t="s">
        <v>1074</v>
      </c>
      <c r="K325" s="19" t="str">
        <f>VLOOKUP(J325,Prowadzacy!$F$2:$J$112,2,FALSE)</f>
        <v>Mirosław</v>
      </c>
      <c r="L325" s="19" t="str">
        <f>VLOOKUP(J325,Prowadzacy!$F$2:$K$112,3,FALSE)</f>
        <v>Marian</v>
      </c>
      <c r="M325" s="19" t="str">
        <f>VLOOKUP(J325,Prowadzacy!$F$2:$K$112,4,FALSE)</f>
        <v>Kobusiński</v>
      </c>
      <c r="N325" s="20" t="str">
        <f>VLOOKUP(J325,Prowadzacy!$F$2:$M$112,8,FALSE)</f>
        <v xml:space="preserve">Mirosław | Kobusiński | Mgr inż. |  ( 05218 ) </v>
      </c>
      <c r="O325" s="20" t="str">
        <f>VLOOKUP(J325,Prowadzacy!$F$2:$K$112,5,FALSE)</f>
        <v>W05/K2</v>
      </c>
      <c r="P325" s="20" t="str">
        <f>VLOOKUP(J325,Prowadzacy!$F$2:$K$112,6,FALSE)</f>
        <v>ZUE</v>
      </c>
      <c r="Q325" s="34" t="s">
        <v>915</v>
      </c>
      <c r="R325" s="20" t="str">
        <f>VLOOKUP(Q325,Prowadzacy!$F$2:$K$112,2,FALSE)</f>
        <v>Małgorzata</v>
      </c>
      <c r="S325" s="20" t="str">
        <f>VLOOKUP(Q325,Prowadzacy!$F$2:$K$112,3,FALSE)</f>
        <v>Anna</v>
      </c>
      <c r="T325" s="20" t="str">
        <f>VLOOKUP(Q325,Prowadzacy!$F$2:$K$112,4,FALSE)</f>
        <v>Bielówka</v>
      </c>
      <c r="U325" s="20" t="str">
        <f>VLOOKUP(Q325,Prowadzacy!$F$2:$M$112,8,FALSE)</f>
        <v xml:space="preserve">Małgorzata | Bielówka | Dr inż. |  ( 05286 ) </v>
      </c>
      <c r="V325" s="35"/>
      <c r="W325" s="34" t="s">
        <v>235</v>
      </c>
      <c r="X325" s="34"/>
      <c r="Y325" s="34"/>
      <c r="Z325" s="10"/>
      <c r="AA325" s="9"/>
      <c r="AB325" s="9"/>
      <c r="AC325" s="9"/>
      <c r="AD325" s="9"/>
      <c r="AE325" s="9"/>
      <c r="AF325" s="9"/>
      <c r="AG325" s="9"/>
      <c r="AH325" s="9"/>
      <c r="AI325" s="9"/>
      <c r="AJ325" s="9"/>
      <c r="AK325" s="9"/>
    </row>
    <row r="326" spans="1:37" ht="191.25" customHeight="1">
      <c r="A326" s="20">
        <v>321</v>
      </c>
      <c r="B326" s="20" t="str">
        <f>VLOOKUP(E326,studia!$F$1:$I$12,2,FALSE)</f>
        <v>Elektrotechnika</v>
      </c>
      <c r="C326" s="20" t="str">
        <f>VLOOKUP(E326,studia!$F$1:$I$12,3,FALSE)</f>
        <v>inż.</v>
      </c>
      <c r="D326" s="20" t="str">
        <f>VLOOKUP(E326,studia!$F$1:$I$12,4,FALSE)</f>
        <v>EEN</v>
      </c>
      <c r="E326" s="34" t="s">
        <v>393</v>
      </c>
      <c r="F326" s="85" t="s">
        <v>2939</v>
      </c>
      <c r="G326" s="35" t="s">
        <v>1108</v>
      </c>
      <c r="H326" s="35" t="s">
        <v>1109</v>
      </c>
      <c r="I326" s="35" t="s">
        <v>1110</v>
      </c>
      <c r="J326" s="35" t="s">
        <v>1074</v>
      </c>
      <c r="K326" s="19" t="str">
        <f>VLOOKUP(J326,Prowadzacy!$F$2:$J$112,2,FALSE)</f>
        <v>Mirosław</v>
      </c>
      <c r="L326" s="19" t="str">
        <f>VLOOKUP(J326,Prowadzacy!$F$2:$K$112,3,FALSE)</f>
        <v>Marian</v>
      </c>
      <c r="M326" s="19" t="str">
        <f>VLOOKUP(J326,Prowadzacy!$F$2:$K$112,4,FALSE)</f>
        <v>Kobusiński</v>
      </c>
      <c r="N326" s="20" t="str">
        <f>VLOOKUP(J326,Prowadzacy!$F$2:$M$112,8,FALSE)</f>
        <v xml:space="preserve">Mirosław | Kobusiński | Mgr inż. |  ( 05218 ) </v>
      </c>
      <c r="O326" s="20" t="str">
        <f>VLOOKUP(J326,Prowadzacy!$F$2:$K$112,5,FALSE)</f>
        <v>W05/K2</v>
      </c>
      <c r="P326" s="20" t="str">
        <f>VLOOKUP(J326,Prowadzacy!$F$2:$K$112,6,FALSE)</f>
        <v>ZUE</v>
      </c>
      <c r="Q326" s="34" t="s">
        <v>763</v>
      </c>
      <c r="R326" s="20" t="str">
        <f>VLOOKUP(Q326,Prowadzacy!$F$2:$K$112,2,FALSE)</f>
        <v>Joanna</v>
      </c>
      <c r="S326" s="20" t="str">
        <f>VLOOKUP(Q326,Prowadzacy!$F$2:$K$112,3,FALSE)</f>
        <v>Karolina</v>
      </c>
      <c r="T326" s="20" t="str">
        <f>VLOOKUP(Q326,Prowadzacy!$F$2:$K$112,4,FALSE)</f>
        <v>Budzisz</v>
      </c>
      <c r="U326" s="20" t="str">
        <f>VLOOKUP(Q326,Prowadzacy!$F$2:$M$112,8,FALSE)</f>
        <v xml:space="preserve">Joanna | Budzisz | Dr inż. |  ( 05404 ) </v>
      </c>
      <c r="V326" s="35"/>
      <c r="W326" s="34" t="s">
        <v>235</v>
      </c>
      <c r="X326" s="34"/>
      <c r="Y326" s="34"/>
      <c r="Z326" s="10"/>
      <c r="AA326" s="9"/>
      <c r="AB326" s="9"/>
      <c r="AC326" s="9"/>
      <c r="AD326" s="9"/>
      <c r="AE326" s="9"/>
      <c r="AF326" s="9"/>
      <c r="AG326" s="9"/>
      <c r="AH326" s="9"/>
      <c r="AI326" s="9"/>
      <c r="AJ326" s="9"/>
      <c r="AK326" s="9"/>
    </row>
    <row r="327" spans="1:37" ht="165.75" customHeight="1">
      <c r="A327" s="20">
        <v>322</v>
      </c>
      <c r="B327" s="20" t="str">
        <f>VLOOKUP(E327,studia!$F$1:$I$12,2,FALSE)</f>
        <v>Elektrotechnika</v>
      </c>
      <c r="C327" s="20" t="str">
        <f>VLOOKUP(E327,studia!$F$1:$I$12,3,FALSE)</f>
        <v>inż.</v>
      </c>
      <c r="D327" s="20" t="str">
        <f>VLOOKUP(E327,studia!$F$1:$I$12,4,FALSE)</f>
        <v>EEN</v>
      </c>
      <c r="E327" s="34" t="s">
        <v>393</v>
      </c>
      <c r="F327" s="85" t="s">
        <v>2939</v>
      </c>
      <c r="G327" s="35" t="s">
        <v>1111</v>
      </c>
      <c r="H327" s="35" t="s">
        <v>1112</v>
      </c>
      <c r="I327" s="35" t="s">
        <v>1113</v>
      </c>
      <c r="J327" s="35" t="s">
        <v>770</v>
      </c>
      <c r="K327" s="19" t="str">
        <f>VLOOKUP(J327,Prowadzacy!$F$2:$J$112,2,FALSE)</f>
        <v>Janusz</v>
      </c>
      <c r="L327" s="19" t="str">
        <f>VLOOKUP(J327,Prowadzacy!$F$2:$K$112,3,FALSE)</f>
        <v>Stanisław</v>
      </c>
      <c r="M327" s="19" t="str">
        <f>VLOOKUP(J327,Prowadzacy!$F$2:$K$112,4,FALSE)</f>
        <v>Konieczny</v>
      </c>
      <c r="N327" s="20" t="str">
        <f>VLOOKUP(J327,Prowadzacy!$F$2:$M$112,8,FALSE)</f>
        <v xml:space="preserve">Janusz | Konieczny | Dr inż. |  ( 05269 ) </v>
      </c>
      <c r="O327" s="20" t="str">
        <f>VLOOKUP(J327,Prowadzacy!$F$2:$K$112,5,FALSE)</f>
        <v>W05/K2</v>
      </c>
      <c r="P327" s="20" t="str">
        <f>VLOOKUP(J327,Prowadzacy!$F$2:$K$112,6,FALSE)</f>
        <v>ZEP</v>
      </c>
      <c r="Q327" s="34" t="s">
        <v>968</v>
      </c>
      <c r="R327" s="20" t="str">
        <f>VLOOKUP(Q327,Prowadzacy!$F$2:$K$112,2,FALSE)</f>
        <v>Grażyna</v>
      </c>
      <c r="S327" s="20" t="str">
        <f>VLOOKUP(Q327,Prowadzacy!$F$2:$K$112,3,FALSE)</f>
        <v>Zuzanna</v>
      </c>
      <c r="T327" s="20" t="str">
        <f>VLOOKUP(Q327,Prowadzacy!$F$2:$K$112,4,FALSE)</f>
        <v>Dąbrowska-Kauf</v>
      </c>
      <c r="U327" s="20" t="str">
        <f>VLOOKUP(Q327,Prowadzacy!$F$2:$M$112,8,FALSE)</f>
        <v xml:space="preserve">Grażyna | Dąbrowska-Kauf | Dr inż. |  ( 05206 ) </v>
      </c>
      <c r="V327" s="35"/>
      <c r="W327" s="34" t="s">
        <v>235</v>
      </c>
      <c r="X327" s="34"/>
      <c r="Y327" s="34"/>
      <c r="Z327" s="10"/>
      <c r="AA327" s="9"/>
      <c r="AB327" s="9"/>
      <c r="AC327" s="9"/>
      <c r="AD327" s="9"/>
      <c r="AE327" s="9"/>
      <c r="AF327" s="9"/>
      <c r="AG327" s="9"/>
      <c r="AH327" s="9"/>
      <c r="AI327" s="9"/>
      <c r="AJ327" s="9"/>
      <c r="AK327" s="9"/>
    </row>
    <row r="328" spans="1:37" ht="140.25" customHeight="1">
      <c r="A328" s="20">
        <v>323</v>
      </c>
      <c r="B328" s="20" t="str">
        <f>VLOOKUP(E328,studia!$F$1:$I$12,2,FALSE)</f>
        <v>Elektrotechnika</v>
      </c>
      <c r="C328" s="20" t="str">
        <f>VLOOKUP(E328,studia!$F$1:$I$12,3,FALSE)</f>
        <v>inż.</v>
      </c>
      <c r="D328" s="20" t="str">
        <f>VLOOKUP(E328,studia!$F$1:$I$12,4,FALSE)</f>
        <v>EEN</v>
      </c>
      <c r="E328" s="34" t="s">
        <v>393</v>
      </c>
      <c r="F328" s="34"/>
      <c r="G328" s="35" t="s">
        <v>1114</v>
      </c>
      <c r="H328" s="35" t="s">
        <v>1115</v>
      </c>
      <c r="I328" s="35" t="s">
        <v>1116</v>
      </c>
      <c r="J328" s="35" t="s">
        <v>770</v>
      </c>
      <c r="K328" s="19" t="str">
        <f>VLOOKUP(J328,Prowadzacy!$F$2:$J$112,2,FALSE)</f>
        <v>Janusz</v>
      </c>
      <c r="L328" s="19" t="str">
        <f>VLOOKUP(J328,Prowadzacy!$F$2:$K$112,3,FALSE)</f>
        <v>Stanisław</v>
      </c>
      <c r="M328" s="19" t="str">
        <f>VLOOKUP(J328,Prowadzacy!$F$2:$K$112,4,FALSE)</f>
        <v>Konieczny</v>
      </c>
      <c r="N328" s="20" t="str">
        <f>VLOOKUP(J328,Prowadzacy!$F$2:$M$112,8,FALSE)</f>
        <v xml:space="preserve">Janusz | Konieczny | Dr inż. |  ( 05269 ) </v>
      </c>
      <c r="O328" s="20" t="str">
        <f>VLOOKUP(J328,Prowadzacy!$F$2:$K$112,5,FALSE)</f>
        <v>W05/K2</v>
      </c>
      <c r="P328" s="20" t="str">
        <f>VLOOKUP(J328,Prowadzacy!$F$2:$K$112,6,FALSE)</f>
        <v>ZEP</v>
      </c>
      <c r="Q328" s="34" t="s">
        <v>1020</v>
      </c>
      <c r="R328" s="20" t="str">
        <f>VLOOKUP(Q328,Prowadzacy!$F$2:$K$112,2,FALSE)</f>
        <v>Wiktoria</v>
      </c>
      <c r="S328" s="20" t="str">
        <f>VLOOKUP(Q328,Prowadzacy!$F$2:$K$112,3,FALSE)</f>
        <v>Maria</v>
      </c>
      <c r="T328" s="20" t="str">
        <f>VLOOKUP(Q328,Prowadzacy!$F$2:$K$112,4,FALSE)</f>
        <v>Grycan</v>
      </c>
      <c r="U328" s="20" t="str">
        <f>VLOOKUP(Q328,Prowadzacy!$F$2:$M$112,8,FALSE)</f>
        <v xml:space="preserve">Wiktoria | Grycan | Dr inż. |  ( 05408 ) </v>
      </c>
      <c r="V328" s="35"/>
      <c r="W328" s="34" t="s">
        <v>235</v>
      </c>
      <c r="X328" s="34"/>
      <c r="Y328" s="34"/>
      <c r="Z328" s="10"/>
      <c r="AA328" s="9"/>
      <c r="AB328" s="9"/>
      <c r="AC328" s="9"/>
      <c r="AD328" s="9"/>
      <c r="AE328" s="9"/>
      <c r="AF328" s="9"/>
      <c r="AG328" s="9"/>
      <c r="AH328" s="9"/>
      <c r="AI328" s="9"/>
      <c r="AJ328" s="9"/>
      <c r="AK328" s="9"/>
    </row>
    <row r="329" spans="1:37" ht="165.75" customHeight="1">
      <c r="A329" s="20">
        <v>324</v>
      </c>
      <c r="B329" s="20" t="str">
        <f>VLOOKUP(E329,studia!$F$1:$I$12,2,FALSE)</f>
        <v>Elektrotechnika</v>
      </c>
      <c r="C329" s="20" t="str">
        <f>VLOOKUP(E329,studia!$F$1:$I$12,3,FALSE)</f>
        <v>inż.</v>
      </c>
      <c r="D329" s="20" t="str">
        <f>VLOOKUP(E329,studia!$F$1:$I$12,4,FALSE)</f>
        <v>EEN</v>
      </c>
      <c r="E329" s="34" t="s">
        <v>393</v>
      </c>
      <c r="F329" s="85" t="s">
        <v>2939</v>
      </c>
      <c r="G329" s="35" t="s">
        <v>767</v>
      </c>
      <c r="H329" s="35" t="s">
        <v>1117</v>
      </c>
      <c r="I329" s="35" t="s">
        <v>769</v>
      </c>
      <c r="J329" s="35" t="s">
        <v>770</v>
      </c>
      <c r="K329" s="19" t="str">
        <f>VLOOKUP(J329,Prowadzacy!$F$2:$J$112,2,FALSE)</f>
        <v>Janusz</v>
      </c>
      <c r="L329" s="19" t="str">
        <f>VLOOKUP(J329,Prowadzacy!$F$2:$K$112,3,FALSE)</f>
        <v>Stanisław</v>
      </c>
      <c r="M329" s="19" t="str">
        <f>VLOOKUP(J329,Prowadzacy!$F$2:$K$112,4,FALSE)</f>
        <v>Konieczny</v>
      </c>
      <c r="N329" s="20" t="str">
        <f>VLOOKUP(J329,Prowadzacy!$F$2:$M$112,8,FALSE)</f>
        <v xml:space="preserve">Janusz | Konieczny | Dr inż. |  ( 05269 ) </v>
      </c>
      <c r="O329" s="20" t="str">
        <f>VLOOKUP(J329,Prowadzacy!$F$2:$K$112,5,FALSE)</f>
        <v>W05/K2</v>
      </c>
      <c r="P329" s="20" t="str">
        <f>VLOOKUP(J329,Prowadzacy!$F$2:$K$112,6,FALSE)</f>
        <v>ZEP</v>
      </c>
      <c r="Q329" s="34" t="s">
        <v>1058</v>
      </c>
      <c r="R329" s="20" t="str">
        <f>VLOOKUP(Q329,Prowadzacy!$F$2:$K$112,2,FALSE)</f>
        <v>Marek</v>
      </c>
      <c r="S329" s="20" t="str">
        <f>VLOOKUP(Q329,Prowadzacy!$F$2:$K$112,3,FALSE)</f>
        <v>Andrzej</v>
      </c>
      <c r="T329" s="20" t="str">
        <f>VLOOKUP(Q329,Prowadzacy!$F$2:$K$112,4,FALSE)</f>
        <v>Jaworski</v>
      </c>
      <c r="U329" s="20" t="str">
        <f>VLOOKUP(Q329,Prowadzacy!$F$2:$M$112,8,FALSE)</f>
        <v xml:space="preserve">Marek | Jaworski | Dr inż. |  ( 05237 ) </v>
      </c>
      <c r="V329" s="35"/>
      <c r="W329" s="34" t="s">
        <v>235</v>
      </c>
      <c r="X329" s="34"/>
      <c r="Y329" s="34"/>
      <c r="Z329" s="10"/>
      <c r="AA329" s="9"/>
      <c r="AB329" s="9"/>
      <c r="AC329" s="9"/>
      <c r="AD329" s="9"/>
      <c r="AE329" s="9"/>
      <c r="AF329" s="9"/>
      <c r="AG329" s="9"/>
      <c r="AH329" s="9"/>
      <c r="AI329" s="9"/>
      <c r="AJ329" s="9"/>
      <c r="AK329" s="9"/>
    </row>
    <row r="330" spans="1:37" ht="76.5" customHeight="1">
      <c r="A330" s="20">
        <v>325</v>
      </c>
      <c r="B330" s="20" t="str">
        <f>VLOOKUP(E330,studia!$F$1:$I$12,2,FALSE)</f>
        <v>Elektrotechnika</v>
      </c>
      <c r="C330" s="20" t="str">
        <f>VLOOKUP(E330,studia!$F$1:$I$12,3,FALSE)</f>
        <v>inż.</v>
      </c>
      <c r="D330" s="20" t="str">
        <f>VLOOKUP(E330,studia!$F$1:$I$12,4,FALSE)</f>
        <v>EEN</v>
      </c>
      <c r="E330" s="34" t="s">
        <v>393</v>
      </c>
      <c r="F330" s="85" t="s">
        <v>2939</v>
      </c>
      <c r="G330" s="35" t="s">
        <v>1118</v>
      </c>
      <c r="H330" s="35" t="s">
        <v>1119</v>
      </c>
      <c r="I330" s="35" t="s">
        <v>1120</v>
      </c>
      <c r="J330" s="35" t="s">
        <v>770</v>
      </c>
      <c r="K330" s="19" t="str">
        <f>VLOOKUP(J330,Prowadzacy!$F$2:$J$112,2,FALSE)</f>
        <v>Janusz</v>
      </c>
      <c r="L330" s="19" t="str">
        <f>VLOOKUP(J330,Prowadzacy!$F$2:$K$112,3,FALSE)</f>
        <v>Stanisław</v>
      </c>
      <c r="M330" s="19" t="str">
        <f>VLOOKUP(J330,Prowadzacy!$F$2:$K$112,4,FALSE)</f>
        <v>Konieczny</v>
      </c>
      <c r="N330" s="20" t="str">
        <f>VLOOKUP(J330,Prowadzacy!$F$2:$M$112,8,FALSE)</f>
        <v xml:space="preserve">Janusz | Konieczny | Dr inż. |  ( 05269 ) </v>
      </c>
      <c r="O330" s="20" t="str">
        <f>VLOOKUP(J330,Prowadzacy!$F$2:$K$112,5,FALSE)</f>
        <v>W05/K2</v>
      </c>
      <c r="P330" s="20" t="str">
        <f>VLOOKUP(J330,Prowadzacy!$F$2:$K$112,6,FALSE)</f>
        <v>ZEP</v>
      </c>
      <c r="Q330" s="34" t="s">
        <v>968</v>
      </c>
      <c r="R330" s="20" t="str">
        <f>VLOOKUP(Q330,Prowadzacy!$F$2:$K$112,2,FALSE)</f>
        <v>Grażyna</v>
      </c>
      <c r="S330" s="20" t="str">
        <f>VLOOKUP(Q330,Prowadzacy!$F$2:$K$112,3,FALSE)</f>
        <v>Zuzanna</v>
      </c>
      <c r="T330" s="20" t="str">
        <f>VLOOKUP(Q330,Prowadzacy!$F$2:$K$112,4,FALSE)</f>
        <v>Dąbrowska-Kauf</v>
      </c>
      <c r="U330" s="20" t="str">
        <f>VLOOKUP(Q330,Prowadzacy!$F$2:$M$112,8,FALSE)</f>
        <v xml:space="preserve">Grażyna | Dąbrowska-Kauf | Dr inż. |  ( 05206 ) </v>
      </c>
      <c r="V330" s="35"/>
      <c r="W330" s="34" t="s">
        <v>235</v>
      </c>
      <c r="X330" s="34"/>
      <c r="Y330" s="34"/>
      <c r="Z330" s="10"/>
      <c r="AA330" s="9"/>
      <c r="AB330" s="9"/>
      <c r="AC330" s="9"/>
      <c r="AD330" s="9"/>
      <c r="AE330" s="9"/>
      <c r="AF330" s="9"/>
      <c r="AG330" s="9"/>
      <c r="AH330" s="9"/>
      <c r="AI330" s="9"/>
      <c r="AJ330" s="9"/>
      <c r="AK330" s="9"/>
    </row>
    <row r="331" spans="1:37" ht="63.75" customHeight="1">
      <c r="A331" s="20">
        <v>326</v>
      </c>
      <c r="B331" s="20" t="str">
        <f>VLOOKUP(E331,studia!$F$1:$I$12,2,FALSE)</f>
        <v>Elektrotechnika</v>
      </c>
      <c r="C331" s="20" t="str">
        <f>VLOOKUP(E331,studia!$F$1:$I$12,3,FALSE)</f>
        <v>inż.</v>
      </c>
      <c r="D331" s="20" t="str">
        <f>VLOOKUP(E331,studia!$F$1:$I$12,4,FALSE)</f>
        <v>EEN</v>
      </c>
      <c r="E331" s="34" t="s">
        <v>393</v>
      </c>
      <c r="F331" s="85" t="s">
        <v>2939</v>
      </c>
      <c r="G331" s="35" t="s">
        <v>1121</v>
      </c>
      <c r="H331" s="35" t="s">
        <v>1115</v>
      </c>
      <c r="I331" s="35" t="s">
        <v>1116</v>
      </c>
      <c r="J331" s="35" t="s">
        <v>770</v>
      </c>
      <c r="K331" s="19" t="str">
        <f>VLOOKUP(J331,Prowadzacy!$F$2:$J$112,2,FALSE)</f>
        <v>Janusz</v>
      </c>
      <c r="L331" s="19" t="str">
        <f>VLOOKUP(J331,Prowadzacy!$F$2:$K$112,3,FALSE)</f>
        <v>Stanisław</v>
      </c>
      <c r="M331" s="19" t="str">
        <f>VLOOKUP(J331,Prowadzacy!$F$2:$K$112,4,FALSE)</f>
        <v>Konieczny</v>
      </c>
      <c r="N331" s="20" t="str">
        <f>VLOOKUP(J331,Prowadzacy!$F$2:$M$112,8,FALSE)</f>
        <v xml:space="preserve">Janusz | Konieczny | Dr inż. |  ( 05269 ) </v>
      </c>
      <c r="O331" s="20" t="str">
        <f>VLOOKUP(J331,Prowadzacy!$F$2:$K$112,5,FALSE)</f>
        <v>W05/K2</v>
      </c>
      <c r="P331" s="20" t="str">
        <f>VLOOKUP(J331,Prowadzacy!$F$2:$K$112,6,FALSE)</f>
        <v>ZEP</v>
      </c>
      <c r="Q331" s="34" t="s">
        <v>1020</v>
      </c>
      <c r="R331" s="20" t="str">
        <f>VLOOKUP(Q331,Prowadzacy!$F$2:$K$112,2,FALSE)</f>
        <v>Wiktoria</v>
      </c>
      <c r="S331" s="20" t="str">
        <f>VLOOKUP(Q331,Prowadzacy!$F$2:$K$112,3,FALSE)</f>
        <v>Maria</v>
      </c>
      <c r="T331" s="20" t="str">
        <f>VLOOKUP(Q331,Prowadzacy!$F$2:$K$112,4,FALSE)</f>
        <v>Grycan</v>
      </c>
      <c r="U331" s="20" t="str">
        <f>VLOOKUP(Q331,Prowadzacy!$F$2:$M$112,8,FALSE)</f>
        <v xml:space="preserve">Wiktoria | Grycan | Dr inż. |  ( 05408 ) </v>
      </c>
      <c r="V331" s="35"/>
      <c r="W331" s="34" t="s">
        <v>235</v>
      </c>
      <c r="X331" s="34"/>
      <c r="Y331" s="34"/>
      <c r="Z331" s="10"/>
      <c r="AA331" s="9"/>
      <c r="AB331" s="9"/>
      <c r="AC331" s="9"/>
      <c r="AD331" s="9"/>
      <c r="AE331" s="9"/>
      <c r="AF331" s="9"/>
      <c r="AG331" s="9"/>
      <c r="AH331" s="9"/>
      <c r="AI331" s="9"/>
      <c r="AJ331" s="9"/>
      <c r="AK331" s="9"/>
    </row>
    <row r="332" spans="1:37" ht="165.75" customHeight="1">
      <c r="A332" s="20">
        <v>327</v>
      </c>
      <c r="B332" s="20" t="str">
        <f>VLOOKUP(E332,studia!$F$1:$I$12,2,FALSE)</f>
        <v>Elektrotechnika</v>
      </c>
      <c r="C332" s="20" t="str">
        <f>VLOOKUP(E332,studia!$F$1:$I$12,3,FALSE)</f>
        <v>inż.</v>
      </c>
      <c r="D332" s="20" t="str">
        <f>VLOOKUP(E332,studia!$F$1:$I$12,4,FALSE)</f>
        <v>EEN</v>
      </c>
      <c r="E332" s="34" t="s">
        <v>393</v>
      </c>
      <c r="F332" s="85" t="s">
        <v>2939</v>
      </c>
      <c r="G332" s="35" t="s">
        <v>1122</v>
      </c>
      <c r="H332" s="35" t="s">
        <v>1123</v>
      </c>
      <c r="I332" s="35" t="s">
        <v>1124</v>
      </c>
      <c r="J332" s="35" t="s">
        <v>1125</v>
      </c>
      <c r="K332" s="19" t="str">
        <f>VLOOKUP(J332,Prowadzacy!$F$2:$J$112,2,FALSE)</f>
        <v>Marek</v>
      </c>
      <c r="L332" s="19" t="str">
        <f>VLOOKUP(J332,Prowadzacy!$F$2:$K$112,3,FALSE)</f>
        <v>Aleksander</v>
      </c>
      <c r="M332" s="19" t="str">
        <f>VLOOKUP(J332,Prowadzacy!$F$2:$K$112,4,FALSE)</f>
        <v>Kott</v>
      </c>
      <c r="N332" s="20" t="str">
        <f>VLOOKUP(J332,Prowadzacy!$F$2:$M$112,8,FALSE)</f>
        <v xml:space="preserve">Marek | Kott | Dr inż. |  ( 05297 ) </v>
      </c>
      <c r="O332" s="20" t="str">
        <f>VLOOKUP(J332,Prowadzacy!$F$2:$K$112,5,FALSE)</f>
        <v>W05/K2</v>
      </c>
      <c r="P332" s="20" t="str">
        <f>VLOOKUP(J332,Prowadzacy!$F$2:$K$112,6,FALSE)</f>
        <v>ZSS</v>
      </c>
      <c r="Q332" s="34" t="s">
        <v>806</v>
      </c>
      <c r="R332" s="20" t="str">
        <f>VLOOKUP(Q332,Prowadzacy!$F$2:$K$112,2,FALSE)</f>
        <v>Robert</v>
      </c>
      <c r="S332" s="20" t="str">
        <f>VLOOKUP(Q332,Prowadzacy!$F$2:$K$112,3,FALSE)</f>
        <v>Stanisław</v>
      </c>
      <c r="T332" s="20" t="str">
        <f>VLOOKUP(Q332,Prowadzacy!$F$2:$K$112,4,FALSE)</f>
        <v>Łukomski</v>
      </c>
      <c r="U332" s="20" t="str">
        <f>VLOOKUP(Q332,Prowadzacy!$F$2:$M$112,8,FALSE)</f>
        <v xml:space="preserve">Robert | Łukomski | Dr inż. |  ( 05216 ) </v>
      </c>
      <c r="V332" s="35"/>
      <c r="W332" s="34" t="s">
        <v>235</v>
      </c>
      <c r="X332" s="34"/>
      <c r="Y332" s="34"/>
      <c r="Z332" s="10"/>
      <c r="AA332" s="9"/>
      <c r="AB332" s="9"/>
      <c r="AC332" s="9"/>
      <c r="AD332" s="9"/>
      <c r="AE332" s="9"/>
      <c r="AF332" s="9"/>
      <c r="AG332" s="9"/>
      <c r="AH332" s="9"/>
      <c r="AI332" s="9"/>
      <c r="AJ332" s="9"/>
      <c r="AK332" s="9"/>
    </row>
    <row r="333" spans="1:37" ht="114.75" customHeight="1">
      <c r="A333" s="20">
        <v>328</v>
      </c>
      <c r="B333" s="20" t="str">
        <f>VLOOKUP(E333,studia!$F$1:$I$12,2,FALSE)</f>
        <v>Elektrotechnika</v>
      </c>
      <c r="C333" s="20" t="str">
        <f>VLOOKUP(E333,studia!$F$1:$I$12,3,FALSE)</f>
        <v>inż.</v>
      </c>
      <c r="D333" s="20" t="str">
        <f>VLOOKUP(E333,studia!$F$1:$I$12,4,FALSE)</f>
        <v>EEN</v>
      </c>
      <c r="E333" s="34" t="s">
        <v>393</v>
      </c>
      <c r="F333" s="34"/>
      <c r="G333" s="35" t="s">
        <v>1126</v>
      </c>
      <c r="H333" s="35" t="s">
        <v>1127</v>
      </c>
      <c r="I333" s="35" t="s">
        <v>1128</v>
      </c>
      <c r="J333" s="35" t="s">
        <v>1125</v>
      </c>
      <c r="K333" s="19" t="str">
        <f>VLOOKUP(J333,Prowadzacy!$F$2:$J$112,2,FALSE)</f>
        <v>Marek</v>
      </c>
      <c r="L333" s="19" t="str">
        <f>VLOOKUP(J333,Prowadzacy!$F$2:$K$112,3,FALSE)</f>
        <v>Aleksander</v>
      </c>
      <c r="M333" s="19" t="str">
        <f>VLOOKUP(J333,Prowadzacy!$F$2:$K$112,4,FALSE)</f>
        <v>Kott</v>
      </c>
      <c r="N333" s="20" t="str">
        <f>VLOOKUP(J333,Prowadzacy!$F$2:$M$112,8,FALSE)</f>
        <v xml:space="preserve">Marek | Kott | Dr inż. |  ( 05297 ) </v>
      </c>
      <c r="O333" s="20" t="str">
        <f>VLOOKUP(J333,Prowadzacy!$F$2:$K$112,5,FALSE)</f>
        <v>W05/K2</v>
      </c>
      <c r="P333" s="20" t="str">
        <f>VLOOKUP(J333,Prowadzacy!$F$2:$K$112,6,FALSE)</f>
        <v>ZSS</v>
      </c>
      <c r="Q333" s="34" t="s">
        <v>806</v>
      </c>
      <c r="R333" s="20" t="str">
        <f>VLOOKUP(Q333,Prowadzacy!$F$2:$K$112,2,FALSE)</f>
        <v>Robert</v>
      </c>
      <c r="S333" s="20" t="str">
        <f>VLOOKUP(Q333,Prowadzacy!$F$2:$K$112,3,FALSE)</f>
        <v>Stanisław</v>
      </c>
      <c r="T333" s="20" t="str">
        <f>VLOOKUP(Q333,Prowadzacy!$F$2:$K$112,4,FALSE)</f>
        <v>Łukomski</v>
      </c>
      <c r="U333" s="20" t="str">
        <f>VLOOKUP(Q333,Prowadzacy!$F$2:$M$112,8,FALSE)</f>
        <v xml:space="preserve">Robert | Łukomski | Dr inż. |  ( 05216 ) </v>
      </c>
      <c r="V333" s="35"/>
      <c r="W333" s="34" t="s">
        <v>235</v>
      </c>
      <c r="X333" s="34"/>
      <c r="Y333" s="34"/>
      <c r="Z333" s="10"/>
      <c r="AA333" s="9"/>
      <c r="AB333" s="9"/>
      <c r="AC333" s="9"/>
      <c r="AD333" s="9"/>
      <c r="AE333" s="9"/>
      <c r="AF333" s="9"/>
      <c r="AG333" s="9"/>
      <c r="AH333" s="9"/>
      <c r="AI333" s="9"/>
      <c r="AJ333" s="9"/>
      <c r="AK333" s="9"/>
    </row>
    <row r="334" spans="1:37" ht="153" customHeight="1">
      <c r="A334" s="20">
        <v>329</v>
      </c>
      <c r="B334" s="20" t="str">
        <f>VLOOKUP(E334,studia!$F$1:$I$12,2,FALSE)</f>
        <v>Elektrotechnika</v>
      </c>
      <c r="C334" s="20" t="str">
        <f>VLOOKUP(E334,studia!$F$1:$I$12,3,FALSE)</f>
        <v>inż.</v>
      </c>
      <c r="D334" s="20" t="str">
        <f>VLOOKUP(E334,studia!$F$1:$I$12,4,FALSE)</f>
        <v>EEN</v>
      </c>
      <c r="E334" s="34" t="s">
        <v>393</v>
      </c>
      <c r="F334" s="85" t="s">
        <v>2939</v>
      </c>
      <c r="G334" s="35" t="s">
        <v>1129</v>
      </c>
      <c r="H334" s="35" t="s">
        <v>1130</v>
      </c>
      <c r="I334" s="35" t="s">
        <v>1131</v>
      </c>
      <c r="J334" s="35" t="s">
        <v>1125</v>
      </c>
      <c r="K334" s="19" t="str">
        <f>VLOOKUP(J334,Prowadzacy!$F$2:$J$112,2,FALSE)</f>
        <v>Marek</v>
      </c>
      <c r="L334" s="19" t="str">
        <f>VLOOKUP(J334,Prowadzacy!$F$2:$K$112,3,FALSE)</f>
        <v>Aleksander</v>
      </c>
      <c r="M334" s="19" t="str">
        <f>VLOOKUP(J334,Prowadzacy!$F$2:$K$112,4,FALSE)</f>
        <v>Kott</v>
      </c>
      <c r="N334" s="20" t="str">
        <f>VLOOKUP(J334,Prowadzacy!$F$2:$M$112,8,FALSE)</f>
        <v xml:space="preserve">Marek | Kott | Dr inż. |  ( 05297 ) </v>
      </c>
      <c r="O334" s="20" t="str">
        <f>VLOOKUP(J334,Prowadzacy!$F$2:$K$112,5,FALSE)</f>
        <v>W05/K2</v>
      </c>
      <c r="P334" s="20" t="str">
        <f>VLOOKUP(J334,Prowadzacy!$F$2:$K$112,6,FALSE)</f>
        <v>ZSS</v>
      </c>
      <c r="Q334" s="34" t="s">
        <v>806</v>
      </c>
      <c r="R334" s="20" t="str">
        <f>VLOOKUP(Q334,Prowadzacy!$F$2:$K$112,2,FALSE)</f>
        <v>Robert</v>
      </c>
      <c r="S334" s="20" t="str">
        <f>VLOOKUP(Q334,Prowadzacy!$F$2:$K$112,3,FALSE)</f>
        <v>Stanisław</v>
      </c>
      <c r="T334" s="20" t="str">
        <f>VLOOKUP(Q334,Prowadzacy!$F$2:$K$112,4,FALSE)</f>
        <v>Łukomski</v>
      </c>
      <c r="U334" s="20" t="str">
        <f>VLOOKUP(Q334,Prowadzacy!$F$2:$M$112,8,FALSE)</f>
        <v xml:space="preserve">Robert | Łukomski | Dr inż. |  ( 05216 ) </v>
      </c>
      <c r="V334" s="35"/>
      <c r="W334" s="34" t="s">
        <v>235</v>
      </c>
      <c r="X334" s="34"/>
      <c r="Y334" s="34"/>
      <c r="Z334" s="10"/>
      <c r="AA334" s="9"/>
      <c r="AB334" s="9"/>
      <c r="AC334" s="9"/>
      <c r="AD334" s="9"/>
      <c r="AE334" s="9"/>
      <c r="AF334" s="9"/>
      <c r="AG334" s="9"/>
      <c r="AH334" s="9"/>
      <c r="AI334" s="9"/>
      <c r="AJ334" s="9"/>
      <c r="AK334" s="9"/>
    </row>
    <row r="335" spans="1:37" ht="102" customHeight="1">
      <c r="A335" s="20">
        <v>330</v>
      </c>
      <c r="B335" s="20" t="str">
        <f>VLOOKUP(E335,studia!$F$1:$I$12,2,FALSE)</f>
        <v>Elektrotechnika</v>
      </c>
      <c r="C335" s="20" t="str">
        <f>VLOOKUP(E335,studia!$F$1:$I$12,3,FALSE)</f>
        <v>inż.</v>
      </c>
      <c r="D335" s="20" t="str">
        <f>VLOOKUP(E335,studia!$F$1:$I$12,4,FALSE)</f>
        <v>EEN</v>
      </c>
      <c r="E335" s="34" t="s">
        <v>393</v>
      </c>
      <c r="F335" s="85" t="s">
        <v>2939</v>
      </c>
      <c r="G335" s="35" t="s">
        <v>1132</v>
      </c>
      <c r="H335" s="35" t="s">
        <v>1133</v>
      </c>
      <c r="I335" s="35" t="s">
        <v>1134</v>
      </c>
      <c r="J335" s="35" t="s">
        <v>1125</v>
      </c>
      <c r="K335" s="19" t="str">
        <f>VLOOKUP(J335,Prowadzacy!$F$2:$J$112,2,FALSE)</f>
        <v>Marek</v>
      </c>
      <c r="L335" s="19" t="str">
        <f>VLOOKUP(J335,Prowadzacy!$F$2:$K$112,3,FALSE)</f>
        <v>Aleksander</v>
      </c>
      <c r="M335" s="19" t="str">
        <f>VLOOKUP(J335,Prowadzacy!$F$2:$K$112,4,FALSE)</f>
        <v>Kott</v>
      </c>
      <c r="N335" s="20" t="str">
        <f>VLOOKUP(J335,Prowadzacy!$F$2:$M$112,8,FALSE)</f>
        <v xml:space="preserve">Marek | Kott | Dr inż. |  ( 05297 ) </v>
      </c>
      <c r="O335" s="20" t="str">
        <f>VLOOKUP(J335,Prowadzacy!$F$2:$K$112,5,FALSE)</f>
        <v>W05/K2</v>
      </c>
      <c r="P335" s="20" t="str">
        <f>VLOOKUP(J335,Prowadzacy!$F$2:$K$112,6,FALSE)</f>
        <v>ZSS</v>
      </c>
      <c r="Q335" s="34" t="s">
        <v>806</v>
      </c>
      <c r="R335" s="20" t="str">
        <f>VLOOKUP(Q335,Prowadzacy!$F$2:$K$112,2,FALSE)</f>
        <v>Robert</v>
      </c>
      <c r="S335" s="20" t="str">
        <f>VLOOKUP(Q335,Prowadzacy!$F$2:$K$112,3,FALSE)</f>
        <v>Stanisław</v>
      </c>
      <c r="T335" s="20" t="str">
        <f>VLOOKUP(Q335,Prowadzacy!$F$2:$K$112,4,FALSE)</f>
        <v>Łukomski</v>
      </c>
      <c r="U335" s="20" t="str">
        <f>VLOOKUP(Q335,Prowadzacy!$F$2:$M$112,8,FALSE)</f>
        <v xml:space="preserve">Robert | Łukomski | Dr inż. |  ( 05216 ) </v>
      </c>
      <c r="V335" s="35"/>
      <c r="W335" s="34" t="s">
        <v>235</v>
      </c>
      <c r="X335" s="34"/>
      <c r="Y335" s="34"/>
      <c r="Z335" s="10"/>
      <c r="AA335" s="9"/>
      <c r="AB335" s="9"/>
      <c r="AC335" s="9"/>
      <c r="AD335" s="9"/>
      <c r="AE335" s="9"/>
      <c r="AF335" s="9"/>
      <c r="AG335" s="9"/>
      <c r="AH335" s="9"/>
      <c r="AI335" s="9"/>
      <c r="AJ335" s="9"/>
      <c r="AK335" s="9"/>
    </row>
    <row r="336" spans="1:37" ht="191.25" customHeight="1">
      <c r="A336" s="20">
        <v>331</v>
      </c>
      <c r="B336" s="20" t="str">
        <f>VLOOKUP(E336,studia!$F$1:$I$12,2,FALSE)</f>
        <v>Elektrotechnika</v>
      </c>
      <c r="C336" s="20" t="str">
        <f>VLOOKUP(E336,studia!$F$1:$I$12,3,FALSE)</f>
        <v>inż.</v>
      </c>
      <c r="D336" s="20" t="str">
        <f>VLOOKUP(E336,studia!$F$1:$I$12,4,FALSE)</f>
        <v>EEN</v>
      </c>
      <c r="E336" s="34" t="s">
        <v>393</v>
      </c>
      <c r="F336" s="85" t="s">
        <v>2939</v>
      </c>
      <c r="G336" s="35" t="s">
        <v>1135</v>
      </c>
      <c r="H336" s="35" t="s">
        <v>1136</v>
      </c>
      <c r="I336" s="35" t="s">
        <v>1137</v>
      </c>
      <c r="J336" s="35" t="s">
        <v>1125</v>
      </c>
      <c r="K336" s="19" t="str">
        <f>VLOOKUP(J336,Prowadzacy!$F$2:$J$112,2,FALSE)</f>
        <v>Marek</v>
      </c>
      <c r="L336" s="19" t="str">
        <f>VLOOKUP(J336,Prowadzacy!$F$2:$K$112,3,FALSE)</f>
        <v>Aleksander</v>
      </c>
      <c r="M336" s="19" t="str">
        <f>VLOOKUP(J336,Prowadzacy!$F$2:$K$112,4,FALSE)</f>
        <v>Kott</v>
      </c>
      <c r="N336" s="20" t="str">
        <f>VLOOKUP(J336,Prowadzacy!$F$2:$M$112,8,FALSE)</f>
        <v xml:space="preserve">Marek | Kott | Dr inż. |  ( 05297 ) </v>
      </c>
      <c r="O336" s="20" t="str">
        <f>VLOOKUP(J336,Prowadzacy!$F$2:$K$112,5,FALSE)</f>
        <v>W05/K2</v>
      </c>
      <c r="P336" s="20" t="str">
        <f>VLOOKUP(J336,Prowadzacy!$F$2:$K$112,6,FALSE)</f>
        <v>ZSS</v>
      </c>
      <c r="Q336" s="34" t="s">
        <v>806</v>
      </c>
      <c r="R336" s="20" t="str">
        <f>VLOOKUP(Q336,Prowadzacy!$F$2:$K$112,2,FALSE)</f>
        <v>Robert</v>
      </c>
      <c r="S336" s="20" t="str">
        <f>VLOOKUP(Q336,Prowadzacy!$F$2:$K$112,3,FALSE)</f>
        <v>Stanisław</v>
      </c>
      <c r="T336" s="20" t="str">
        <f>VLOOKUP(Q336,Prowadzacy!$F$2:$K$112,4,FALSE)</f>
        <v>Łukomski</v>
      </c>
      <c r="U336" s="20" t="str">
        <f>VLOOKUP(Q336,Prowadzacy!$F$2:$M$112,8,FALSE)</f>
        <v xml:space="preserve">Robert | Łukomski | Dr inż. |  ( 05216 ) </v>
      </c>
      <c r="V336" s="35"/>
      <c r="W336" s="34" t="s">
        <v>235</v>
      </c>
      <c r="X336" s="34"/>
      <c r="Y336" s="34"/>
      <c r="Z336" s="10"/>
      <c r="AA336" s="9"/>
      <c r="AB336" s="9"/>
      <c r="AC336" s="9"/>
      <c r="AD336" s="9"/>
      <c r="AE336" s="9"/>
      <c r="AF336" s="9"/>
      <c r="AG336" s="9"/>
      <c r="AH336" s="9"/>
      <c r="AI336" s="9"/>
      <c r="AJ336" s="9"/>
      <c r="AK336" s="9"/>
    </row>
    <row r="337" spans="1:37" ht="76.5" customHeight="1">
      <c r="A337" s="20">
        <v>332</v>
      </c>
      <c r="B337" s="20" t="str">
        <f>VLOOKUP(E337,studia!$F$1:$I$12,2,FALSE)</f>
        <v>Elektrotechnika</v>
      </c>
      <c r="C337" s="20" t="str">
        <f>VLOOKUP(E337,studia!$F$1:$I$12,3,FALSE)</f>
        <v>inż.</v>
      </c>
      <c r="D337" s="20" t="str">
        <f>VLOOKUP(E337,studia!$F$1:$I$12,4,FALSE)</f>
        <v>EEN</v>
      </c>
      <c r="E337" s="34" t="s">
        <v>393</v>
      </c>
      <c r="F337" s="85" t="s">
        <v>2939</v>
      </c>
      <c r="G337" s="35" t="s">
        <v>1138</v>
      </c>
      <c r="H337" s="35" t="s">
        <v>1139</v>
      </c>
      <c r="I337" s="35" t="s">
        <v>1140</v>
      </c>
      <c r="J337" s="35" t="s">
        <v>806</v>
      </c>
      <c r="K337" s="19" t="str">
        <f>VLOOKUP(J337,Prowadzacy!$F$2:$J$112,2,FALSE)</f>
        <v>Robert</v>
      </c>
      <c r="L337" s="19" t="str">
        <f>VLOOKUP(J337,Prowadzacy!$F$2:$K$112,3,FALSE)</f>
        <v>Stanisław</v>
      </c>
      <c r="M337" s="19" t="str">
        <f>VLOOKUP(J337,Prowadzacy!$F$2:$K$112,4,FALSE)</f>
        <v>Łukomski</v>
      </c>
      <c r="N337" s="20" t="str">
        <f>VLOOKUP(J337,Prowadzacy!$F$2:$M$112,8,FALSE)</f>
        <v xml:space="preserve">Robert | Łukomski | Dr inż. |  ( 05216 ) </v>
      </c>
      <c r="O337" s="20" t="str">
        <f>VLOOKUP(J337,Prowadzacy!$F$2:$K$112,5,FALSE)</f>
        <v>W05/K2</v>
      </c>
      <c r="P337" s="20" t="str">
        <f>VLOOKUP(J337,Prowadzacy!$F$2:$K$112,6,FALSE)</f>
        <v>ZSS</v>
      </c>
      <c r="Q337" s="34" t="s">
        <v>1125</v>
      </c>
      <c r="R337" s="20" t="str">
        <f>VLOOKUP(Q337,Prowadzacy!$F$2:$K$112,2,FALSE)</f>
        <v>Marek</v>
      </c>
      <c r="S337" s="20" t="str">
        <f>VLOOKUP(Q337,Prowadzacy!$F$2:$K$112,3,FALSE)</f>
        <v>Aleksander</v>
      </c>
      <c r="T337" s="20" t="str">
        <f>VLOOKUP(Q337,Prowadzacy!$F$2:$K$112,4,FALSE)</f>
        <v>Kott</v>
      </c>
      <c r="U337" s="20" t="str">
        <f>VLOOKUP(Q337,Prowadzacy!$F$2:$M$112,8,FALSE)</f>
        <v xml:space="preserve">Marek | Kott | Dr inż. |  ( 05297 ) </v>
      </c>
      <c r="V337" s="35"/>
      <c r="W337" s="34" t="s">
        <v>235</v>
      </c>
      <c r="X337" s="34"/>
      <c r="Y337" s="34"/>
      <c r="Z337" s="10"/>
      <c r="AA337" s="9"/>
      <c r="AB337" s="9"/>
      <c r="AC337" s="9"/>
      <c r="AD337" s="9"/>
      <c r="AE337" s="9"/>
      <c r="AF337" s="9"/>
      <c r="AG337" s="9"/>
      <c r="AH337" s="9"/>
      <c r="AI337" s="9"/>
      <c r="AJ337" s="9"/>
      <c r="AK337" s="9"/>
    </row>
    <row r="338" spans="1:37" ht="89.25" customHeight="1">
      <c r="A338" s="20">
        <v>333</v>
      </c>
      <c r="B338" s="20" t="str">
        <f>VLOOKUP(E338,studia!$F$1:$I$12,2,FALSE)</f>
        <v>Elektrotechnika</v>
      </c>
      <c r="C338" s="20" t="str">
        <f>VLOOKUP(E338,studia!$F$1:$I$12,3,FALSE)</f>
        <v>inż.</v>
      </c>
      <c r="D338" s="20" t="str">
        <f>VLOOKUP(E338,studia!$F$1:$I$12,4,FALSE)</f>
        <v>EEN</v>
      </c>
      <c r="E338" s="34" t="s">
        <v>393</v>
      </c>
      <c r="F338" s="85" t="s">
        <v>2939</v>
      </c>
      <c r="G338" s="35" t="s">
        <v>1147</v>
      </c>
      <c r="H338" s="35" t="s">
        <v>1148</v>
      </c>
      <c r="I338" s="35" t="s">
        <v>1149</v>
      </c>
      <c r="J338" s="35" t="s">
        <v>806</v>
      </c>
      <c r="K338" s="19" t="str">
        <f>VLOOKUP(J338,Prowadzacy!$F$2:$J$112,2,FALSE)</f>
        <v>Robert</v>
      </c>
      <c r="L338" s="19" t="str">
        <f>VLOOKUP(J338,Prowadzacy!$F$2:$K$112,3,FALSE)</f>
        <v>Stanisław</v>
      </c>
      <c r="M338" s="19" t="str">
        <f>VLOOKUP(J338,Prowadzacy!$F$2:$K$112,4,FALSE)</f>
        <v>Łukomski</v>
      </c>
      <c r="N338" s="20" t="str">
        <f>VLOOKUP(J338,Prowadzacy!$F$2:$M$112,8,FALSE)</f>
        <v xml:space="preserve">Robert | Łukomski | Dr inż. |  ( 05216 ) </v>
      </c>
      <c r="O338" s="20" t="str">
        <f>VLOOKUP(J338,Prowadzacy!$F$2:$K$112,5,FALSE)</f>
        <v>W05/K2</v>
      </c>
      <c r="P338" s="20" t="str">
        <f>VLOOKUP(J338,Prowadzacy!$F$2:$K$112,6,FALSE)</f>
        <v>ZSS</v>
      </c>
      <c r="Q338" s="34" t="s">
        <v>1125</v>
      </c>
      <c r="R338" s="20" t="str">
        <f>VLOOKUP(Q338,Prowadzacy!$F$2:$K$112,2,FALSE)</f>
        <v>Marek</v>
      </c>
      <c r="S338" s="20" t="str">
        <f>VLOOKUP(Q338,Prowadzacy!$F$2:$K$112,3,FALSE)</f>
        <v>Aleksander</v>
      </c>
      <c r="T338" s="20" t="str">
        <f>VLOOKUP(Q338,Prowadzacy!$F$2:$K$112,4,FALSE)</f>
        <v>Kott</v>
      </c>
      <c r="U338" s="20" t="str">
        <f>VLOOKUP(Q338,Prowadzacy!$F$2:$M$112,8,FALSE)</f>
        <v xml:space="preserve">Marek | Kott | Dr inż. |  ( 05297 ) </v>
      </c>
      <c r="V338" s="35"/>
      <c r="W338" s="34" t="s">
        <v>235</v>
      </c>
      <c r="X338" s="34"/>
      <c r="Y338" s="34"/>
      <c r="Z338" s="10"/>
      <c r="AA338" s="9"/>
      <c r="AB338" s="9"/>
      <c r="AC338" s="9"/>
      <c r="AD338" s="9"/>
      <c r="AE338" s="9"/>
      <c r="AF338" s="9"/>
      <c r="AG338" s="9"/>
      <c r="AH338" s="9"/>
      <c r="AI338" s="9"/>
      <c r="AJ338" s="9"/>
      <c r="AK338" s="9"/>
    </row>
    <row r="339" spans="1:37" ht="76.5" customHeight="1">
      <c r="A339" s="20">
        <v>334</v>
      </c>
      <c r="B339" s="20" t="str">
        <f>VLOOKUP(E339,studia!$F$1:$I$12,2,FALSE)</f>
        <v>Elektrotechnika</v>
      </c>
      <c r="C339" s="20" t="str">
        <f>VLOOKUP(E339,studia!$F$1:$I$12,3,FALSE)</f>
        <v>inż.</v>
      </c>
      <c r="D339" s="20" t="str">
        <f>VLOOKUP(E339,studia!$F$1:$I$12,4,FALSE)</f>
        <v>EEN</v>
      </c>
      <c r="E339" s="34" t="s">
        <v>393</v>
      </c>
      <c r="F339" s="34"/>
      <c r="G339" s="35" t="s">
        <v>1150</v>
      </c>
      <c r="H339" s="35" t="s">
        <v>1151</v>
      </c>
      <c r="I339" s="35" t="s">
        <v>1152</v>
      </c>
      <c r="J339" s="35" t="s">
        <v>806</v>
      </c>
      <c r="K339" s="19" t="str">
        <f>VLOOKUP(J339,Prowadzacy!$F$2:$J$112,2,FALSE)</f>
        <v>Robert</v>
      </c>
      <c r="L339" s="19" t="str">
        <f>VLOOKUP(J339,Prowadzacy!$F$2:$K$112,3,FALSE)</f>
        <v>Stanisław</v>
      </c>
      <c r="M339" s="19" t="str">
        <f>VLOOKUP(J339,Prowadzacy!$F$2:$K$112,4,FALSE)</f>
        <v>Łukomski</v>
      </c>
      <c r="N339" s="20" t="str">
        <f>VLOOKUP(J339,Prowadzacy!$F$2:$M$112,8,FALSE)</f>
        <v xml:space="preserve">Robert | Łukomski | Dr inż. |  ( 05216 ) </v>
      </c>
      <c r="O339" s="20" t="str">
        <f>VLOOKUP(J339,Prowadzacy!$F$2:$K$112,5,FALSE)</f>
        <v>W05/K2</v>
      </c>
      <c r="P339" s="20" t="str">
        <f>VLOOKUP(J339,Prowadzacy!$F$2:$K$112,6,FALSE)</f>
        <v>ZSS</v>
      </c>
      <c r="Q339" s="34" t="s">
        <v>1125</v>
      </c>
      <c r="R339" s="20" t="str">
        <f>VLOOKUP(Q339,Prowadzacy!$F$2:$K$112,2,FALSE)</f>
        <v>Marek</v>
      </c>
      <c r="S339" s="20" t="str">
        <f>VLOOKUP(Q339,Prowadzacy!$F$2:$K$112,3,FALSE)</f>
        <v>Aleksander</v>
      </c>
      <c r="T339" s="20" t="str">
        <f>VLOOKUP(Q339,Prowadzacy!$F$2:$K$112,4,FALSE)</f>
        <v>Kott</v>
      </c>
      <c r="U339" s="20" t="str">
        <f>VLOOKUP(Q339,Prowadzacy!$F$2:$M$112,8,FALSE)</f>
        <v xml:space="preserve">Marek | Kott | Dr inż. |  ( 05297 ) </v>
      </c>
      <c r="V339" s="35"/>
      <c r="W339" s="34" t="s">
        <v>235</v>
      </c>
      <c r="X339" s="34"/>
      <c r="Y339" s="34"/>
      <c r="Z339" s="10"/>
      <c r="AA339" s="9"/>
      <c r="AB339" s="9"/>
      <c r="AC339" s="9"/>
      <c r="AD339" s="9"/>
      <c r="AE339" s="9"/>
      <c r="AF339" s="9"/>
      <c r="AG339" s="9"/>
      <c r="AH339" s="9"/>
      <c r="AI339" s="9"/>
      <c r="AJ339" s="9"/>
      <c r="AK339" s="9"/>
    </row>
    <row r="340" spans="1:37" ht="102" customHeight="1">
      <c r="A340" s="20">
        <v>335</v>
      </c>
      <c r="B340" s="20" t="str">
        <f>VLOOKUP(E340,studia!$F$1:$I$12,2,FALSE)</f>
        <v>Elektrotechnika</v>
      </c>
      <c r="C340" s="20" t="str">
        <f>VLOOKUP(E340,studia!$F$1:$I$12,3,FALSE)</f>
        <v>inż.</v>
      </c>
      <c r="D340" s="20" t="str">
        <f>VLOOKUP(E340,studia!$F$1:$I$12,4,FALSE)</f>
        <v>EEN</v>
      </c>
      <c r="E340" s="34" t="s">
        <v>393</v>
      </c>
      <c r="F340" s="85" t="s">
        <v>2939</v>
      </c>
      <c r="G340" s="35" t="s">
        <v>1153</v>
      </c>
      <c r="H340" s="35" t="s">
        <v>1154</v>
      </c>
      <c r="I340" s="35" t="s">
        <v>1155</v>
      </c>
      <c r="J340" s="35" t="s">
        <v>806</v>
      </c>
      <c r="K340" s="19" t="str">
        <f>VLOOKUP(J340,Prowadzacy!$F$2:$J$112,2,FALSE)</f>
        <v>Robert</v>
      </c>
      <c r="L340" s="19" t="str">
        <f>VLOOKUP(J340,Prowadzacy!$F$2:$K$112,3,FALSE)</f>
        <v>Stanisław</v>
      </c>
      <c r="M340" s="19" t="str">
        <f>VLOOKUP(J340,Prowadzacy!$F$2:$K$112,4,FALSE)</f>
        <v>Łukomski</v>
      </c>
      <c r="N340" s="20" t="str">
        <f>VLOOKUP(J340,Prowadzacy!$F$2:$M$112,8,FALSE)</f>
        <v xml:space="preserve">Robert | Łukomski | Dr inż. |  ( 05216 ) </v>
      </c>
      <c r="O340" s="20" t="str">
        <f>VLOOKUP(J340,Prowadzacy!$F$2:$K$112,5,FALSE)</f>
        <v>W05/K2</v>
      </c>
      <c r="P340" s="20" t="str">
        <f>VLOOKUP(J340,Prowadzacy!$F$2:$K$112,6,FALSE)</f>
        <v>ZSS</v>
      </c>
      <c r="Q340" s="34" t="s">
        <v>1125</v>
      </c>
      <c r="R340" s="20" t="str">
        <f>VLOOKUP(Q340,Prowadzacy!$F$2:$K$112,2,FALSE)</f>
        <v>Marek</v>
      </c>
      <c r="S340" s="20" t="str">
        <f>VLOOKUP(Q340,Prowadzacy!$F$2:$K$112,3,FALSE)</f>
        <v>Aleksander</v>
      </c>
      <c r="T340" s="20" t="str">
        <f>VLOOKUP(Q340,Prowadzacy!$F$2:$K$112,4,FALSE)</f>
        <v>Kott</v>
      </c>
      <c r="U340" s="20" t="str">
        <f>VLOOKUP(Q340,Prowadzacy!$F$2:$M$112,8,FALSE)</f>
        <v xml:space="preserve">Marek | Kott | Dr inż. |  ( 05297 ) </v>
      </c>
      <c r="V340" s="35"/>
      <c r="W340" s="34" t="s">
        <v>235</v>
      </c>
      <c r="X340" s="34"/>
      <c r="Y340" s="34"/>
      <c r="Z340" s="10"/>
      <c r="AA340" s="9"/>
      <c r="AB340" s="9"/>
      <c r="AC340" s="9"/>
      <c r="AD340" s="9"/>
      <c r="AE340" s="9"/>
      <c r="AF340" s="9"/>
      <c r="AG340" s="9"/>
      <c r="AH340" s="9"/>
      <c r="AI340" s="9"/>
      <c r="AJ340" s="9"/>
      <c r="AK340" s="9"/>
    </row>
    <row r="341" spans="1:37" ht="63.75" customHeight="1">
      <c r="A341" s="20">
        <v>336</v>
      </c>
      <c r="B341" s="20" t="str">
        <f>VLOOKUP(E341,studia!$F$1:$I$12,2,FALSE)</f>
        <v>Elektrotechnika</v>
      </c>
      <c r="C341" s="20" t="str">
        <f>VLOOKUP(E341,studia!$F$1:$I$12,3,FALSE)</f>
        <v>inż.</v>
      </c>
      <c r="D341" s="20" t="str">
        <f>VLOOKUP(E341,studia!$F$1:$I$12,4,FALSE)</f>
        <v>EEN</v>
      </c>
      <c r="E341" s="34" t="s">
        <v>393</v>
      </c>
      <c r="F341" s="34"/>
      <c r="G341" s="35" t="s">
        <v>1156</v>
      </c>
      <c r="H341" s="35" t="s">
        <v>1157</v>
      </c>
      <c r="I341" s="35" t="s">
        <v>1158</v>
      </c>
      <c r="J341" s="35" t="s">
        <v>806</v>
      </c>
      <c r="K341" s="19" t="str">
        <f>VLOOKUP(J341,Prowadzacy!$F$2:$J$112,2,FALSE)</f>
        <v>Robert</v>
      </c>
      <c r="L341" s="19" t="str">
        <f>VLOOKUP(J341,Prowadzacy!$F$2:$K$112,3,FALSE)</f>
        <v>Stanisław</v>
      </c>
      <c r="M341" s="19" t="str">
        <f>VLOOKUP(J341,Prowadzacy!$F$2:$K$112,4,FALSE)</f>
        <v>Łukomski</v>
      </c>
      <c r="N341" s="20" t="str">
        <f>VLOOKUP(J341,Prowadzacy!$F$2:$M$112,8,FALSE)</f>
        <v xml:space="preserve">Robert | Łukomski | Dr inż. |  ( 05216 ) </v>
      </c>
      <c r="O341" s="20" t="str">
        <f>VLOOKUP(J341,Prowadzacy!$F$2:$K$112,5,FALSE)</f>
        <v>W05/K2</v>
      </c>
      <c r="P341" s="20" t="str">
        <f>VLOOKUP(J341,Prowadzacy!$F$2:$K$112,6,FALSE)</f>
        <v>ZSS</v>
      </c>
      <c r="Q341" s="34" t="s">
        <v>1125</v>
      </c>
      <c r="R341" s="20" t="str">
        <f>VLOOKUP(Q341,Prowadzacy!$F$2:$K$112,2,FALSE)</f>
        <v>Marek</v>
      </c>
      <c r="S341" s="20" t="str">
        <f>VLOOKUP(Q341,Prowadzacy!$F$2:$K$112,3,FALSE)</f>
        <v>Aleksander</v>
      </c>
      <c r="T341" s="20" t="str">
        <f>VLOOKUP(Q341,Prowadzacy!$F$2:$K$112,4,FALSE)</f>
        <v>Kott</v>
      </c>
      <c r="U341" s="20" t="str">
        <f>VLOOKUP(Q341,Prowadzacy!$F$2:$M$112,8,FALSE)</f>
        <v xml:space="preserve">Marek | Kott | Dr inż. |  ( 05297 ) </v>
      </c>
      <c r="V341" s="35"/>
      <c r="W341" s="34" t="s">
        <v>235</v>
      </c>
      <c r="X341" s="34"/>
      <c r="Y341" s="34"/>
      <c r="Z341" s="10"/>
      <c r="AA341" s="9"/>
      <c r="AB341" s="9"/>
      <c r="AC341" s="9"/>
      <c r="AD341" s="9"/>
      <c r="AE341" s="9"/>
      <c r="AF341" s="9"/>
      <c r="AG341" s="9"/>
      <c r="AH341" s="9"/>
      <c r="AI341" s="9"/>
      <c r="AJ341" s="9"/>
      <c r="AK341" s="9"/>
    </row>
    <row r="342" spans="1:37" ht="89.25" customHeight="1">
      <c r="A342" s="20">
        <v>337</v>
      </c>
      <c r="B342" s="20" t="str">
        <f>VLOOKUP(E342,studia!$F$1:$I$12,2,FALSE)</f>
        <v>Elektrotechnika</v>
      </c>
      <c r="C342" s="20" t="str">
        <f>VLOOKUP(E342,studia!$F$1:$I$12,3,FALSE)</f>
        <v>inż.</v>
      </c>
      <c r="D342" s="20" t="str">
        <f>VLOOKUP(E342,studia!$F$1:$I$12,4,FALSE)</f>
        <v>EEN</v>
      </c>
      <c r="E342" s="34" t="s">
        <v>393</v>
      </c>
      <c r="F342" s="34"/>
      <c r="G342" s="35" t="s">
        <v>1159</v>
      </c>
      <c r="H342" s="35" t="s">
        <v>1160</v>
      </c>
      <c r="I342" s="35" t="s">
        <v>1161</v>
      </c>
      <c r="J342" s="35" t="s">
        <v>1162</v>
      </c>
      <c r="K342" s="19" t="str">
        <f>VLOOKUP(J342,Prowadzacy!$F$2:$J$112,2,FALSE)</f>
        <v>Mirosław</v>
      </c>
      <c r="L342" s="19">
        <f>VLOOKUP(J342,Prowadzacy!$F$2:$K$112,3,FALSE)</f>
        <v>0</v>
      </c>
      <c r="M342" s="19" t="str">
        <f>VLOOKUP(J342,Prowadzacy!$F$2:$K$112,4,FALSE)</f>
        <v>Łukowicz</v>
      </c>
      <c r="N342" s="20" t="str">
        <f>VLOOKUP(J342,Prowadzacy!$F$2:$M$112,8,FALSE)</f>
        <v xml:space="preserve">Mirosław | Łukowicz | Dr hab. inż. |  ( 05227 ) </v>
      </c>
      <c r="O342" s="20" t="str">
        <f>VLOOKUP(J342,Prowadzacy!$F$2:$K$112,5,FALSE)</f>
        <v>W05/K2</v>
      </c>
      <c r="P342" s="20" t="str">
        <f>VLOOKUP(J342,Prowadzacy!$F$2:$K$112,6,FALSE)</f>
        <v>ZAS</v>
      </c>
      <c r="Q342" s="34" t="s">
        <v>867</v>
      </c>
      <c r="R342" s="20" t="str">
        <f>VLOOKUP(Q342,Prowadzacy!$F$2:$K$112,2,FALSE)</f>
        <v>Grzegorz</v>
      </c>
      <c r="S342" s="20" t="str">
        <f>VLOOKUP(Q342,Prowadzacy!$F$2:$K$112,3,FALSE)</f>
        <v>Eugeniusz</v>
      </c>
      <c r="T342" s="20" t="str">
        <f>VLOOKUP(Q342,Prowadzacy!$F$2:$K$112,4,FALSE)</f>
        <v>Wiśniewski</v>
      </c>
      <c r="U342" s="20" t="str">
        <f>VLOOKUP(Q342,Prowadzacy!$F$2:$M$112,8,FALSE)</f>
        <v xml:space="preserve">Grzegorz | Wiśniewski | Dr inż. |  ( 05214 ) </v>
      </c>
      <c r="V342" s="35"/>
      <c r="W342" s="34" t="s">
        <v>235</v>
      </c>
      <c r="X342" s="34"/>
      <c r="Y342" s="34"/>
      <c r="Z342" s="10"/>
      <c r="AA342" s="9"/>
      <c r="AB342" s="9"/>
      <c r="AC342" s="9"/>
      <c r="AD342" s="9"/>
      <c r="AE342" s="9"/>
      <c r="AF342" s="9"/>
      <c r="AG342" s="9"/>
      <c r="AH342" s="9"/>
      <c r="AI342" s="9"/>
      <c r="AJ342" s="9"/>
      <c r="AK342" s="9"/>
    </row>
    <row r="343" spans="1:37" ht="51" customHeight="1">
      <c r="A343" s="20">
        <v>338</v>
      </c>
      <c r="B343" s="20" t="str">
        <f>VLOOKUP(E343,studia!$F$1:$I$12,2,FALSE)</f>
        <v>Elektrotechnika</v>
      </c>
      <c r="C343" s="20" t="str">
        <f>VLOOKUP(E343,studia!$F$1:$I$12,3,FALSE)</f>
        <v>inż.</v>
      </c>
      <c r="D343" s="20" t="str">
        <f>VLOOKUP(E343,studia!$F$1:$I$12,4,FALSE)</f>
        <v>EEN</v>
      </c>
      <c r="E343" s="34" t="s">
        <v>393</v>
      </c>
      <c r="F343" s="85" t="s">
        <v>2939</v>
      </c>
      <c r="G343" s="35" t="s">
        <v>1163</v>
      </c>
      <c r="H343" s="35" t="s">
        <v>1164</v>
      </c>
      <c r="I343" s="35" t="s">
        <v>1165</v>
      </c>
      <c r="J343" s="35" t="s">
        <v>1162</v>
      </c>
      <c r="K343" s="19" t="str">
        <f>VLOOKUP(J343,Prowadzacy!$F$2:$J$112,2,FALSE)</f>
        <v>Mirosław</v>
      </c>
      <c r="L343" s="19">
        <f>VLOOKUP(J343,Prowadzacy!$F$2:$K$112,3,FALSE)</f>
        <v>0</v>
      </c>
      <c r="M343" s="19" t="str">
        <f>VLOOKUP(J343,Prowadzacy!$F$2:$K$112,4,FALSE)</f>
        <v>Łukowicz</v>
      </c>
      <c r="N343" s="20" t="str">
        <f>VLOOKUP(J343,Prowadzacy!$F$2:$M$112,8,FALSE)</f>
        <v xml:space="preserve">Mirosław | Łukowicz | Dr hab. inż. |  ( 05227 ) </v>
      </c>
      <c r="O343" s="20" t="str">
        <f>VLOOKUP(J343,Prowadzacy!$F$2:$K$112,5,FALSE)</f>
        <v>W05/K2</v>
      </c>
      <c r="P343" s="20" t="str">
        <f>VLOOKUP(J343,Prowadzacy!$F$2:$K$112,6,FALSE)</f>
        <v>ZAS</v>
      </c>
      <c r="Q343" s="34" t="s">
        <v>798</v>
      </c>
      <c r="R343" s="20" t="str">
        <f>VLOOKUP(Q343,Prowadzacy!$F$2:$K$112,2,FALSE)</f>
        <v>Marcin</v>
      </c>
      <c r="S343" s="20" t="str">
        <f>VLOOKUP(Q343,Prowadzacy!$F$2:$K$112,3,FALSE)</f>
        <v>Wojciech</v>
      </c>
      <c r="T343" s="20" t="str">
        <f>VLOOKUP(Q343,Prowadzacy!$F$2:$K$112,4,FALSE)</f>
        <v>Habrych</v>
      </c>
      <c r="U343" s="20" t="str">
        <f>VLOOKUP(Q343,Prowadzacy!$F$2:$M$112,8,FALSE)</f>
        <v xml:space="preserve">Marcin | Habrych | Dr inż. |  ( 05281 ) </v>
      </c>
      <c r="V343" s="35"/>
      <c r="W343" s="34" t="s">
        <v>235</v>
      </c>
      <c r="X343" s="34"/>
      <c r="Y343" s="34"/>
      <c r="Z343" s="10"/>
      <c r="AA343" s="9"/>
      <c r="AB343" s="9"/>
      <c r="AC343" s="9"/>
      <c r="AD343" s="9"/>
      <c r="AE343" s="9"/>
      <c r="AF343" s="9"/>
      <c r="AG343" s="9"/>
      <c r="AH343" s="9"/>
      <c r="AI343" s="9"/>
      <c r="AJ343" s="9"/>
      <c r="AK343" s="9"/>
    </row>
    <row r="344" spans="1:37" ht="108.75" customHeight="1">
      <c r="A344" s="20">
        <v>339</v>
      </c>
      <c r="B344" s="20" t="str">
        <f>VLOOKUP(E344,studia!$F$1:$I$12,2,FALSE)</f>
        <v>Elektrotechnika</v>
      </c>
      <c r="C344" s="20" t="str">
        <f>VLOOKUP(E344,studia!$F$1:$I$12,3,FALSE)</f>
        <v>inż.</v>
      </c>
      <c r="D344" s="20" t="str">
        <f>VLOOKUP(E344,studia!$F$1:$I$12,4,FALSE)</f>
        <v>EEN</v>
      </c>
      <c r="E344" s="34" t="s">
        <v>393</v>
      </c>
      <c r="F344" s="85" t="s">
        <v>2939</v>
      </c>
      <c r="G344" s="35" t="s">
        <v>1166</v>
      </c>
      <c r="H344" s="35" t="s">
        <v>1167</v>
      </c>
      <c r="I344" s="35" t="s">
        <v>1168</v>
      </c>
      <c r="J344" s="35" t="s">
        <v>818</v>
      </c>
      <c r="K344" s="19" t="str">
        <f>VLOOKUP(J344,Prowadzacy!$F$2:$J$112,2,FALSE)</f>
        <v>Radosław</v>
      </c>
      <c r="L344" s="19">
        <f>VLOOKUP(J344,Prowadzacy!$F$2:$K$112,3,FALSE)</f>
        <v>0</v>
      </c>
      <c r="M344" s="19" t="str">
        <f>VLOOKUP(J344,Prowadzacy!$F$2:$K$112,4,FALSE)</f>
        <v>Nalepa</v>
      </c>
      <c r="N344" s="20" t="str">
        <f>VLOOKUP(J344,Prowadzacy!$F$2:$M$112,8,FALSE)</f>
        <v xml:space="preserve">Radosław | Nalepa | Dr inż. |  ( 05386 ) </v>
      </c>
      <c r="O344" s="20" t="str">
        <f>VLOOKUP(J344,Prowadzacy!$F$2:$K$112,5,FALSE)</f>
        <v>W05/K2</v>
      </c>
      <c r="P344" s="20" t="str">
        <f>VLOOKUP(J344,Prowadzacy!$F$2:$K$112,6,FALSE)</f>
        <v>ZSS</v>
      </c>
      <c r="Q344" s="34" t="s">
        <v>806</v>
      </c>
      <c r="R344" s="20" t="str">
        <f>VLOOKUP(Q344,Prowadzacy!$F$2:$K$112,2,FALSE)</f>
        <v>Robert</v>
      </c>
      <c r="S344" s="20" t="str">
        <f>VLOOKUP(Q344,Prowadzacy!$F$2:$K$112,3,FALSE)</f>
        <v>Stanisław</v>
      </c>
      <c r="T344" s="20" t="str">
        <f>VLOOKUP(Q344,Prowadzacy!$F$2:$K$112,4,FALSE)</f>
        <v>Łukomski</v>
      </c>
      <c r="U344" s="20" t="str">
        <f>VLOOKUP(Q344,Prowadzacy!$F$2:$M$112,8,FALSE)</f>
        <v xml:space="preserve">Robert | Łukomski | Dr inż. |  ( 05216 ) </v>
      </c>
      <c r="V344" s="35"/>
      <c r="W344" s="34" t="s">
        <v>235</v>
      </c>
      <c r="X344" s="34"/>
      <c r="Y344" s="34"/>
      <c r="Z344" s="10"/>
      <c r="AA344" s="9"/>
      <c r="AB344" s="9"/>
      <c r="AC344" s="9"/>
      <c r="AD344" s="9"/>
      <c r="AE344" s="9"/>
      <c r="AF344" s="9"/>
      <c r="AG344" s="9"/>
      <c r="AH344" s="9"/>
      <c r="AI344" s="9"/>
      <c r="AJ344" s="9"/>
      <c r="AK344" s="9"/>
    </row>
    <row r="345" spans="1:37" ht="89.25" customHeight="1">
      <c r="A345" s="20">
        <v>340</v>
      </c>
      <c r="B345" s="20" t="str">
        <f>VLOOKUP(E345,studia!$F$1:$I$12,2,FALSE)</f>
        <v>Elektrotechnika</v>
      </c>
      <c r="C345" s="20" t="str">
        <f>VLOOKUP(E345,studia!$F$1:$I$12,3,FALSE)</f>
        <v>inż.</v>
      </c>
      <c r="D345" s="20" t="str">
        <f>VLOOKUP(E345,studia!$F$1:$I$12,4,FALSE)</f>
        <v>EEN</v>
      </c>
      <c r="E345" s="34" t="s">
        <v>393</v>
      </c>
      <c r="F345" s="34"/>
      <c r="G345" s="35" t="s">
        <v>1169</v>
      </c>
      <c r="H345" s="35" t="s">
        <v>1170</v>
      </c>
      <c r="I345" s="35" t="s">
        <v>1171</v>
      </c>
      <c r="J345" s="35" t="s">
        <v>818</v>
      </c>
      <c r="K345" s="19" t="str">
        <f>VLOOKUP(J345,Prowadzacy!$F$2:$J$112,2,FALSE)</f>
        <v>Radosław</v>
      </c>
      <c r="L345" s="19">
        <f>VLOOKUP(J345,Prowadzacy!$F$2:$K$112,3,FALSE)</f>
        <v>0</v>
      </c>
      <c r="M345" s="19" t="str">
        <f>VLOOKUP(J345,Prowadzacy!$F$2:$K$112,4,FALSE)</f>
        <v>Nalepa</v>
      </c>
      <c r="N345" s="20" t="str">
        <f>VLOOKUP(J345,Prowadzacy!$F$2:$M$112,8,FALSE)</f>
        <v xml:space="preserve">Radosław | Nalepa | Dr inż. |  ( 05386 ) </v>
      </c>
      <c r="O345" s="20" t="str">
        <f>VLOOKUP(J345,Prowadzacy!$F$2:$K$112,5,FALSE)</f>
        <v>W05/K2</v>
      </c>
      <c r="P345" s="20" t="str">
        <f>VLOOKUP(J345,Prowadzacy!$F$2:$K$112,6,FALSE)</f>
        <v>ZSS</v>
      </c>
      <c r="Q345" s="34" t="s">
        <v>806</v>
      </c>
      <c r="R345" s="20" t="str">
        <f>VLOOKUP(Q345,Prowadzacy!$F$2:$K$112,2,FALSE)</f>
        <v>Robert</v>
      </c>
      <c r="S345" s="20" t="str">
        <f>VLOOKUP(Q345,Prowadzacy!$F$2:$K$112,3,FALSE)</f>
        <v>Stanisław</v>
      </c>
      <c r="T345" s="20" t="str">
        <f>VLOOKUP(Q345,Prowadzacy!$F$2:$K$112,4,FALSE)</f>
        <v>Łukomski</v>
      </c>
      <c r="U345" s="20" t="str">
        <f>VLOOKUP(Q345,Prowadzacy!$F$2:$M$112,8,FALSE)</f>
        <v xml:space="preserve">Robert | Łukomski | Dr inż. |  ( 05216 ) </v>
      </c>
      <c r="V345" s="35"/>
      <c r="W345" s="34" t="s">
        <v>235</v>
      </c>
      <c r="X345" s="34"/>
      <c r="Y345" s="34"/>
      <c r="Z345" s="10"/>
      <c r="AA345" s="9"/>
      <c r="AB345" s="9"/>
      <c r="AC345" s="9"/>
      <c r="AD345" s="9"/>
      <c r="AE345" s="9"/>
      <c r="AF345" s="9"/>
      <c r="AG345" s="9"/>
      <c r="AH345" s="9"/>
      <c r="AI345" s="9"/>
      <c r="AJ345" s="9"/>
      <c r="AK345" s="9"/>
    </row>
    <row r="346" spans="1:37" ht="51" customHeight="1">
      <c r="A346" s="20">
        <v>341</v>
      </c>
      <c r="B346" s="20" t="str">
        <f>VLOOKUP(E346,studia!$F$1:$I$12,2,FALSE)</f>
        <v>Elektrotechnika</v>
      </c>
      <c r="C346" s="20" t="str">
        <f>VLOOKUP(E346,studia!$F$1:$I$12,3,FALSE)</f>
        <v>inż.</v>
      </c>
      <c r="D346" s="20" t="str">
        <f>VLOOKUP(E346,studia!$F$1:$I$12,4,FALSE)</f>
        <v>EEN</v>
      </c>
      <c r="E346" s="34" t="s">
        <v>393</v>
      </c>
      <c r="F346" s="34"/>
      <c r="G346" s="35" t="s">
        <v>1172</v>
      </c>
      <c r="H346" s="35" t="s">
        <v>1173</v>
      </c>
      <c r="I346" s="35" t="s">
        <v>1174</v>
      </c>
      <c r="J346" s="35" t="s">
        <v>818</v>
      </c>
      <c r="K346" s="19" t="str">
        <f>VLOOKUP(J346,Prowadzacy!$F$2:$J$112,2,FALSE)</f>
        <v>Radosław</v>
      </c>
      <c r="L346" s="19">
        <f>VLOOKUP(J346,Prowadzacy!$F$2:$K$112,3,FALSE)</f>
        <v>0</v>
      </c>
      <c r="M346" s="19" t="str">
        <f>VLOOKUP(J346,Prowadzacy!$F$2:$K$112,4,FALSE)</f>
        <v>Nalepa</v>
      </c>
      <c r="N346" s="20" t="str">
        <f>VLOOKUP(J346,Prowadzacy!$F$2:$M$112,8,FALSE)</f>
        <v xml:space="preserve">Radosław | Nalepa | Dr inż. |  ( 05386 ) </v>
      </c>
      <c r="O346" s="20" t="str">
        <f>VLOOKUP(J346,Prowadzacy!$F$2:$K$112,5,FALSE)</f>
        <v>W05/K2</v>
      </c>
      <c r="P346" s="20" t="str">
        <f>VLOOKUP(J346,Prowadzacy!$F$2:$K$112,6,FALSE)</f>
        <v>ZSS</v>
      </c>
      <c r="Q346" s="34" t="s">
        <v>806</v>
      </c>
      <c r="R346" s="20" t="str">
        <f>VLOOKUP(Q346,Prowadzacy!$F$2:$K$112,2,FALSE)</f>
        <v>Robert</v>
      </c>
      <c r="S346" s="20" t="str">
        <f>VLOOKUP(Q346,Prowadzacy!$F$2:$K$112,3,FALSE)</f>
        <v>Stanisław</v>
      </c>
      <c r="T346" s="20" t="str">
        <f>VLOOKUP(Q346,Prowadzacy!$F$2:$K$112,4,FALSE)</f>
        <v>Łukomski</v>
      </c>
      <c r="U346" s="20" t="str">
        <f>VLOOKUP(Q346,Prowadzacy!$F$2:$M$112,8,FALSE)</f>
        <v xml:space="preserve">Robert | Łukomski | Dr inż. |  ( 05216 ) </v>
      </c>
      <c r="V346" s="35"/>
      <c r="W346" s="34" t="s">
        <v>235</v>
      </c>
      <c r="X346" s="34"/>
      <c r="Y346" s="34"/>
      <c r="Z346" s="10"/>
      <c r="AA346" s="9"/>
      <c r="AB346" s="9"/>
      <c r="AC346" s="9"/>
      <c r="AD346" s="9"/>
      <c r="AE346" s="9"/>
      <c r="AF346" s="9"/>
      <c r="AG346" s="9"/>
      <c r="AH346" s="9"/>
      <c r="AI346" s="9"/>
      <c r="AJ346" s="9"/>
      <c r="AK346" s="9"/>
    </row>
    <row r="347" spans="1:37" ht="102" customHeight="1">
      <c r="A347" s="20">
        <v>342</v>
      </c>
      <c r="B347" s="20" t="str">
        <f>VLOOKUP(E347,studia!$F$1:$I$12,2,FALSE)</f>
        <v>Elektrotechnika</v>
      </c>
      <c r="C347" s="20" t="str">
        <f>VLOOKUP(E347,studia!$F$1:$I$12,3,FALSE)</f>
        <v>inż.</v>
      </c>
      <c r="D347" s="20" t="str">
        <f>VLOOKUP(E347,studia!$F$1:$I$12,4,FALSE)</f>
        <v>EEN</v>
      </c>
      <c r="E347" s="34" t="s">
        <v>393</v>
      </c>
      <c r="F347" s="34"/>
      <c r="G347" s="35" t="s">
        <v>1175</v>
      </c>
      <c r="H347" s="35" t="s">
        <v>1176</v>
      </c>
      <c r="I347" s="35" t="s">
        <v>1177</v>
      </c>
      <c r="J347" s="35" t="s">
        <v>1178</v>
      </c>
      <c r="K347" s="19" t="str">
        <f>VLOOKUP(J347,Prowadzacy!$F$2:$J$112,2,FALSE)</f>
        <v>Tomasz</v>
      </c>
      <c r="L347" s="19" t="str">
        <f>VLOOKUP(J347,Prowadzacy!$F$2:$K$112,3,FALSE)</f>
        <v>Kazimierz</v>
      </c>
      <c r="M347" s="19" t="str">
        <f>VLOOKUP(J347,Prowadzacy!$F$2:$K$112,4,FALSE)</f>
        <v>Okoń</v>
      </c>
      <c r="N347" s="20" t="str">
        <f>VLOOKUP(J347,Prowadzacy!$F$2:$M$112,8,FALSE)</f>
        <v xml:space="preserve">Tomasz | Okoń | Dr inż. |  ( 05401 ) </v>
      </c>
      <c r="O347" s="20" t="str">
        <f>VLOOKUP(J347,Prowadzacy!$F$2:$K$112,5,FALSE)</f>
        <v>W05/K2</v>
      </c>
      <c r="P347" s="20" t="str">
        <f>VLOOKUP(J347,Prowadzacy!$F$2:$K$112,6,FALSE)</f>
        <v>ZSS</v>
      </c>
      <c r="Q347" s="34" t="s">
        <v>806</v>
      </c>
      <c r="R347" s="20" t="str">
        <f>VLOOKUP(Q347,Prowadzacy!$F$2:$K$112,2,FALSE)</f>
        <v>Robert</v>
      </c>
      <c r="S347" s="20" t="str">
        <f>VLOOKUP(Q347,Prowadzacy!$F$2:$K$112,3,FALSE)</f>
        <v>Stanisław</v>
      </c>
      <c r="T347" s="20" t="str">
        <f>VLOOKUP(Q347,Prowadzacy!$F$2:$K$112,4,FALSE)</f>
        <v>Łukomski</v>
      </c>
      <c r="U347" s="20" t="str">
        <f>VLOOKUP(Q347,Prowadzacy!$F$2:$M$112,8,FALSE)</f>
        <v xml:space="preserve">Robert | Łukomski | Dr inż. |  ( 05216 ) </v>
      </c>
      <c r="V347" s="35"/>
      <c r="W347" s="34" t="s">
        <v>235</v>
      </c>
      <c r="X347" s="34"/>
      <c r="Y347" s="34"/>
      <c r="Z347" s="10"/>
      <c r="AA347" s="9"/>
      <c r="AB347" s="9"/>
      <c r="AC347" s="9"/>
      <c r="AD347" s="9"/>
      <c r="AE347" s="9"/>
      <c r="AF347" s="9"/>
      <c r="AG347" s="9"/>
      <c r="AH347" s="9"/>
      <c r="AI347" s="9"/>
      <c r="AJ347" s="9"/>
      <c r="AK347" s="9"/>
    </row>
    <row r="348" spans="1:37" ht="89.25" customHeight="1">
      <c r="A348" s="20">
        <v>343</v>
      </c>
      <c r="B348" s="20" t="str">
        <f>VLOOKUP(E348,studia!$F$1:$I$12,2,FALSE)</f>
        <v>Elektrotechnika</v>
      </c>
      <c r="C348" s="20" t="str">
        <f>VLOOKUP(E348,studia!$F$1:$I$12,3,FALSE)</f>
        <v>inż.</v>
      </c>
      <c r="D348" s="20" t="str">
        <f>VLOOKUP(E348,studia!$F$1:$I$12,4,FALSE)</f>
        <v>EEN</v>
      </c>
      <c r="E348" s="34" t="s">
        <v>393</v>
      </c>
      <c r="F348" s="34"/>
      <c r="G348" s="35" t="s">
        <v>1179</v>
      </c>
      <c r="H348" s="35" t="s">
        <v>1180</v>
      </c>
      <c r="I348" s="35" t="s">
        <v>1181</v>
      </c>
      <c r="J348" s="35" t="s">
        <v>1178</v>
      </c>
      <c r="K348" s="19" t="str">
        <f>VLOOKUP(J348,Prowadzacy!$F$2:$J$112,2,FALSE)</f>
        <v>Tomasz</v>
      </c>
      <c r="L348" s="19" t="str">
        <f>VLOOKUP(J348,Prowadzacy!$F$2:$K$112,3,FALSE)</f>
        <v>Kazimierz</v>
      </c>
      <c r="M348" s="19" t="str">
        <f>VLOOKUP(J348,Prowadzacy!$F$2:$K$112,4,FALSE)</f>
        <v>Okoń</v>
      </c>
      <c r="N348" s="20" t="str">
        <f>VLOOKUP(J348,Prowadzacy!$F$2:$M$112,8,FALSE)</f>
        <v xml:space="preserve">Tomasz | Okoń | Dr inż. |  ( 05401 ) </v>
      </c>
      <c r="O348" s="20" t="str">
        <f>VLOOKUP(J348,Prowadzacy!$F$2:$K$112,5,FALSE)</f>
        <v>W05/K2</v>
      </c>
      <c r="P348" s="20" t="str">
        <f>VLOOKUP(J348,Prowadzacy!$F$2:$K$112,6,FALSE)</f>
        <v>ZSS</v>
      </c>
      <c r="Q348" s="34" t="s">
        <v>806</v>
      </c>
      <c r="R348" s="20" t="str">
        <f>VLOOKUP(Q348,Prowadzacy!$F$2:$K$112,2,FALSE)</f>
        <v>Robert</v>
      </c>
      <c r="S348" s="20" t="str">
        <f>VLOOKUP(Q348,Prowadzacy!$F$2:$K$112,3,FALSE)</f>
        <v>Stanisław</v>
      </c>
      <c r="T348" s="20" t="str">
        <f>VLOOKUP(Q348,Prowadzacy!$F$2:$K$112,4,FALSE)</f>
        <v>Łukomski</v>
      </c>
      <c r="U348" s="20" t="str">
        <f>VLOOKUP(Q348,Prowadzacy!$F$2:$M$112,8,FALSE)</f>
        <v xml:space="preserve">Robert | Łukomski | Dr inż. |  ( 05216 ) </v>
      </c>
      <c r="V348" s="35"/>
      <c r="W348" s="34" t="s">
        <v>235</v>
      </c>
      <c r="X348" s="34"/>
      <c r="Y348" s="34"/>
      <c r="Z348" s="10"/>
      <c r="AA348" s="9"/>
      <c r="AB348" s="9"/>
      <c r="AC348" s="9"/>
      <c r="AD348" s="9"/>
      <c r="AE348" s="9"/>
      <c r="AF348" s="9"/>
      <c r="AG348" s="9"/>
      <c r="AH348" s="9"/>
      <c r="AI348" s="9"/>
      <c r="AJ348" s="9"/>
      <c r="AK348" s="9"/>
    </row>
    <row r="349" spans="1:37" ht="140.25" customHeight="1">
      <c r="A349" s="20">
        <v>344</v>
      </c>
      <c r="B349" s="20" t="str">
        <f>VLOOKUP(E349,studia!$F$1:$I$12,2,FALSE)</f>
        <v>Elektrotechnika</v>
      </c>
      <c r="C349" s="20" t="str">
        <f>VLOOKUP(E349,studia!$F$1:$I$12,3,FALSE)</f>
        <v>inż.</v>
      </c>
      <c r="D349" s="20" t="str">
        <f>VLOOKUP(E349,studia!$F$1:$I$12,4,FALSE)</f>
        <v>EEN</v>
      </c>
      <c r="E349" s="34" t="s">
        <v>393</v>
      </c>
      <c r="F349" s="34"/>
      <c r="G349" s="35" t="s">
        <v>1182</v>
      </c>
      <c r="H349" s="35" t="s">
        <v>1183</v>
      </c>
      <c r="I349" s="35" t="s">
        <v>1184</v>
      </c>
      <c r="J349" s="35" t="s">
        <v>1178</v>
      </c>
      <c r="K349" s="19" t="str">
        <f>VLOOKUP(J349,Prowadzacy!$F$2:$J$112,2,FALSE)</f>
        <v>Tomasz</v>
      </c>
      <c r="L349" s="19" t="str">
        <f>VLOOKUP(J349,Prowadzacy!$F$2:$K$112,3,FALSE)</f>
        <v>Kazimierz</v>
      </c>
      <c r="M349" s="19" t="str">
        <f>VLOOKUP(J349,Prowadzacy!$F$2:$K$112,4,FALSE)</f>
        <v>Okoń</v>
      </c>
      <c r="N349" s="20" t="str">
        <f>VLOOKUP(J349,Prowadzacy!$F$2:$M$112,8,FALSE)</f>
        <v xml:space="preserve">Tomasz | Okoń | Dr inż. |  ( 05401 ) </v>
      </c>
      <c r="O349" s="20" t="str">
        <f>VLOOKUP(J349,Prowadzacy!$F$2:$K$112,5,FALSE)</f>
        <v>W05/K2</v>
      </c>
      <c r="P349" s="20" t="str">
        <f>VLOOKUP(J349,Prowadzacy!$F$2:$K$112,6,FALSE)</f>
        <v>ZSS</v>
      </c>
      <c r="Q349" s="34" t="s">
        <v>806</v>
      </c>
      <c r="R349" s="20" t="str">
        <f>VLOOKUP(Q349,Prowadzacy!$F$2:$K$112,2,FALSE)</f>
        <v>Robert</v>
      </c>
      <c r="S349" s="20" t="str">
        <f>VLOOKUP(Q349,Prowadzacy!$F$2:$K$112,3,FALSE)</f>
        <v>Stanisław</v>
      </c>
      <c r="T349" s="20" t="str">
        <f>VLOOKUP(Q349,Prowadzacy!$F$2:$K$112,4,FALSE)</f>
        <v>Łukomski</v>
      </c>
      <c r="U349" s="20" t="str">
        <f>VLOOKUP(Q349,Prowadzacy!$F$2:$M$112,8,FALSE)</f>
        <v xml:space="preserve">Robert | Łukomski | Dr inż. |  ( 05216 ) </v>
      </c>
      <c r="V349" s="35"/>
      <c r="W349" s="34" t="s">
        <v>235</v>
      </c>
      <c r="X349" s="34"/>
      <c r="Y349" s="34"/>
      <c r="Z349" s="10"/>
      <c r="AA349" s="9"/>
      <c r="AB349" s="9"/>
      <c r="AC349" s="9"/>
      <c r="AD349" s="9"/>
      <c r="AE349" s="9"/>
      <c r="AF349" s="9"/>
      <c r="AG349" s="9"/>
      <c r="AH349" s="9"/>
      <c r="AI349" s="9"/>
      <c r="AJ349" s="9"/>
      <c r="AK349" s="9"/>
    </row>
    <row r="350" spans="1:37" ht="153" customHeight="1">
      <c r="A350" s="20">
        <v>345</v>
      </c>
      <c r="B350" s="20" t="str">
        <f>VLOOKUP(E350,studia!$F$1:$I$12,2,FALSE)</f>
        <v>Elektrotechnika</v>
      </c>
      <c r="C350" s="20" t="str">
        <f>VLOOKUP(E350,studia!$F$1:$I$12,3,FALSE)</f>
        <v>inż.</v>
      </c>
      <c r="D350" s="20" t="str">
        <f>VLOOKUP(E350,studia!$F$1:$I$12,4,FALSE)</f>
        <v>EEN</v>
      </c>
      <c r="E350" s="34" t="s">
        <v>393</v>
      </c>
      <c r="F350" s="34"/>
      <c r="G350" s="35" t="s">
        <v>1185</v>
      </c>
      <c r="H350" s="35" t="s">
        <v>1186</v>
      </c>
      <c r="I350" s="35" t="s">
        <v>1187</v>
      </c>
      <c r="J350" s="35" t="s">
        <v>890</v>
      </c>
      <c r="K350" s="19" t="str">
        <f>VLOOKUP(J350,Prowadzacy!$F$2:$J$112,2,FALSE)</f>
        <v>Eugeniusz</v>
      </c>
      <c r="L350" s="19">
        <f>VLOOKUP(J350,Prowadzacy!$F$2:$K$112,3,FALSE)</f>
        <v>0</v>
      </c>
      <c r="M350" s="19" t="str">
        <f>VLOOKUP(J350,Prowadzacy!$F$2:$K$112,4,FALSE)</f>
        <v>Rosołowski</v>
      </c>
      <c r="N350" s="20" t="str">
        <f>VLOOKUP(J350,Prowadzacy!$F$2:$M$112,8,FALSE)</f>
        <v xml:space="preserve">Eugeniusz | Rosołowski | Prof. dr hab. inż. |  ( 05242 ) </v>
      </c>
      <c r="O350" s="20" t="str">
        <f>VLOOKUP(J350,Prowadzacy!$F$2:$K$112,5,FALSE)</f>
        <v>W05/K2</v>
      </c>
      <c r="P350" s="20" t="str">
        <f>VLOOKUP(J350,Prowadzacy!$F$2:$K$112,6,FALSE)</f>
        <v>ZAS</v>
      </c>
      <c r="Q350" s="34" t="s">
        <v>886</v>
      </c>
      <c r="R350" s="20" t="str">
        <f>VLOOKUP(Q350,Prowadzacy!$F$2:$K$112,2,FALSE)</f>
        <v>Piotr</v>
      </c>
      <c r="S350" s="20" t="str">
        <f>VLOOKUP(Q350,Prowadzacy!$F$2:$K$112,3,FALSE)</f>
        <v>Eugeniusz</v>
      </c>
      <c r="T350" s="20" t="str">
        <f>VLOOKUP(Q350,Prowadzacy!$F$2:$K$112,4,FALSE)</f>
        <v>Pierz</v>
      </c>
      <c r="U350" s="20" t="str">
        <f>VLOOKUP(Q350,Prowadzacy!$F$2:$M$112,8,FALSE)</f>
        <v xml:space="preserve">Piotr | Pierz | Dr inż. |  ( 05232 ) </v>
      </c>
      <c r="V350" s="35"/>
      <c r="W350" s="34" t="s">
        <v>235</v>
      </c>
      <c r="X350" s="34"/>
      <c r="Y350" s="34"/>
      <c r="Z350" s="10"/>
      <c r="AA350" s="9"/>
      <c r="AB350" s="9"/>
      <c r="AC350" s="9"/>
      <c r="AD350" s="9"/>
      <c r="AE350" s="9"/>
      <c r="AF350" s="9"/>
      <c r="AG350" s="9"/>
      <c r="AH350" s="9"/>
      <c r="AI350" s="9"/>
      <c r="AJ350" s="9"/>
      <c r="AK350" s="9"/>
    </row>
    <row r="351" spans="1:37" ht="89.25" customHeight="1">
      <c r="A351" s="20">
        <v>346</v>
      </c>
      <c r="B351" s="20" t="str">
        <f>VLOOKUP(E351,studia!$F$1:$I$12,2,FALSE)</f>
        <v>Elektrotechnika</v>
      </c>
      <c r="C351" s="20" t="str">
        <f>VLOOKUP(E351,studia!$F$1:$I$12,3,FALSE)</f>
        <v>inż.</v>
      </c>
      <c r="D351" s="20" t="str">
        <f>VLOOKUP(E351,studia!$F$1:$I$12,4,FALSE)</f>
        <v>EEN</v>
      </c>
      <c r="E351" s="34" t="s">
        <v>393</v>
      </c>
      <c r="F351" s="34"/>
      <c r="G351" s="35" t="s">
        <v>1188</v>
      </c>
      <c r="H351" s="35" t="s">
        <v>1189</v>
      </c>
      <c r="I351" s="35" t="s">
        <v>1190</v>
      </c>
      <c r="J351" s="35" t="s">
        <v>1191</v>
      </c>
      <c r="K351" s="19" t="str">
        <f>VLOOKUP(J351,Prowadzacy!$F$2:$J$112,2,FALSE)</f>
        <v>Marek</v>
      </c>
      <c r="L351" s="19">
        <f>VLOOKUP(J351,Prowadzacy!$F$2:$K$112,3,FALSE)</f>
        <v>0</v>
      </c>
      <c r="M351" s="19" t="str">
        <f>VLOOKUP(J351,Prowadzacy!$F$2:$K$112,4,FALSE)</f>
        <v>Szuba</v>
      </c>
      <c r="N351" s="20" t="str">
        <f>VLOOKUP(J351,Prowadzacy!$F$2:$M$112,8,FALSE)</f>
        <v xml:space="preserve">Marek | Szuba | Dr inż. |  ( 05251 ) </v>
      </c>
      <c r="O351" s="20" t="str">
        <f>VLOOKUP(J351,Prowadzacy!$F$2:$K$112,5,FALSE)</f>
        <v>W05/K2</v>
      </c>
      <c r="P351" s="20" t="str">
        <f>VLOOKUP(J351,Prowadzacy!$F$2:$K$112,6,FALSE)</f>
        <v>ZEP</v>
      </c>
      <c r="Q351" s="34" t="s">
        <v>1058</v>
      </c>
      <c r="R351" s="20" t="str">
        <f>VLOOKUP(Q351,Prowadzacy!$F$2:$K$112,2,FALSE)</f>
        <v>Marek</v>
      </c>
      <c r="S351" s="20" t="str">
        <f>VLOOKUP(Q351,Prowadzacy!$F$2:$K$112,3,FALSE)</f>
        <v>Andrzej</v>
      </c>
      <c r="T351" s="20" t="str">
        <f>VLOOKUP(Q351,Prowadzacy!$F$2:$K$112,4,FALSE)</f>
        <v>Jaworski</v>
      </c>
      <c r="U351" s="20" t="str">
        <f>VLOOKUP(Q351,Prowadzacy!$F$2:$M$112,8,FALSE)</f>
        <v xml:space="preserve">Marek | Jaworski | Dr inż. |  ( 05237 ) </v>
      </c>
      <c r="V351" s="35"/>
      <c r="W351" s="34" t="s">
        <v>235</v>
      </c>
      <c r="X351" s="34"/>
      <c r="Y351" s="34"/>
      <c r="Z351" s="10"/>
      <c r="AA351" s="9"/>
      <c r="AB351" s="9"/>
      <c r="AC351" s="9"/>
      <c r="AD351" s="9"/>
      <c r="AE351" s="9"/>
      <c r="AF351" s="9"/>
      <c r="AG351" s="9"/>
      <c r="AH351" s="9"/>
      <c r="AI351" s="9"/>
      <c r="AJ351" s="9"/>
      <c r="AK351" s="9"/>
    </row>
    <row r="352" spans="1:37" ht="153" customHeight="1">
      <c r="A352" s="20">
        <v>347</v>
      </c>
      <c r="B352" s="20" t="str">
        <f>VLOOKUP(E352,studia!$F$1:$I$12,2,FALSE)</f>
        <v>Elektrotechnika</v>
      </c>
      <c r="C352" s="20" t="str">
        <f>VLOOKUP(E352,studia!$F$1:$I$12,3,FALSE)</f>
        <v>inż.</v>
      </c>
      <c r="D352" s="20" t="str">
        <f>VLOOKUP(E352,studia!$F$1:$I$12,4,FALSE)</f>
        <v>EEN</v>
      </c>
      <c r="E352" s="34" t="s">
        <v>393</v>
      </c>
      <c r="F352" s="34"/>
      <c r="G352" s="35" t="s">
        <v>1192</v>
      </c>
      <c r="H352" s="35" t="s">
        <v>1193</v>
      </c>
      <c r="I352" s="35" t="s">
        <v>1194</v>
      </c>
      <c r="J352" s="35" t="s">
        <v>1191</v>
      </c>
      <c r="K352" s="19" t="str">
        <f>VLOOKUP(J352,Prowadzacy!$F$2:$J$112,2,FALSE)</f>
        <v>Marek</v>
      </c>
      <c r="L352" s="19">
        <f>VLOOKUP(J352,Prowadzacy!$F$2:$K$112,3,FALSE)</f>
        <v>0</v>
      </c>
      <c r="M352" s="19" t="str">
        <f>VLOOKUP(J352,Prowadzacy!$F$2:$K$112,4,FALSE)</f>
        <v>Szuba</v>
      </c>
      <c r="N352" s="20" t="str">
        <f>VLOOKUP(J352,Prowadzacy!$F$2:$M$112,8,FALSE)</f>
        <v xml:space="preserve">Marek | Szuba | Dr inż. |  ( 05251 ) </v>
      </c>
      <c r="O352" s="20" t="str">
        <f>VLOOKUP(J352,Prowadzacy!$F$2:$K$112,5,FALSE)</f>
        <v>W05/K2</v>
      </c>
      <c r="P352" s="20" t="str">
        <f>VLOOKUP(J352,Prowadzacy!$F$2:$K$112,6,FALSE)</f>
        <v>ZEP</v>
      </c>
      <c r="Q352" s="34" t="s">
        <v>1058</v>
      </c>
      <c r="R352" s="20" t="str">
        <f>VLOOKUP(Q352,Prowadzacy!$F$2:$K$112,2,FALSE)</f>
        <v>Marek</v>
      </c>
      <c r="S352" s="20" t="str">
        <f>VLOOKUP(Q352,Prowadzacy!$F$2:$K$112,3,FALSE)</f>
        <v>Andrzej</v>
      </c>
      <c r="T352" s="20" t="str">
        <f>VLOOKUP(Q352,Prowadzacy!$F$2:$K$112,4,FALSE)</f>
        <v>Jaworski</v>
      </c>
      <c r="U352" s="20" t="str">
        <f>VLOOKUP(Q352,Prowadzacy!$F$2:$M$112,8,FALSE)</f>
        <v xml:space="preserve">Marek | Jaworski | Dr inż. |  ( 05237 ) </v>
      </c>
      <c r="V352" s="35"/>
      <c r="W352" s="34" t="s">
        <v>235</v>
      </c>
      <c r="X352" s="34"/>
      <c r="Y352" s="34"/>
      <c r="Z352" s="10"/>
      <c r="AA352" s="9"/>
      <c r="AB352" s="9"/>
      <c r="AC352" s="9"/>
      <c r="AD352" s="9"/>
      <c r="AE352" s="9"/>
      <c r="AF352" s="9"/>
      <c r="AG352" s="9"/>
      <c r="AH352" s="9"/>
      <c r="AI352" s="9"/>
      <c r="AJ352" s="9"/>
      <c r="AK352" s="9"/>
    </row>
    <row r="353" spans="1:37" ht="114.75" customHeight="1">
      <c r="A353" s="20">
        <v>348</v>
      </c>
      <c r="B353" s="20" t="str">
        <f>VLOOKUP(E353,studia!$F$1:$I$12,2,FALSE)</f>
        <v>Elektrotechnika</v>
      </c>
      <c r="C353" s="20" t="str">
        <f>VLOOKUP(E353,studia!$F$1:$I$12,3,FALSE)</f>
        <v>inż.</v>
      </c>
      <c r="D353" s="20" t="str">
        <f>VLOOKUP(E353,studia!$F$1:$I$12,4,FALSE)</f>
        <v>EEN</v>
      </c>
      <c r="E353" s="34" t="s">
        <v>393</v>
      </c>
      <c r="F353" s="85" t="s">
        <v>2939</v>
      </c>
      <c r="G353" s="35" t="s">
        <v>1195</v>
      </c>
      <c r="H353" s="35" t="s">
        <v>1196</v>
      </c>
      <c r="I353" s="35" t="s">
        <v>1197</v>
      </c>
      <c r="J353" s="35" t="s">
        <v>1191</v>
      </c>
      <c r="K353" s="19" t="str">
        <f>VLOOKUP(J353,Prowadzacy!$F$2:$J$112,2,FALSE)</f>
        <v>Marek</v>
      </c>
      <c r="L353" s="19">
        <f>VLOOKUP(J353,Prowadzacy!$F$2:$K$112,3,FALSE)</f>
        <v>0</v>
      </c>
      <c r="M353" s="19" t="str">
        <f>VLOOKUP(J353,Prowadzacy!$F$2:$K$112,4,FALSE)</f>
        <v>Szuba</v>
      </c>
      <c r="N353" s="20" t="str">
        <f>VLOOKUP(J353,Prowadzacy!$F$2:$M$112,8,FALSE)</f>
        <v xml:space="preserve">Marek | Szuba | Dr inż. |  ( 05251 ) </v>
      </c>
      <c r="O353" s="20" t="str">
        <f>VLOOKUP(J353,Prowadzacy!$F$2:$K$112,5,FALSE)</f>
        <v>W05/K2</v>
      </c>
      <c r="P353" s="20" t="str">
        <f>VLOOKUP(J353,Prowadzacy!$F$2:$K$112,6,FALSE)</f>
        <v>ZEP</v>
      </c>
      <c r="Q353" s="34" t="s">
        <v>1058</v>
      </c>
      <c r="R353" s="20" t="str">
        <f>VLOOKUP(Q353,Prowadzacy!$F$2:$K$112,2,FALSE)</f>
        <v>Marek</v>
      </c>
      <c r="S353" s="20" t="str">
        <f>VLOOKUP(Q353,Prowadzacy!$F$2:$K$112,3,FALSE)</f>
        <v>Andrzej</v>
      </c>
      <c r="T353" s="20" t="str">
        <f>VLOOKUP(Q353,Prowadzacy!$F$2:$K$112,4,FALSE)</f>
        <v>Jaworski</v>
      </c>
      <c r="U353" s="20" t="str">
        <f>VLOOKUP(Q353,Prowadzacy!$F$2:$M$112,8,FALSE)</f>
        <v xml:space="preserve">Marek | Jaworski | Dr inż. |  ( 05237 ) </v>
      </c>
      <c r="V353" s="35"/>
      <c r="W353" s="34" t="s">
        <v>235</v>
      </c>
      <c r="X353" s="34"/>
      <c r="Y353" s="34"/>
      <c r="Z353" s="10"/>
      <c r="AA353" s="9"/>
      <c r="AB353" s="9"/>
      <c r="AC353" s="9"/>
      <c r="AD353" s="9"/>
      <c r="AE353" s="9"/>
      <c r="AF353" s="9"/>
      <c r="AG353" s="9"/>
      <c r="AH353" s="9"/>
      <c r="AI353" s="9"/>
      <c r="AJ353" s="9"/>
      <c r="AK353" s="9"/>
    </row>
    <row r="354" spans="1:37" ht="204" customHeight="1">
      <c r="A354" s="20">
        <v>349</v>
      </c>
      <c r="B354" s="20" t="str">
        <f>VLOOKUP(E354,studia!$F$1:$I$12,2,FALSE)</f>
        <v>Elektrotechnika</v>
      </c>
      <c r="C354" s="20" t="str">
        <f>VLOOKUP(E354,studia!$F$1:$I$12,3,FALSE)</f>
        <v>inż.</v>
      </c>
      <c r="D354" s="20" t="str">
        <f>VLOOKUP(E354,studia!$F$1:$I$12,4,FALSE)</f>
        <v>EEN</v>
      </c>
      <c r="E354" s="34" t="s">
        <v>393</v>
      </c>
      <c r="F354" s="85" t="s">
        <v>2939</v>
      </c>
      <c r="G354" s="35" t="s">
        <v>1198</v>
      </c>
      <c r="H354" s="35" t="s">
        <v>1199</v>
      </c>
      <c r="I354" s="35" t="s">
        <v>1200</v>
      </c>
      <c r="J354" s="35" t="s">
        <v>1191</v>
      </c>
      <c r="K354" s="19" t="str">
        <f>VLOOKUP(J354,Prowadzacy!$F$2:$J$112,2,FALSE)</f>
        <v>Marek</v>
      </c>
      <c r="L354" s="19">
        <f>VLOOKUP(J354,Prowadzacy!$F$2:$K$112,3,FALSE)</f>
        <v>0</v>
      </c>
      <c r="M354" s="19" t="str">
        <f>VLOOKUP(J354,Prowadzacy!$F$2:$K$112,4,FALSE)</f>
        <v>Szuba</v>
      </c>
      <c r="N354" s="20" t="str">
        <f>VLOOKUP(J354,Prowadzacy!$F$2:$M$112,8,FALSE)</f>
        <v xml:space="preserve">Marek | Szuba | Dr inż. |  ( 05251 ) </v>
      </c>
      <c r="O354" s="20" t="str">
        <f>VLOOKUP(J354,Prowadzacy!$F$2:$K$112,5,FALSE)</f>
        <v>W05/K2</v>
      </c>
      <c r="P354" s="20" t="str">
        <f>VLOOKUP(J354,Prowadzacy!$F$2:$K$112,6,FALSE)</f>
        <v>ZEP</v>
      </c>
      <c r="Q354" s="34" t="s">
        <v>1058</v>
      </c>
      <c r="R354" s="20" t="str">
        <f>VLOOKUP(Q354,Prowadzacy!$F$2:$K$112,2,FALSE)</f>
        <v>Marek</v>
      </c>
      <c r="S354" s="20" t="str">
        <f>VLOOKUP(Q354,Prowadzacy!$F$2:$K$112,3,FALSE)</f>
        <v>Andrzej</v>
      </c>
      <c r="T354" s="20" t="str">
        <f>VLOOKUP(Q354,Prowadzacy!$F$2:$K$112,4,FALSE)</f>
        <v>Jaworski</v>
      </c>
      <c r="U354" s="20" t="str">
        <f>VLOOKUP(Q354,Prowadzacy!$F$2:$M$112,8,FALSE)</f>
        <v xml:space="preserve">Marek | Jaworski | Dr inż. |  ( 05237 ) </v>
      </c>
      <c r="V354" s="35"/>
      <c r="W354" s="34" t="s">
        <v>235</v>
      </c>
      <c r="X354" s="34"/>
      <c r="Y354" s="34"/>
      <c r="Z354" s="10"/>
      <c r="AA354" s="9"/>
      <c r="AB354" s="9"/>
      <c r="AC354" s="9"/>
      <c r="AD354" s="9"/>
      <c r="AE354" s="9"/>
      <c r="AF354" s="9"/>
      <c r="AG354" s="9"/>
      <c r="AH354" s="9"/>
      <c r="AI354" s="9"/>
      <c r="AJ354" s="9"/>
      <c r="AK354" s="9"/>
    </row>
    <row r="355" spans="1:37" ht="280.5" customHeight="1">
      <c r="A355" s="20">
        <v>350</v>
      </c>
      <c r="B355" s="20" t="str">
        <f>VLOOKUP(E355,studia!$F$1:$I$12,2,FALSE)</f>
        <v>Elektrotechnika</v>
      </c>
      <c r="C355" s="20" t="str">
        <f>VLOOKUP(E355,studia!$F$1:$I$12,3,FALSE)</f>
        <v>inż.</v>
      </c>
      <c r="D355" s="20" t="str">
        <f>VLOOKUP(E355,studia!$F$1:$I$12,4,FALSE)</f>
        <v>EEN</v>
      </c>
      <c r="E355" s="34" t="s">
        <v>393</v>
      </c>
      <c r="F355" s="85" t="s">
        <v>2939</v>
      </c>
      <c r="G355" s="35" t="s">
        <v>1201</v>
      </c>
      <c r="H355" s="35" t="s">
        <v>1202</v>
      </c>
      <c r="I355" s="35" t="s">
        <v>1203</v>
      </c>
      <c r="J355" s="35" t="s">
        <v>1191</v>
      </c>
      <c r="K355" s="19" t="str">
        <f>VLOOKUP(J355,Prowadzacy!$F$2:$J$112,2,FALSE)</f>
        <v>Marek</v>
      </c>
      <c r="L355" s="19">
        <f>VLOOKUP(J355,Prowadzacy!$F$2:$K$112,3,FALSE)</f>
        <v>0</v>
      </c>
      <c r="M355" s="19" t="str">
        <f>VLOOKUP(J355,Prowadzacy!$F$2:$K$112,4,FALSE)</f>
        <v>Szuba</v>
      </c>
      <c r="N355" s="20" t="str">
        <f>VLOOKUP(J355,Prowadzacy!$F$2:$M$112,8,FALSE)</f>
        <v xml:space="preserve">Marek | Szuba | Dr inż. |  ( 05251 ) </v>
      </c>
      <c r="O355" s="20" t="str">
        <f>VLOOKUP(J355,Prowadzacy!$F$2:$K$112,5,FALSE)</f>
        <v>W05/K2</v>
      </c>
      <c r="P355" s="20" t="str">
        <f>VLOOKUP(J355,Prowadzacy!$F$2:$K$112,6,FALSE)</f>
        <v>ZEP</v>
      </c>
      <c r="Q355" s="34" t="s">
        <v>1058</v>
      </c>
      <c r="R355" s="20" t="str">
        <f>VLOOKUP(Q355,Prowadzacy!$F$2:$K$112,2,FALSE)</f>
        <v>Marek</v>
      </c>
      <c r="S355" s="20" t="str">
        <f>VLOOKUP(Q355,Prowadzacy!$F$2:$K$112,3,FALSE)</f>
        <v>Andrzej</v>
      </c>
      <c r="T355" s="20" t="str">
        <f>VLOOKUP(Q355,Prowadzacy!$F$2:$K$112,4,FALSE)</f>
        <v>Jaworski</v>
      </c>
      <c r="U355" s="20" t="str">
        <f>VLOOKUP(Q355,Prowadzacy!$F$2:$M$112,8,FALSE)</f>
        <v xml:space="preserve">Marek | Jaworski | Dr inż. |  ( 05237 ) </v>
      </c>
      <c r="V355" s="35"/>
      <c r="W355" s="34" t="s">
        <v>235</v>
      </c>
      <c r="X355" s="34"/>
      <c r="Y355" s="34"/>
      <c r="Z355" s="10"/>
      <c r="AA355" s="9"/>
      <c r="AB355" s="9"/>
      <c r="AC355" s="9"/>
      <c r="AD355" s="9"/>
      <c r="AE355" s="9"/>
      <c r="AF355" s="9"/>
      <c r="AG355" s="9"/>
      <c r="AH355" s="9"/>
      <c r="AI355" s="9"/>
      <c r="AJ355" s="9"/>
      <c r="AK355" s="9"/>
    </row>
    <row r="356" spans="1:37" ht="51" customHeight="1">
      <c r="A356" s="20">
        <v>351</v>
      </c>
      <c r="B356" s="20" t="str">
        <f>VLOOKUP(E356,studia!$F$1:$I$12,2,FALSE)</f>
        <v>Elektrotechnika</v>
      </c>
      <c r="C356" s="20" t="str">
        <f>VLOOKUP(E356,studia!$F$1:$I$12,3,FALSE)</f>
        <v>inż.</v>
      </c>
      <c r="D356" s="20" t="str">
        <f>VLOOKUP(E356,studia!$F$1:$I$12,4,FALSE)</f>
        <v>EEN</v>
      </c>
      <c r="E356" s="34" t="s">
        <v>393</v>
      </c>
      <c r="F356" s="34"/>
      <c r="G356" s="35" t="s">
        <v>1204</v>
      </c>
      <c r="H356" s="35" t="s">
        <v>1205</v>
      </c>
      <c r="I356" s="35" t="s">
        <v>1206</v>
      </c>
      <c r="J356" s="35" t="s">
        <v>1191</v>
      </c>
      <c r="K356" s="19" t="str">
        <f>VLOOKUP(J356,Prowadzacy!$F$2:$J$112,2,FALSE)</f>
        <v>Marek</v>
      </c>
      <c r="L356" s="19">
        <f>VLOOKUP(J356,Prowadzacy!$F$2:$K$112,3,FALSE)</f>
        <v>0</v>
      </c>
      <c r="M356" s="19" t="str">
        <f>VLOOKUP(J356,Prowadzacy!$F$2:$K$112,4,FALSE)</f>
        <v>Szuba</v>
      </c>
      <c r="N356" s="20" t="str">
        <f>VLOOKUP(J356,Prowadzacy!$F$2:$M$112,8,FALSE)</f>
        <v xml:space="preserve">Marek | Szuba | Dr inż. |  ( 05251 ) </v>
      </c>
      <c r="O356" s="20" t="str">
        <f>VLOOKUP(J356,Prowadzacy!$F$2:$K$112,5,FALSE)</f>
        <v>W05/K2</v>
      </c>
      <c r="P356" s="20" t="str">
        <f>VLOOKUP(J356,Prowadzacy!$F$2:$K$112,6,FALSE)</f>
        <v>ZEP</v>
      </c>
      <c r="Q356" s="34" t="s">
        <v>1058</v>
      </c>
      <c r="R356" s="20" t="str">
        <f>VLOOKUP(Q356,Prowadzacy!$F$2:$K$112,2,FALSE)</f>
        <v>Marek</v>
      </c>
      <c r="S356" s="20" t="str">
        <f>VLOOKUP(Q356,Prowadzacy!$F$2:$K$112,3,FALSE)</f>
        <v>Andrzej</v>
      </c>
      <c r="T356" s="20" t="str">
        <f>VLOOKUP(Q356,Prowadzacy!$F$2:$K$112,4,FALSE)</f>
        <v>Jaworski</v>
      </c>
      <c r="U356" s="20" t="str">
        <f>VLOOKUP(Q356,Prowadzacy!$F$2:$M$112,8,FALSE)</f>
        <v xml:space="preserve">Marek | Jaworski | Dr inż. |  ( 05237 ) </v>
      </c>
      <c r="V356" s="35"/>
      <c r="W356" s="34" t="s">
        <v>235</v>
      </c>
      <c r="X356" s="34"/>
      <c r="Y356" s="34"/>
      <c r="Z356" s="10"/>
      <c r="AA356" s="9"/>
      <c r="AB356" s="9"/>
      <c r="AC356" s="9"/>
      <c r="AD356" s="9"/>
      <c r="AE356" s="9"/>
      <c r="AF356" s="9"/>
      <c r="AG356" s="9"/>
      <c r="AH356" s="9"/>
      <c r="AI356" s="9"/>
      <c r="AJ356" s="9"/>
      <c r="AK356" s="9"/>
    </row>
    <row r="357" spans="1:37" ht="63.75" customHeight="1">
      <c r="A357" s="20">
        <v>352</v>
      </c>
      <c r="B357" s="20" t="str">
        <f>VLOOKUP(E357,studia!$F$1:$I$12,2,FALSE)</f>
        <v>Elektrotechnika</v>
      </c>
      <c r="C357" s="20" t="str">
        <f>VLOOKUP(E357,studia!$F$1:$I$12,3,FALSE)</f>
        <v>inż.</v>
      </c>
      <c r="D357" s="20" t="str">
        <f>VLOOKUP(E357,studia!$F$1:$I$12,4,FALSE)</f>
        <v>EEN</v>
      </c>
      <c r="E357" s="34" t="s">
        <v>393</v>
      </c>
      <c r="F357" s="34"/>
      <c r="G357" s="35" t="s">
        <v>1207</v>
      </c>
      <c r="H357" s="35" t="s">
        <v>1208</v>
      </c>
      <c r="I357" s="35" t="s">
        <v>1209</v>
      </c>
      <c r="J357" s="35" t="s">
        <v>1191</v>
      </c>
      <c r="K357" s="19" t="str">
        <f>VLOOKUP(J357,Prowadzacy!$F$2:$J$112,2,FALSE)</f>
        <v>Marek</v>
      </c>
      <c r="L357" s="19">
        <f>VLOOKUP(J357,Prowadzacy!$F$2:$K$112,3,FALSE)</f>
        <v>0</v>
      </c>
      <c r="M357" s="19" t="str">
        <f>VLOOKUP(J357,Prowadzacy!$F$2:$K$112,4,FALSE)</f>
        <v>Szuba</v>
      </c>
      <c r="N357" s="20" t="str">
        <f>VLOOKUP(J357,Prowadzacy!$F$2:$M$112,8,FALSE)</f>
        <v xml:space="preserve">Marek | Szuba | Dr inż. |  ( 05251 ) </v>
      </c>
      <c r="O357" s="20" t="str">
        <f>VLOOKUP(J357,Prowadzacy!$F$2:$K$112,5,FALSE)</f>
        <v>W05/K2</v>
      </c>
      <c r="P357" s="20" t="str">
        <f>VLOOKUP(J357,Prowadzacy!$F$2:$K$112,6,FALSE)</f>
        <v>ZEP</v>
      </c>
      <c r="Q357" s="34" t="s">
        <v>1058</v>
      </c>
      <c r="R357" s="20" t="str">
        <f>VLOOKUP(Q357,Prowadzacy!$F$2:$K$112,2,FALSE)</f>
        <v>Marek</v>
      </c>
      <c r="S357" s="20" t="str">
        <f>VLOOKUP(Q357,Prowadzacy!$F$2:$K$112,3,FALSE)</f>
        <v>Andrzej</v>
      </c>
      <c r="T357" s="20" t="str">
        <f>VLOOKUP(Q357,Prowadzacy!$F$2:$K$112,4,FALSE)</f>
        <v>Jaworski</v>
      </c>
      <c r="U357" s="20" t="str">
        <f>VLOOKUP(Q357,Prowadzacy!$F$2:$M$112,8,FALSE)</f>
        <v xml:space="preserve">Marek | Jaworski | Dr inż. |  ( 05237 ) </v>
      </c>
      <c r="V357" s="35"/>
      <c r="W357" s="34" t="s">
        <v>235</v>
      </c>
      <c r="X357" s="34"/>
      <c r="Y357" s="34"/>
      <c r="Z357" s="10"/>
      <c r="AA357" s="9"/>
      <c r="AB357" s="9"/>
      <c r="AC357" s="9"/>
      <c r="AD357" s="9"/>
      <c r="AE357" s="9"/>
      <c r="AF357" s="9"/>
      <c r="AG357" s="9"/>
      <c r="AH357" s="9"/>
      <c r="AI357" s="9"/>
      <c r="AJ357" s="9"/>
      <c r="AK357" s="9"/>
    </row>
    <row r="358" spans="1:37" ht="76.5" customHeight="1">
      <c r="A358" s="20">
        <v>353</v>
      </c>
      <c r="B358" s="20" t="str">
        <f>VLOOKUP(E358,studia!$F$1:$I$12,2,FALSE)</f>
        <v>Elektrotechnika</v>
      </c>
      <c r="C358" s="20" t="str">
        <f>VLOOKUP(E358,studia!$F$1:$I$12,3,FALSE)</f>
        <v>inż.</v>
      </c>
      <c r="D358" s="20" t="str">
        <f>VLOOKUP(E358,studia!$F$1:$I$12,4,FALSE)</f>
        <v>EEN</v>
      </c>
      <c r="E358" s="34" t="s">
        <v>393</v>
      </c>
      <c r="F358" s="34"/>
      <c r="G358" s="35" t="s">
        <v>1210</v>
      </c>
      <c r="H358" s="35"/>
      <c r="I358" s="35" t="s">
        <v>1211</v>
      </c>
      <c r="J358" s="35" t="s">
        <v>1191</v>
      </c>
      <c r="K358" s="19" t="str">
        <f>VLOOKUP(J358,Prowadzacy!$F$2:$J$112,2,FALSE)</f>
        <v>Marek</v>
      </c>
      <c r="L358" s="19">
        <f>VLOOKUP(J358,Prowadzacy!$F$2:$K$112,3,FALSE)</f>
        <v>0</v>
      </c>
      <c r="M358" s="19" t="str">
        <f>VLOOKUP(J358,Prowadzacy!$F$2:$K$112,4,FALSE)</f>
        <v>Szuba</v>
      </c>
      <c r="N358" s="20" t="str">
        <f>VLOOKUP(J358,Prowadzacy!$F$2:$M$112,8,FALSE)</f>
        <v xml:space="preserve">Marek | Szuba | Dr inż. |  ( 05251 ) </v>
      </c>
      <c r="O358" s="20" t="str">
        <f>VLOOKUP(J358,Prowadzacy!$F$2:$K$112,5,FALSE)</f>
        <v>W05/K2</v>
      </c>
      <c r="P358" s="20" t="str">
        <f>VLOOKUP(J358,Prowadzacy!$F$2:$K$112,6,FALSE)</f>
        <v>ZEP</v>
      </c>
      <c r="Q358" s="34" t="s">
        <v>1058</v>
      </c>
      <c r="R358" s="20" t="str">
        <f>VLOOKUP(Q358,Prowadzacy!$F$2:$K$112,2,FALSE)</f>
        <v>Marek</v>
      </c>
      <c r="S358" s="20" t="str">
        <f>VLOOKUP(Q358,Prowadzacy!$F$2:$K$112,3,FALSE)</f>
        <v>Andrzej</v>
      </c>
      <c r="T358" s="20" t="str">
        <f>VLOOKUP(Q358,Prowadzacy!$F$2:$K$112,4,FALSE)</f>
        <v>Jaworski</v>
      </c>
      <c r="U358" s="20" t="str">
        <f>VLOOKUP(Q358,Prowadzacy!$F$2:$M$112,8,FALSE)</f>
        <v xml:space="preserve">Marek | Jaworski | Dr inż. |  ( 05237 ) </v>
      </c>
      <c r="V358" s="35"/>
      <c r="W358" s="34" t="s">
        <v>235</v>
      </c>
      <c r="X358" s="34"/>
      <c r="Y358" s="34"/>
      <c r="Z358" s="10"/>
      <c r="AA358" s="9"/>
      <c r="AB358" s="9"/>
      <c r="AC358" s="9"/>
      <c r="AD358" s="9"/>
      <c r="AE358" s="9"/>
      <c r="AF358" s="9"/>
      <c r="AG358" s="9"/>
      <c r="AH358" s="9"/>
      <c r="AI358" s="9"/>
      <c r="AJ358" s="9"/>
      <c r="AK358" s="9"/>
    </row>
    <row r="359" spans="1:37" ht="114.75" customHeight="1">
      <c r="A359" s="20">
        <v>354</v>
      </c>
      <c r="B359" s="20" t="str">
        <f>VLOOKUP(E359,studia!$F$1:$I$12,2,FALSE)</f>
        <v>Elektrotechnika</v>
      </c>
      <c r="C359" s="20" t="str">
        <f>VLOOKUP(E359,studia!$F$1:$I$12,3,FALSE)</f>
        <v>inż.</v>
      </c>
      <c r="D359" s="20" t="str">
        <f>VLOOKUP(E359,studia!$F$1:$I$12,4,FALSE)</f>
        <v>EEN</v>
      </c>
      <c r="E359" s="34" t="s">
        <v>393</v>
      </c>
      <c r="F359" s="34"/>
      <c r="G359" s="35" t="s">
        <v>1212</v>
      </c>
      <c r="H359" s="35" t="s">
        <v>1213</v>
      </c>
      <c r="I359" s="35" t="s">
        <v>1214</v>
      </c>
      <c r="J359" s="35" t="s">
        <v>1191</v>
      </c>
      <c r="K359" s="19" t="str">
        <f>VLOOKUP(J359,Prowadzacy!$F$2:$J$112,2,FALSE)</f>
        <v>Marek</v>
      </c>
      <c r="L359" s="19">
        <f>VLOOKUP(J359,Prowadzacy!$F$2:$K$112,3,FALSE)</f>
        <v>0</v>
      </c>
      <c r="M359" s="19" t="str">
        <f>VLOOKUP(J359,Prowadzacy!$F$2:$K$112,4,FALSE)</f>
        <v>Szuba</v>
      </c>
      <c r="N359" s="20" t="str">
        <f>VLOOKUP(J359,Prowadzacy!$F$2:$M$112,8,FALSE)</f>
        <v xml:space="preserve">Marek | Szuba | Dr inż. |  ( 05251 ) </v>
      </c>
      <c r="O359" s="20" t="str">
        <f>VLOOKUP(J359,Prowadzacy!$F$2:$K$112,5,FALSE)</f>
        <v>W05/K2</v>
      </c>
      <c r="P359" s="20" t="str">
        <f>VLOOKUP(J359,Prowadzacy!$F$2:$K$112,6,FALSE)</f>
        <v>ZEP</v>
      </c>
      <c r="Q359" s="34" t="s">
        <v>1058</v>
      </c>
      <c r="R359" s="20" t="str">
        <f>VLOOKUP(Q359,Prowadzacy!$F$2:$K$112,2,FALSE)</f>
        <v>Marek</v>
      </c>
      <c r="S359" s="20" t="str">
        <f>VLOOKUP(Q359,Prowadzacy!$F$2:$K$112,3,FALSE)</f>
        <v>Andrzej</v>
      </c>
      <c r="T359" s="20" t="str">
        <f>VLOOKUP(Q359,Prowadzacy!$F$2:$K$112,4,FALSE)</f>
        <v>Jaworski</v>
      </c>
      <c r="U359" s="20" t="str">
        <f>VLOOKUP(Q359,Prowadzacy!$F$2:$M$112,8,FALSE)</f>
        <v xml:space="preserve">Marek | Jaworski | Dr inż. |  ( 05237 ) </v>
      </c>
      <c r="V359" s="35"/>
      <c r="W359" s="34" t="s">
        <v>235</v>
      </c>
      <c r="X359" s="34"/>
      <c r="Y359" s="34"/>
      <c r="Z359" s="10"/>
      <c r="AA359" s="9"/>
      <c r="AB359" s="9"/>
      <c r="AC359" s="9"/>
      <c r="AD359" s="9"/>
      <c r="AE359" s="9"/>
      <c r="AF359" s="9"/>
      <c r="AG359" s="9"/>
      <c r="AH359" s="9"/>
      <c r="AI359" s="9"/>
      <c r="AJ359" s="9"/>
      <c r="AK359" s="9"/>
    </row>
    <row r="360" spans="1:37" ht="127.5" customHeight="1">
      <c r="A360" s="20">
        <v>355</v>
      </c>
      <c r="B360" s="20" t="str">
        <f>VLOOKUP(E360,studia!$F$1:$I$12,2,FALSE)</f>
        <v>Elektrotechnika</v>
      </c>
      <c r="C360" s="20" t="str">
        <f>VLOOKUP(E360,studia!$F$1:$I$12,3,FALSE)</f>
        <v>inż.</v>
      </c>
      <c r="D360" s="20" t="str">
        <f>VLOOKUP(E360,studia!$F$1:$I$12,4,FALSE)</f>
        <v>EEN</v>
      </c>
      <c r="E360" s="34" t="s">
        <v>393</v>
      </c>
      <c r="F360" s="85" t="s">
        <v>2939</v>
      </c>
      <c r="G360" s="35" t="s">
        <v>1215</v>
      </c>
      <c r="H360" s="35" t="s">
        <v>1216</v>
      </c>
      <c r="I360" s="35" t="s">
        <v>1217</v>
      </c>
      <c r="J360" s="35" t="s">
        <v>1191</v>
      </c>
      <c r="K360" s="19" t="str">
        <f>VLOOKUP(J360,Prowadzacy!$F$2:$J$112,2,FALSE)</f>
        <v>Marek</v>
      </c>
      <c r="L360" s="19">
        <f>VLOOKUP(J360,Prowadzacy!$F$2:$K$112,3,FALSE)</f>
        <v>0</v>
      </c>
      <c r="M360" s="19" t="str">
        <f>VLOOKUP(J360,Prowadzacy!$F$2:$K$112,4,FALSE)</f>
        <v>Szuba</v>
      </c>
      <c r="N360" s="20" t="str">
        <f>VLOOKUP(J360,Prowadzacy!$F$2:$M$112,8,FALSE)</f>
        <v xml:space="preserve">Marek | Szuba | Dr inż. |  ( 05251 ) </v>
      </c>
      <c r="O360" s="20" t="str">
        <f>VLOOKUP(J360,Prowadzacy!$F$2:$K$112,5,FALSE)</f>
        <v>W05/K2</v>
      </c>
      <c r="P360" s="20" t="str">
        <f>VLOOKUP(J360,Prowadzacy!$F$2:$K$112,6,FALSE)</f>
        <v>ZEP</v>
      </c>
      <c r="Q360" s="34" t="s">
        <v>1058</v>
      </c>
      <c r="R360" s="20" t="str">
        <f>VLOOKUP(Q360,Prowadzacy!$F$2:$K$112,2,FALSE)</f>
        <v>Marek</v>
      </c>
      <c r="S360" s="20" t="str">
        <f>VLOOKUP(Q360,Prowadzacy!$F$2:$K$112,3,FALSE)</f>
        <v>Andrzej</v>
      </c>
      <c r="T360" s="20" t="str">
        <f>VLOOKUP(Q360,Prowadzacy!$F$2:$K$112,4,FALSE)</f>
        <v>Jaworski</v>
      </c>
      <c r="U360" s="20" t="str">
        <f>VLOOKUP(Q360,Prowadzacy!$F$2:$M$112,8,FALSE)</f>
        <v xml:space="preserve">Marek | Jaworski | Dr inż. |  ( 05237 ) </v>
      </c>
      <c r="V360" s="35"/>
      <c r="W360" s="34" t="s">
        <v>235</v>
      </c>
      <c r="X360" s="34"/>
      <c r="Y360" s="34"/>
      <c r="Z360" s="10"/>
      <c r="AA360" s="9"/>
      <c r="AB360" s="9"/>
      <c r="AC360" s="9"/>
      <c r="AD360" s="9"/>
      <c r="AE360" s="9"/>
      <c r="AF360" s="9"/>
      <c r="AG360" s="9"/>
      <c r="AH360" s="9"/>
      <c r="AI360" s="9"/>
      <c r="AJ360" s="9"/>
      <c r="AK360" s="9"/>
    </row>
    <row r="361" spans="1:37" ht="63.75" customHeight="1">
      <c r="A361" s="20">
        <v>356</v>
      </c>
      <c r="B361" s="20" t="str">
        <f>VLOOKUP(E361,studia!$F$1:$I$12,2,FALSE)</f>
        <v>Elektrotechnika</v>
      </c>
      <c r="C361" s="20" t="str">
        <f>VLOOKUP(E361,studia!$F$1:$I$12,3,FALSE)</f>
        <v>inż.</v>
      </c>
      <c r="D361" s="20" t="str">
        <f>VLOOKUP(E361,studia!$F$1:$I$12,4,FALSE)</f>
        <v>EEN</v>
      </c>
      <c r="E361" s="34" t="s">
        <v>393</v>
      </c>
      <c r="F361" s="85" t="s">
        <v>2939</v>
      </c>
      <c r="G361" s="35" t="s">
        <v>2550</v>
      </c>
      <c r="H361" s="35" t="s">
        <v>2551</v>
      </c>
      <c r="I361" s="35" t="s">
        <v>2567</v>
      </c>
      <c r="J361" s="35" t="s">
        <v>1191</v>
      </c>
      <c r="K361" s="19" t="str">
        <f>VLOOKUP(J361,Prowadzacy!$F$2:$J$112,2,FALSE)</f>
        <v>Marek</v>
      </c>
      <c r="L361" s="19">
        <f>VLOOKUP(J361,Prowadzacy!$F$2:$K$112,3,FALSE)</f>
        <v>0</v>
      </c>
      <c r="M361" s="19" t="str">
        <f>VLOOKUP(J361,Prowadzacy!$F$2:$K$112,4,FALSE)</f>
        <v>Szuba</v>
      </c>
      <c r="N361" s="20" t="str">
        <f>VLOOKUP(J361,Prowadzacy!$F$2:$M$112,8,FALSE)</f>
        <v xml:space="preserve">Marek | Szuba | Dr inż. |  ( 05251 ) </v>
      </c>
      <c r="O361" s="20" t="str">
        <f>VLOOKUP(J361,Prowadzacy!$F$2:$K$112,5,FALSE)</f>
        <v>W05/K2</v>
      </c>
      <c r="P361" s="20" t="str">
        <f>VLOOKUP(J361,Prowadzacy!$F$2:$K$112,6,FALSE)</f>
        <v>ZEP</v>
      </c>
      <c r="Q361" s="34" t="s">
        <v>1058</v>
      </c>
      <c r="R361" s="20" t="str">
        <f>VLOOKUP(Q361,Prowadzacy!$F$2:$K$112,2,FALSE)</f>
        <v>Marek</v>
      </c>
      <c r="S361" s="20" t="str">
        <f>VLOOKUP(Q361,Prowadzacy!$F$2:$K$112,3,FALSE)</f>
        <v>Andrzej</v>
      </c>
      <c r="T361" s="20" t="str">
        <f>VLOOKUP(Q361,Prowadzacy!$F$2:$K$112,4,FALSE)</f>
        <v>Jaworski</v>
      </c>
      <c r="U361" s="20" t="str">
        <f>VLOOKUP(Q361,Prowadzacy!$F$2:$M$112,8,FALSE)</f>
        <v xml:space="preserve">Marek | Jaworski | Dr inż. |  ( 05237 ) </v>
      </c>
      <c r="V361" s="35"/>
      <c r="W361" s="34" t="s">
        <v>235</v>
      </c>
      <c r="X361" s="34"/>
      <c r="Y361" s="34"/>
      <c r="Z361" s="10"/>
      <c r="AA361" s="9"/>
      <c r="AB361" s="9"/>
      <c r="AC361" s="9"/>
      <c r="AD361" s="9"/>
      <c r="AE361" s="9"/>
      <c r="AF361" s="9"/>
      <c r="AG361" s="9"/>
      <c r="AH361" s="9"/>
      <c r="AI361" s="9"/>
      <c r="AJ361" s="9"/>
      <c r="AK361" s="9"/>
    </row>
    <row r="362" spans="1:37" ht="51" customHeight="1">
      <c r="A362" s="20">
        <v>357</v>
      </c>
      <c r="B362" s="20" t="str">
        <f>VLOOKUP(E362,studia!$F$1:$I$12,2,FALSE)</f>
        <v>Elektrotechnika</v>
      </c>
      <c r="C362" s="20" t="str">
        <f>VLOOKUP(E362,studia!$F$1:$I$12,3,FALSE)</f>
        <v>inż.</v>
      </c>
      <c r="D362" s="20" t="str">
        <f>VLOOKUP(E362,studia!$F$1:$I$12,4,FALSE)</f>
        <v>EEN</v>
      </c>
      <c r="E362" s="34" t="s">
        <v>393</v>
      </c>
      <c r="F362" s="34"/>
      <c r="G362" s="35" t="s">
        <v>1218</v>
      </c>
      <c r="H362" s="35" t="s">
        <v>1219</v>
      </c>
      <c r="I362" s="35" t="s">
        <v>1220</v>
      </c>
      <c r="J362" s="35" t="s">
        <v>860</v>
      </c>
      <c r="K362" s="19" t="str">
        <f>VLOOKUP(J362,Prowadzacy!$F$2:$J$112,2,FALSE)</f>
        <v>Kazimierz</v>
      </c>
      <c r="L362" s="19" t="str">
        <f>VLOOKUP(J362,Prowadzacy!$F$2:$K$112,3,FALSE)</f>
        <v>Teodor</v>
      </c>
      <c r="M362" s="19" t="str">
        <f>VLOOKUP(J362,Prowadzacy!$F$2:$K$112,4,FALSE)</f>
        <v>Wilkosz</v>
      </c>
      <c r="N362" s="20" t="str">
        <f>VLOOKUP(J362,Prowadzacy!$F$2:$M$112,8,FALSE)</f>
        <v xml:space="preserve">Kazimierz | Wilkosz | Prof. dr hab. inż. |  ( 05255 ) </v>
      </c>
      <c r="O362" s="20" t="str">
        <f>VLOOKUP(J362,Prowadzacy!$F$2:$K$112,5,FALSE)</f>
        <v>W05/K2</v>
      </c>
      <c r="P362" s="20" t="str">
        <f>VLOOKUP(J362,Prowadzacy!$F$2:$K$112,6,FALSE)</f>
        <v>ZSS</v>
      </c>
      <c r="Q362" s="34" t="s">
        <v>806</v>
      </c>
      <c r="R362" s="20" t="str">
        <f>VLOOKUP(Q362,Prowadzacy!$F$2:$K$112,2,FALSE)</f>
        <v>Robert</v>
      </c>
      <c r="S362" s="20" t="str">
        <f>VLOOKUP(Q362,Prowadzacy!$F$2:$K$112,3,FALSE)</f>
        <v>Stanisław</v>
      </c>
      <c r="T362" s="20" t="str">
        <f>VLOOKUP(Q362,Prowadzacy!$F$2:$K$112,4,FALSE)</f>
        <v>Łukomski</v>
      </c>
      <c r="U362" s="20" t="str">
        <f>VLOOKUP(Q362,Prowadzacy!$F$2:$M$112,8,FALSE)</f>
        <v xml:space="preserve">Robert | Łukomski | Dr inż. |  ( 05216 ) </v>
      </c>
      <c r="V362" s="35"/>
      <c r="W362" s="34" t="s">
        <v>235</v>
      </c>
      <c r="X362" s="34"/>
      <c r="Y362" s="34"/>
      <c r="Z362" s="10"/>
      <c r="AA362" s="9"/>
      <c r="AB362" s="9"/>
      <c r="AC362" s="9"/>
      <c r="AD362" s="9"/>
      <c r="AE362" s="9"/>
      <c r="AF362" s="9"/>
      <c r="AG362" s="9"/>
      <c r="AH362" s="9"/>
      <c r="AI362" s="9"/>
      <c r="AJ362" s="9"/>
      <c r="AK362" s="9"/>
    </row>
    <row r="363" spans="1:37" ht="89.25" customHeight="1">
      <c r="A363" s="20">
        <v>358</v>
      </c>
      <c r="B363" s="20" t="str">
        <f>VLOOKUP(E363,studia!$F$1:$I$12,2,FALSE)</f>
        <v>Elektrotechnika</v>
      </c>
      <c r="C363" s="20" t="str">
        <f>VLOOKUP(E363,studia!$F$1:$I$12,3,FALSE)</f>
        <v>inż.</v>
      </c>
      <c r="D363" s="20" t="str">
        <f>VLOOKUP(E363,studia!$F$1:$I$12,4,FALSE)</f>
        <v>EEN</v>
      </c>
      <c r="E363" s="34" t="s">
        <v>393</v>
      </c>
      <c r="F363" s="34"/>
      <c r="G363" s="35" t="s">
        <v>1221</v>
      </c>
      <c r="H363" s="35" t="s">
        <v>1222</v>
      </c>
      <c r="I363" s="35" t="s">
        <v>1223</v>
      </c>
      <c r="J363" s="35" t="s">
        <v>860</v>
      </c>
      <c r="K363" s="19" t="str">
        <f>VLOOKUP(J363,Prowadzacy!$F$2:$J$112,2,FALSE)</f>
        <v>Kazimierz</v>
      </c>
      <c r="L363" s="19" t="str">
        <f>VLOOKUP(J363,Prowadzacy!$F$2:$K$112,3,FALSE)</f>
        <v>Teodor</v>
      </c>
      <c r="M363" s="19" t="str">
        <f>VLOOKUP(J363,Prowadzacy!$F$2:$K$112,4,FALSE)</f>
        <v>Wilkosz</v>
      </c>
      <c r="N363" s="20" t="str">
        <f>VLOOKUP(J363,Prowadzacy!$F$2:$M$112,8,FALSE)</f>
        <v xml:space="preserve">Kazimierz | Wilkosz | Prof. dr hab. inż. |  ( 05255 ) </v>
      </c>
      <c r="O363" s="20" t="str">
        <f>VLOOKUP(J363,Prowadzacy!$F$2:$K$112,5,FALSE)</f>
        <v>W05/K2</v>
      </c>
      <c r="P363" s="20" t="str">
        <f>VLOOKUP(J363,Prowadzacy!$F$2:$K$112,6,FALSE)</f>
        <v>ZSS</v>
      </c>
      <c r="Q363" s="34" t="s">
        <v>1178</v>
      </c>
      <c r="R363" s="20" t="str">
        <f>VLOOKUP(Q363,Prowadzacy!$F$2:$K$112,2,FALSE)</f>
        <v>Tomasz</v>
      </c>
      <c r="S363" s="20" t="str">
        <f>VLOOKUP(Q363,Prowadzacy!$F$2:$K$112,3,FALSE)</f>
        <v>Kazimierz</v>
      </c>
      <c r="T363" s="20" t="str">
        <f>VLOOKUP(Q363,Prowadzacy!$F$2:$K$112,4,FALSE)</f>
        <v>Okoń</v>
      </c>
      <c r="U363" s="20" t="str">
        <f>VLOOKUP(Q363,Prowadzacy!$F$2:$M$112,8,FALSE)</f>
        <v xml:space="preserve">Tomasz | Okoń | Dr inż. |  ( 05401 ) </v>
      </c>
      <c r="V363" s="35"/>
      <c r="W363" s="34" t="s">
        <v>235</v>
      </c>
      <c r="X363" s="34"/>
      <c r="Y363" s="34"/>
      <c r="Z363" s="10"/>
      <c r="AA363" s="9"/>
      <c r="AB363" s="9"/>
      <c r="AC363" s="9"/>
      <c r="AD363" s="9"/>
      <c r="AE363" s="9"/>
      <c r="AF363" s="9"/>
      <c r="AG363" s="9"/>
      <c r="AH363" s="9"/>
      <c r="AI363" s="9"/>
      <c r="AJ363" s="9"/>
      <c r="AK363" s="9"/>
    </row>
    <row r="364" spans="1:37" ht="140.25" customHeight="1">
      <c r="A364" s="20">
        <v>359</v>
      </c>
      <c r="B364" s="20" t="str">
        <f>VLOOKUP(E364,studia!$F$1:$I$12,2,FALSE)</f>
        <v>Elektrotechnika</v>
      </c>
      <c r="C364" s="20" t="str">
        <f>VLOOKUP(E364,studia!$F$1:$I$12,3,FALSE)</f>
        <v>inż.</v>
      </c>
      <c r="D364" s="20" t="str">
        <f>VLOOKUP(E364,studia!$F$1:$I$12,4,FALSE)</f>
        <v>EEN</v>
      </c>
      <c r="E364" s="34" t="s">
        <v>393</v>
      </c>
      <c r="F364" s="34"/>
      <c r="G364" s="35" t="s">
        <v>1224</v>
      </c>
      <c r="H364" s="35" t="s">
        <v>1225</v>
      </c>
      <c r="I364" s="35" t="s">
        <v>1226</v>
      </c>
      <c r="J364" s="35" t="s">
        <v>860</v>
      </c>
      <c r="K364" s="19" t="str">
        <f>VLOOKUP(J364,Prowadzacy!$F$2:$J$112,2,FALSE)</f>
        <v>Kazimierz</v>
      </c>
      <c r="L364" s="19" t="str">
        <f>VLOOKUP(J364,Prowadzacy!$F$2:$K$112,3,FALSE)</f>
        <v>Teodor</v>
      </c>
      <c r="M364" s="19" t="str">
        <f>VLOOKUP(J364,Prowadzacy!$F$2:$K$112,4,FALSE)</f>
        <v>Wilkosz</v>
      </c>
      <c r="N364" s="20" t="str">
        <f>VLOOKUP(J364,Prowadzacy!$F$2:$M$112,8,FALSE)</f>
        <v xml:space="preserve">Kazimierz | Wilkosz | Prof. dr hab. inż. |  ( 05255 ) </v>
      </c>
      <c r="O364" s="20" t="str">
        <f>VLOOKUP(J364,Prowadzacy!$F$2:$K$112,5,FALSE)</f>
        <v>W05/K2</v>
      </c>
      <c r="P364" s="20" t="str">
        <f>VLOOKUP(J364,Prowadzacy!$F$2:$K$112,6,FALSE)</f>
        <v>ZSS</v>
      </c>
      <c r="Q364" s="34" t="s">
        <v>1178</v>
      </c>
      <c r="R364" s="20" t="str">
        <f>VLOOKUP(Q364,Prowadzacy!$F$2:$K$112,2,FALSE)</f>
        <v>Tomasz</v>
      </c>
      <c r="S364" s="20" t="str">
        <f>VLOOKUP(Q364,Prowadzacy!$F$2:$K$112,3,FALSE)</f>
        <v>Kazimierz</v>
      </c>
      <c r="T364" s="20" t="str">
        <f>VLOOKUP(Q364,Prowadzacy!$F$2:$K$112,4,FALSE)</f>
        <v>Okoń</v>
      </c>
      <c r="U364" s="20" t="str">
        <f>VLOOKUP(Q364,Prowadzacy!$F$2:$M$112,8,FALSE)</f>
        <v xml:space="preserve">Tomasz | Okoń | Dr inż. |  ( 05401 ) </v>
      </c>
      <c r="V364" s="35"/>
      <c r="W364" s="34" t="s">
        <v>235</v>
      </c>
      <c r="X364" s="34"/>
      <c r="Y364" s="34"/>
      <c r="Z364" s="10"/>
      <c r="AA364" s="9"/>
      <c r="AB364" s="9"/>
      <c r="AC364" s="9"/>
      <c r="AD364" s="9"/>
      <c r="AE364" s="9"/>
      <c r="AF364" s="9"/>
      <c r="AG364" s="9"/>
      <c r="AH364" s="9"/>
      <c r="AI364" s="9"/>
      <c r="AJ364" s="9"/>
      <c r="AK364" s="9"/>
    </row>
    <row r="365" spans="1:37" ht="140.25" customHeight="1">
      <c r="A365" s="20">
        <v>360</v>
      </c>
      <c r="B365" s="20" t="str">
        <f>VLOOKUP(E365,studia!$F$1:$I$12,2,FALSE)</f>
        <v>Elektrotechnika</v>
      </c>
      <c r="C365" s="20" t="str">
        <f>VLOOKUP(E365,studia!$F$1:$I$12,3,FALSE)</f>
        <v>inż.</v>
      </c>
      <c r="D365" s="20" t="str">
        <f>VLOOKUP(E365,studia!$F$1:$I$12,4,FALSE)</f>
        <v>EEN</v>
      </c>
      <c r="E365" s="34" t="s">
        <v>393</v>
      </c>
      <c r="F365" s="85" t="s">
        <v>2939</v>
      </c>
      <c r="G365" s="35" t="s">
        <v>1227</v>
      </c>
      <c r="H365" s="35" t="s">
        <v>1228</v>
      </c>
      <c r="I365" s="35" t="s">
        <v>1229</v>
      </c>
      <c r="J365" s="35" t="s">
        <v>867</v>
      </c>
      <c r="K365" s="19" t="str">
        <f>VLOOKUP(J365,Prowadzacy!$F$2:$J$112,2,FALSE)</f>
        <v>Grzegorz</v>
      </c>
      <c r="L365" s="19" t="str">
        <f>VLOOKUP(J365,Prowadzacy!$F$2:$K$112,3,FALSE)</f>
        <v>Eugeniusz</v>
      </c>
      <c r="M365" s="19" t="str">
        <f>VLOOKUP(J365,Prowadzacy!$F$2:$K$112,4,FALSE)</f>
        <v>Wiśniewski</v>
      </c>
      <c r="N365" s="20" t="str">
        <f>VLOOKUP(J365,Prowadzacy!$F$2:$M$112,8,FALSE)</f>
        <v xml:space="preserve">Grzegorz | Wiśniewski | Dr inż. |  ( 05214 ) </v>
      </c>
      <c r="O365" s="20" t="str">
        <f>VLOOKUP(J365,Prowadzacy!$F$2:$K$112,5,FALSE)</f>
        <v>W05/K2</v>
      </c>
      <c r="P365" s="20" t="str">
        <f>VLOOKUP(J365,Prowadzacy!$F$2:$K$112,6,FALSE)</f>
        <v>ZAS</v>
      </c>
      <c r="Q365" s="34" t="s">
        <v>798</v>
      </c>
      <c r="R365" s="20" t="str">
        <f>VLOOKUP(Q365,Prowadzacy!$F$2:$K$112,2,FALSE)</f>
        <v>Marcin</v>
      </c>
      <c r="S365" s="20" t="str">
        <f>VLOOKUP(Q365,Prowadzacy!$F$2:$K$112,3,FALSE)</f>
        <v>Wojciech</v>
      </c>
      <c r="T365" s="20" t="str">
        <f>VLOOKUP(Q365,Prowadzacy!$F$2:$K$112,4,FALSE)</f>
        <v>Habrych</v>
      </c>
      <c r="U365" s="20" t="str">
        <f>VLOOKUP(Q365,Prowadzacy!$F$2:$M$112,8,FALSE)</f>
        <v xml:space="preserve">Marcin | Habrych | Dr inż. |  ( 05281 ) </v>
      </c>
      <c r="V365" s="35"/>
      <c r="W365" s="34" t="s">
        <v>235</v>
      </c>
      <c r="X365" s="34"/>
      <c r="Y365" s="34"/>
      <c r="Z365" s="10"/>
      <c r="AA365" s="9"/>
      <c r="AB365" s="9"/>
      <c r="AC365" s="9"/>
      <c r="AD365" s="9"/>
      <c r="AE365" s="9"/>
      <c r="AF365" s="9"/>
      <c r="AG365" s="9"/>
      <c r="AH365" s="9"/>
      <c r="AI365" s="9"/>
      <c r="AJ365" s="9"/>
      <c r="AK365" s="9"/>
    </row>
    <row r="366" spans="1:37" ht="89.25" customHeight="1">
      <c r="A366" s="20">
        <v>361</v>
      </c>
      <c r="B366" s="20" t="str">
        <f>VLOOKUP(E366,studia!$F$1:$I$12,2,FALSE)</f>
        <v>Elektrotechnika</v>
      </c>
      <c r="C366" s="20" t="str">
        <f>VLOOKUP(E366,studia!$F$1:$I$12,3,FALSE)</f>
        <v>inż.</v>
      </c>
      <c r="D366" s="20" t="str">
        <f>VLOOKUP(E366,studia!$F$1:$I$12,4,FALSE)</f>
        <v>EEN</v>
      </c>
      <c r="E366" s="34" t="s">
        <v>393</v>
      </c>
      <c r="F366" s="34"/>
      <c r="G366" s="35" t="s">
        <v>1230</v>
      </c>
      <c r="H366" s="35" t="s">
        <v>1231</v>
      </c>
      <c r="I366" s="35" t="s">
        <v>1232</v>
      </c>
      <c r="J366" s="35" t="s">
        <v>867</v>
      </c>
      <c r="K366" s="19" t="str">
        <f>VLOOKUP(J366,Prowadzacy!$F$2:$J$112,2,FALSE)</f>
        <v>Grzegorz</v>
      </c>
      <c r="L366" s="19" t="str">
        <f>VLOOKUP(J366,Prowadzacy!$F$2:$K$112,3,FALSE)</f>
        <v>Eugeniusz</v>
      </c>
      <c r="M366" s="19" t="str">
        <f>VLOOKUP(J366,Prowadzacy!$F$2:$K$112,4,FALSE)</f>
        <v>Wiśniewski</v>
      </c>
      <c r="N366" s="20" t="str">
        <f>VLOOKUP(J366,Prowadzacy!$F$2:$M$112,8,FALSE)</f>
        <v xml:space="preserve">Grzegorz | Wiśniewski | Dr inż. |  ( 05214 ) </v>
      </c>
      <c r="O366" s="20" t="str">
        <f>VLOOKUP(J366,Prowadzacy!$F$2:$K$112,5,FALSE)</f>
        <v>W05/K2</v>
      </c>
      <c r="P366" s="20" t="str">
        <f>VLOOKUP(J366,Prowadzacy!$F$2:$K$112,6,FALSE)</f>
        <v>ZAS</v>
      </c>
      <c r="Q366" s="34" t="s">
        <v>798</v>
      </c>
      <c r="R366" s="20" t="str">
        <f>VLOOKUP(Q366,Prowadzacy!$F$2:$K$112,2,FALSE)</f>
        <v>Marcin</v>
      </c>
      <c r="S366" s="20" t="str">
        <f>VLOOKUP(Q366,Prowadzacy!$F$2:$K$112,3,FALSE)</f>
        <v>Wojciech</v>
      </c>
      <c r="T366" s="20" t="str">
        <f>VLOOKUP(Q366,Prowadzacy!$F$2:$K$112,4,FALSE)</f>
        <v>Habrych</v>
      </c>
      <c r="U366" s="20" t="str">
        <f>VLOOKUP(Q366,Prowadzacy!$F$2:$M$112,8,FALSE)</f>
        <v xml:space="preserve">Marcin | Habrych | Dr inż. |  ( 05281 ) </v>
      </c>
      <c r="V366" s="35"/>
      <c r="W366" s="34" t="s">
        <v>235</v>
      </c>
      <c r="X366" s="34"/>
      <c r="Y366" s="34"/>
      <c r="Z366" s="10"/>
      <c r="AA366" s="9"/>
      <c r="AB366" s="9"/>
      <c r="AC366" s="9"/>
      <c r="AD366" s="9"/>
      <c r="AE366" s="9"/>
      <c r="AF366" s="9"/>
      <c r="AG366" s="9"/>
      <c r="AH366" s="9"/>
      <c r="AI366" s="9"/>
      <c r="AJ366" s="9"/>
      <c r="AK366" s="9"/>
    </row>
    <row r="367" spans="1:37" ht="89.25" customHeight="1">
      <c r="A367" s="20">
        <v>362</v>
      </c>
      <c r="B367" s="20" t="str">
        <f>VLOOKUP(E367,studia!$F$1:$I$12,2,FALSE)</f>
        <v>Elektrotechnika</v>
      </c>
      <c r="C367" s="20" t="str">
        <f>VLOOKUP(E367,studia!$F$1:$I$12,3,FALSE)</f>
        <v>inż.</v>
      </c>
      <c r="D367" s="20" t="str">
        <f>VLOOKUP(E367,studia!$F$1:$I$12,4,FALSE)</f>
        <v>EEN</v>
      </c>
      <c r="E367" s="34" t="s">
        <v>393</v>
      </c>
      <c r="F367" s="34"/>
      <c r="G367" s="35" t="s">
        <v>1233</v>
      </c>
      <c r="H367" s="35" t="s">
        <v>1234</v>
      </c>
      <c r="I367" s="35" t="s">
        <v>1235</v>
      </c>
      <c r="J367" s="35" t="s">
        <v>1236</v>
      </c>
      <c r="K367" s="19" t="str">
        <f>VLOOKUP(J367,Prowadzacy!$F$2:$J$112,2,FALSE)</f>
        <v>Bogumiła</v>
      </c>
      <c r="L367" s="19" t="str">
        <f>VLOOKUP(J367,Prowadzacy!$F$2:$K$112,3,FALSE)</f>
        <v>Kazimiera</v>
      </c>
      <c r="M367" s="19" t="str">
        <f>VLOOKUP(J367,Prowadzacy!$F$2:$K$112,4,FALSE)</f>
        <v>Wnukowska</v>
      </c>
      <c r="N367" s="20" t="str">
        <f>VLOOKUP(J367,Prowadzacy!$F$2:$M$112,8,FALSE)</f>
        <v xml:space="preserve">Bogumiła | Wnukowska | Dr hab. inż. |  ( 05258z ) </v>
      </c>
      <c r="O367" s="20" t="str">
        <f>VLOOKUP(J367,Prowadzacy!$F$2:$K$112,5,FALSE)</f>
        <v>W05/K2</v>
      </c>
      <c r="P367" s="20" t="str">
        <f>VLOOKUP(J367,Prowadzacy!$F$2:$K$112,6,FALSE)</f>
        <v>ZEP</v>
      </c>
      <c r="Q367" s="34" t="s">
        <v>1058</v>
      </c>
      <c r="R367" s="20" t="str">
        <f>VLOOKUP(Q367,Prowadzacy!$F$2:$K$112,2,FALSE)</f>
        <v>Marek</v>
      </c>
      <c r="S367" s="20" t="str">
        <f>VLOOKUP(Q367,Prowadzacy!$F$2:$K$112,3,FALSE)</f>
        <v>Andrzej</v>
      </c>
      <c r="T367" s="20" t="str">
        <f>VLOOKUP(Q367,Prowadzacy!$F$2:$K$112,4,FALSE)</f>
        <v>Jaworski</v>
      </c>
      <c r="U367" s="20" t="str">
        <f>VLOOKUP(Q367,Prowadzacy!$F$2:$M$112,8,FALSE)</f>
        <v xml:space="preserve">Marek | Jaworski | Dr inż. |  ( 05237 ) </v>
      </c>
      <c r="V367" s="35"/>
      <c r="W367" s="34" t="s">
        <v>235</v>
      </c>
      <c r="X367" s="34"/>
      <c r="Y367" s="34"/>
      <c r="Z367" s="10"/>
      <c r="AA367" s="9"/>
      <c r="AB367" s="9"/>
      <c r="AC367" s="9"/>
      <c r="AD367" s="9"/>
      <c r="AE367" s="9"/>
      <c r="AF367" s="9"/>
      <c r="AG367" s="9"/>
      <c r="AH367" s="9"/>
      <c r="AI367" s="9"/>
      <c r="AJ367" s="9"/>
      <c r="AK367" s="9"/>
    </row>
    <row r="368" spans="1:37" ht="102" customHeight="1">
      <c r="A368" s="20">
        <v>363</v>
      </c>
      <c r="B368" s="20" t="str">
        <f>VLOOKUP(E368,studia!$F$1:$I$12,2,FALSE)</f>
        <v>Elektrotechnika</v>
      </c>
      <c r="C368" s="20" t="str">
        <f>VLOOKUP(E368,studia!$F$1:$I$12,3,FALSE)</f>
        <v>inż.</v>
      </c>
      <c r="D368" s="20" t="str">
        <f>VLOOKUP(E368,studia!$F$1:$I$12,4,FALSE)</f>
        <v>EEN</v>
      </c>
      <c r="E368" s="34" t="s">
        <v>393</v>
      </c>
      <c r="F368" s="34"/>
      <c r="G368" s="35" t="s">
        <v>1237</v>
      </c>
      <c r="H368" s="35" t="s">
        <v>1238</v>
      </c>
      <c r="I368" s="35" t="s">
        <v>1239</v>
      </c>
      <c r="J368" s="35" t="s">
        <v>1236</v>
      </c>
      <c r="K368" s="19" t="str">
        <f>VLOOKUP(J368,Prowadzacy!$F$2:$J$112,2,FALSE)</f>
        <v>Bogumiła</v>
      </c>
      <c r="L368" s="19" t="str">
        <f>VLOOKUP(J368,Prowadzacy!$F$2:$K$112,3,FALSE)</f>
        <v>Kazimiera</v>
      </c>
      <c r="M368" s="19" t="str">
        <f>VLOOKUP(J368,Prowadzacy!$F$2:$K$112,4,FALSE)</f>
        <v>Wnukowska</v>
      </c>
      <c r="N368" s="20" t="str">
        <f>VLOOKUP(J368,Prowadzacy!$F$2:$M$112,8,FALSE)</f>
        <v xml:space="preserve">Bogumiła | Wnukowska | Dr hab. inż. |  ( 05258z ) </v>
      </c>
      <c r="O368" s="20" t="str">
        <f>VLOOKUP(J368,Prowadzacy!$F$2:$K$112,5,FALSE)</f>
        <v>W05/K2</v>
      </c>
      <c r="P368" s="20" t="str">
        <f>VLOOKUP(J368,Prowadzacy!$F$2:$K$112,6,FALSE)</f>
        <v>ZEP</v>
      </c>
      <c r="Q368" s="34" t="s">
        <v>1058</v>
      </c>
      <c r="R368" s="20" t="str">
        <f>VLOOKUP(Q368,Prowadzacy!$F$2:$K$112,2,FALSE)</f>
        <v>Marek</v>
      </c>
      <c r="S368" s="20" t="str">
        <f>VLOOKUP(Q368,Prowadzacy!$F$2:$K$112,3,FALSE)</f>
        <v>Andrzej</v>
      </c>
      <c r="T368" s="20" t="str">
        <f>VLOOKUP(Q368,Prowadzacy!$F$2:$K$112,4,FALSE)</f>
        <v>Jaworski</v>
      </c>
      <c r="U368" s="20" t="str">
        <f>VLOOKUP(Q368,Prowadzacy!$F$2:$M$112,8,FALSE)</f>
        <v xml:space="preserve">Marek | Jaworski | Dr inż. |  ( 05237 ) </v>
      </c>
      <c r="V368" s="35"/>
      <c r="W368" s="34" t="s">
        <v>235</v>
      </c>
      <c r="X368" s="34"/>
      <c r="Y368" s="34"/>
      <c r="Z368" s="10"/>
      <c r="AA368" s="9"/>
      <c r="AB368" s="9"/>
      <c r="AC368" s="9"/>
      <c r="AD368" s="9"/>
      <c r="AE368" s="9"/>
      <c r="AF368" s="9"/>
      <c r="AG368" s="9"/>
      <c r="AH368" s="9"/>
      <c r="AI368" s="9"/>
      <c r="AJ368" s="9"/>
      <c r="AK368" s="9"/>
    </row>
    <row r="369" spans="1:37" ht="102" customHeight="1">
      <c r="A369" s="20">
        <v>364</v>
      </c>
      <c r="B369" s="20" t="str">
        <f>VLOOKUP(E369,studia!$F$1:$I$12,2,FALSE)</f>
        <v>Elektrotechnika</v>
      </c>
      <c r="C369" s="20" t="str">
        <f>VLOOKUP(E369,studia!$F$1:$I$12,3,FALSE)</f>
        <v>inż.</v>
      </c>
      <c r="D369" s="20" t="str">
        <f>VLOOKUP(E369,studia!$F$1:$I$12,4,FALSE)</f>
        <v>EEN</v>
      </c>
      <c r="E369" s="34" t="s">
        <v>393</v>
      </c>
      <c r="F369" s="34"/>
      <c r="G369" s="35" t="s">
        <v>1240</v>
      </c>
      <c r="H369" s="35" t="s">
        <v>1241</v>
      </c>
      <c r="I369" s="35" t="s">
        <v>1242</v>
      </c>
      <c r="J369" s="35" t="s">
        <v>1236</v>
      </c>
      <c r="K369" s="19" t="str">
        <f>VLOOKUP(J369,Prowadzacy!$F$2:$J$112,2,FALSE)</f>
        <v>Bogumiła</v>
      </c>
      <c r="L369" s="19" t="str">
        <f>VLOOKUP(J369,Prowadzacy!$F$2:$K$112,3,FALSE)</f>
        <v>Kazimiera</v>
      </c>
      <c r="M369" s="19" t="str">
        <f>VLOOKUP(J369,Prowadzacy!$F$2:$K$112,4,FALSE)</f>
        <v>Wnukowska</v>
      </c>
      <c r="N369" s="20" t="str">
        <f>VLOOKUP(J369,Prowadzacy!$F$2:$M$112,8,FALSE)</f>
        <v xml:space="preserve">Bogumiła | Wnukowska | Dr hab. inż. |  ( 05258z ) </v>
      </c>
      <c r="O369" s="20" t="str">
        <f>VLOOKUP(J369,Prowadzacy!$F$2:$K$112,5,FALSE)</f>
        <v>W05/K2</v>
      </c>
      <c r="P369" s="20" t="str">
        <f>VLOOKUP(J369,Prowadzacy!$F$2:$K$112,6,FALSE)</f>
        <v>ZEP</v>
      </c>
      <c r="Q369" s="34" t="s">
        <v>1058</v>
      </c>
      <c r="R369" s="20" t="str">
        <f>VLOOKUP(Q369,Prowadzacy!$F$2:$K$112,2,FALSE)</f>
        <v>Marek</v>
      </c>
      <c r="S369" s="20" t="str">
        <f>VLOOKUP(Q369,Prowadzacy!$F$2:$K$112,3,FALSE)</f>
        <v>Andrzej</v>
      </c>
      <c r="T369" s="20" t="str">
        <f>VLOOKUP(Q369,Prowadzacy!$F$2:$K$112,4,FALSE)</f>
        <v>Jaworski</v>
      </c>
      <c r="U369" s="20" t="str">
        <f>VLOOKUP(Q369,Prowadzacy!$F$2:$M$112,8,FALSE)</f>
        <v xml:space="preserve">Marek | Jaworski | Dr inż. |  ( 05237 ) </v>
      </c>
      <c r="V369" s="35"/>
      <c r="W369" s="34" t="s">
        <v>235</v>
      </c>
      <c r="X369" s="34"/>
      <c r="Y369" s="34"/>
      <c r="Z369" s="10"/>
      <c r="AA369" s="9"/>
      <c r="AB369" s="9"/>
      <c r="AC369" s="9"/>
      <c r="AD369" s="9"/>
      <c r="AE369" s="9"/>
      <c r="AF369" s="9"/>
      <c r="AG369" s="9"/>
      <c r="AH369" s="9"/>
      <c r="AI369" s="9"/>
      <c r="AJ369" s="9"/>
      <c r="AK369" s="9"/>
    </row>
    <row r="370" spans="1:37" ht="89.25" customHeight="1">
      <c r="A370" s="20">
        <v>365</v>
      </c>
      <c r="B370" s="20" t="str">
        <f>VLOOKUP(E370,studia!$F$1:$I$12,2,FALSE)</f>
        <v>Elektrotechnika</v>
      </c>
      <c r="C370" s="20" t="str">
        <f>VLOOKUP(E370,studia!$F$1:$I$12,3,FALSE)</f>
        <v>inż.</v>
      </c>
      <c r="D370" s="20" t="str">
        <f>VLOOKUP(E370,studia!$F$1:$I$12,4,FALSE)</f>
        <v>EEN</v>
      </c>
      <c r="E370" s="34" t="s">
        <v>393</v>
      </c>
      <c r="F370" s="34"/>
      <c r="G370" s="35" t="s">
        <v>1243</v>
      </c>
      <c r="H370" s="35" t="s">
        <v>1244</v>
      </c>
      <c r="I370" s="35" t="s">
        <v>1245</v>
      </c>
      <c r="J370" s="35" t="s">
        <v>1236</v>
      </c>
      <c r="K370" s="19" t="str">
        <f>VLOOKUP(J370,Prowadzacy!$F$2:$J$112,2,FALSE)</f>
        <v>Bogumiła</v>
      </c>
      <c r="L370" s="19" t="str">
        <f>VLOOKUP(J370,Prowadzacy!$F$2:$K$112,3,FALSE)</f>
        <v>Kazimiera</v>
      </c>
      <c r="M370" s="19" t="str">
        <f>VLOOKUP(J370,Prowadzacy!$F$2:$K$112,4,FALSE)</f>
        <v>Wnukowska</v>
      </c>
      <c r="N370" s="20" t="str">
        <f>VLOOKUP(J370,Prowadzacy!$F$2:$M$112,8,FALSE)</f>
        <v xml:space="preserve">Bogumiła | Wnukowska | Dr hab. inż. |  ( 05258z ) </v>
      </c>
      <c r="O370" s="20" t="str">
        <f>VLOOKUP(J370,Prowadzacy!$F$2:$K$112,5,FALSE)</f>
        <v>W05/K2</v>
      </c>
      <c r="P370" s="20" t="str">
        <f>VLOOKUP(J370,Prowadzacy!$F$2:$K$112,6,FALSE)</f>
        <v>ZEP</v>
      </c>
      <c r="Q370" s="34" t="s">
        <v>1058</v>
      </c>
      <c r="R370" s="20" t="str">
        <f>VLOOKUP(Q370,Prowadzacy!$F$2:$K$112,2,FALSE)</f>
        <v>Marek</v>
      </c>
      <c r="S370" s="20" t="str">
        <f>VLOOKUP(Q370,Prowadzacy!$F$2:$K$112,3,FALSE)</f>
        <v>Andrzej</v>
      </c>
      <c r="T370" s="20" t="str">
        <f>VLOOKUP(Q370,Prowadzacy!$F$2:$K$112,4,FALSE)</f>
        <v>Jaworski</v>
      </c>
      <c r="U370" s="20" t="str">
        <f>VLOOKUP(Q370,Prowadzacy!$F$2:$M$112,8,FALSE)</f>
        <v xml:space="preserve">Marek | Jaworski | Dr inż. |  ( 05237 ) </v>
      </c>
      <c r="V370" s="35"/>
      <c r="W370" s="34" t="s">
        <v>235</v>
      </c>
      <c r="X370" s="34"/>
      <c r="Y370" s="34"/>
      <c r="Z370" s="10"/>
      <c r="AA370" s="9"/>
      <c r="AB370" s="9"/>
      <c r="AC370" s="9"/>
      <c r="AD370" s="9"/>
      <c r="AE370" s="9"/>
      <c r="AF370" s="9"/>
      <c r="AG370" s="9"/>
      <c r="AH370" s="9"/>
      <c r="AI370" s="9"/>
      <c r="AJ370" s="9"/>
      <c r="AK370" s="9"/>
    </row>
    <row r="371" spans="1:37" ht="89.25" customHeight="1">
      <c r="A371" s="20">
        <v>366</v>
      </c>
      <c r="B371" s="20" t="str">
        <f>VLOOKUP(E371,studia!$F$1:$I$12,2,FALSE)</f>
        <v>Elektrotechnika</v>
      </c>
      <c r="C371" s="20" t="str">
        <f>VLOOKUP(E371,studia!$F$1:$I$12,3,FALSE)</f>
        <v>inż.</v>
      </c>
      <c r="D371" s="20" t="str">
        <f>VLOOKUP(E371,studia!$F$1:$I$12,4,FALSE)</f>
        <v>EEN</v>
      </c>
      <c r="E371" s="34" t="s">
        <v>393</v>
      </c>
      <c r="F371" s="34"/>
      <c r="G371" s="35" t="s">
        <v>1246</v>
      </c>
      <c r="H371" s="35" t="s">
        <v>1247</v>
      </c>
      <c r="I371" s="35" t="s">
        <v>1248</v>
      </c>
      <c r="J371" s="35" t="s">
        <v>1236</v>
      </c>
      <c r="K371" s="19" t="str">
        <f>VLOOKUP(J371,Prowadzacy!$F$2:$J$112,2,FALSE)</f>
        <v>Bogumiła</v>
      </c>
      <c r="L371" s="19" t="str">
        <f>VLOOKUP(J371,Prowadzacy!$F$2:$K$112,3,FALSE)</f>
        <v>Kazimiera</v>
      </c>
      <c r="M371" s="19" t="str">
        <f>VLOOKUP(J371,Prowadzacy!$F$2:$K$112,4,FALSE)</f>
        <v>Wnukowska</v>
      </c>
      <c r="N371" s="20" t="str">
        <f>VLOOKUP(J371,Prowadzacy!$F$2:$M$112,8,FALSE)</f>
        <v xml:space="preserve">Bogumiła | Wnukowska | Dr hab. inż. |  ( 05258z ) </v>
      </c>
      <c r="O371" s="20" t="str">
        <f>VLOOKUP(J371,Prowadzacy!$F$2:$K$112,5,FALSE)</f>
        <v>W05/K2</v>
      </c>
      <c r="P371" s="20" t="str">
        <f>VLOOKUP(J371,Prowadzacy!$F$2:$K$112,6,FALSE)</f>
        <v>ZEP</v>
      </c>
      <c r="Q371" s="34" t="s">
        <v>1058</v>
      </c>
      <c r="R371" s="20" t="str">
        <f>VLOOKUP(Q371,Prowadzacy!$F$2:$K$112,2,FALSE)</f>
        <v>Marek</v>
      </c>
      <c r="S371" s="20" t="str">
        <f>VLOOKUP(Q371,Prowadzacy!$F$2:$K$112,3,FALSE)</f>
        <v>Andrzej</v>
      </c>
      <c r="T371" s="20" t="str">
        <f>VLOOKUP(Q371,Prowadzacy!$F$2:$K$112,4,FALSE)</f>
        <v>Jaworski</v>
      </c>
      <c r="U371" s="20" t="str">
        <f>VLOOKUP(Q371,Prowadzacy!$F$2:$M$112,8,FALSE)</f>
        <v xml:space="preserve">Marek | Jaworski | Dr inż. |  ( 05237 ) </v>
      </c>
      <c r="V371" s="35"/>
      <c r="W371" s="34" t="s">
        <v>235</v>
      </c>
      <c r="X371" s="34"/>
      <c r="Y371" s="34"/>
      <c r="Z371" s="10"/>
      <c r="AA371" s="9"/>
      <c r="AB371" s="9"/>
      <c r="AC371" s="9"/>
      <c r="AD371" s="9"/>
      <c r="AE371" s="9"/>
      <c r="AF371" s="9"/>
      <c r="AG371" s="9"/>
      <c r="AH371" s="9"/>
      <c r="AI371" s="9"/>
      <c r="AJ371" s="9"/>
      <c r="AK371" s="9"/>
    </row>
    <row r="372" spans="1:37" ht="89.25" customHeight="1">
      <c r="A372" s="20">
        <v>367</v>
      </c>
      <c r="B372" s="20" t="str">
        <f>VLOOKUP(E372,studia!$F$1:$I$12,2,FALSE)</f>
        <v>Elektrotechnika</v>
      </c>
      <c r="C372" s="20" t="str">
        <f>VLOOKUP(E372,studia!$F$1:$I$12,3,FALSE)</f>
        <v>inż.</v>
      </c>
      <c r="D372" s="20" t="str">
        <f>VLOOKUP(E372,studia!$F$1:$I$12,4,FALSE)</f>
        <v>EEN</v>
      </c>
      <c r="E372" s="34" t="s">
        <v>393</v>
      </c>
      <c r="F372" s="34"/>
      <c r="G372" s="35" t="s">
        <v>1249</v>
      </c>
      <c r="H372" s="35" t="s">
        <v>1250</v>
      </c>
      <c r="I372" s="35" t="s">
        <v>1251</v>
      </c>
      <c r="J372" s="35" t="s">
        <v>1236</v>
      </c>
      <c r="K372" s="19" t="str">
        <f>VLOOKUP(J372,Prowadzacy!$F$2:$J$112,2,FALSE)</f>
        <v>Bogumiła</v>
      </c>
      <c r="L372" s="19" t="str">
        <f>VLOOKUP(J372,Prowadzacy!$F$2:$K$112,3,FALSE)</f>
        <v>Kazimiera</v>
      </c>
      <c r="M372" s="19" t="str">
        <f>VLOOKUP(J372,Prowadzacy!$F$2:$K$112,4,FALSE)</f>
        <v>Wnukowska</v>
      </c>
      <c r="N372" s="20" t="str">
        <f>VLOOKUP(J372,Prowadzacy!$F$2:$M$112,8,FALSE)</f>
        <v xml:space="preserve">Bogumiła | Wnukowska | Dr hab. inż. |  ( 05258z ) </v>
      </c>
      <c r="O372" s="20" t="str">
        <f>VLOOKUP(J372,Prowadzacy!$F$2:$K$112,5,FALSE)</f>
        <v>W05/K2</v>
      </c>
      <c r="P372" s="20" t="str">
        <f>VLOOKUP(J372,Prowadzacy!$F$2:$K$112,6,FALSE)</f>
        <v>ZEP</v>
      </c>
      <c r="Q372" s="34" t="s">
        <v>1058</v>
      </c>
      <c r="R372" s="20" t="str">
        <f>VLOOKUP(Q372,Prowadzacy!$F$2:$K$112,2,FALSE)</f>
        <v>Marek</v>
      </c>
      <c r="S372" s="20" t="str">
        <f>VLOOKUP(Q372,Prowadzacy!$F$2:$K$112,3,FALSE)</f>
        <v>Andrzej</v>
      </c>
      <c r="T372" s="20" t="str">
        <f>VLOOKUP(Q372,Prowadzacy!$F$2:$K$112,4,FALSE)</f>
        <v>Jaworski</v>
      </c>
      <c r="U372" s="20" t="str">
        <f>VLOOKUP(Q372,Prowadzacy!$F$2:$M$112,8,FALSE)</f>
        <v xml:space="preserve">Marek | Jaworski | Dr inż. |  ( 05237 ) </v>
      </c>
      <c r="V372" s="35"/>
      <c r="W372" s="34" t="s">
        <v>235</v>
      </c>
      <c r="X372" s="34"/>
      <c r="Y372" s="34"/>
      <c r="Z372" s="10"/>
      <c r="AA372" s="9"/>
      <c r="AB372" s="9"/>
      <c r="AC372" s="9"/>
      <c r="AD372" s="9"/>
      <c r="AE372" s="9"/>
      <c r="AF372" s="9"/>
      <c r="AG372" s="9"/>
      <c r="AH372" s="9"/>
      <c r="AI372" s="9"/>
      <c r="AJ372" s="9"/>
      <c r="AK372" s="9"/>
    </row>
    <row r="373" spans="1:37" ht="76.5" customHeight="1">
      <c r="A373" s="20">
        <v>368</v>
      </c>
      <c r="B373" s="20" t="str">
        <f>VLOOKUP(E373,studia!$F$1:$I$12,2,FALSE)</f>
        <v>Elektrotechnika</v>
      </c>
      <c r="C373" s="20" t="str">
        <f>VLOOKUP(E373,studia!$F$1:$I$12,3,FALSE)</f>
        <v>inż.</v>
      </c>
      <c r="D373" s="20" t="str">
        <f>VLOOKUP(E373,studia!$F$1:$I$12,4,FALSE)</f>
        <v>EEN</v>
      </c>
      <c r="E373" s="34" t="s">
        <v>393</v>
      </c>
      <c r="F373" s="85" t="s">
        <v>2939</v>
      </c>
      <c r="G373" s="35" t="s">
        <v>1252</v>
      </c>
      <c r="H373" s="35" t="s">
        <v>1253</v>
      </c>
      <c r="I373" s="35" t="s">
        <v>1254</v>
      </c>
      <c r="J373" s="35" t="s">
        <v>1236</v>
      </c>
      <c r="K373" s="19" t="str">
        <f>VLOOKUP(J373,Prowadzacy!$F$2:$J$112,2,FALSE)</f>
        <v>Bogumiła</v>
      </c>
      <c r="L373" s="19" t="str">
        <f>VLOOKUP(J373,Prowadzacy!$F$2:$K$112,3,FALSE)</f>
        <v>Kazimiera</v>
      </c>
      <c r="M373" s="19" t="str">
        <f>VLOOKUP(J373,Prowadzacy!$F$2:$K$112,4,FALSE)</f>
        <v>Wnukowska</v>
      </c>
      <c r="N373" s="20" t="str">
        <f>VLOOKUP(J373,Prowadzacy!$F$2:$M$112,8,FALSE)</f>
        <v xml:space="preserve">Bogumiła | Wnukowska | Dr hab. inż. |  ( 05258z ) </v>
      </c>
      <c r="O373" s="20" t="str">
        <f>VLOOKUP(J373,Prowadzacy!$F$2:$K$112,5,FALSE)</f>
        <v>W05/K2</v>
      </c>
      <c r="P373" s="20" t="str">
        <f>VLOOKUP(J373,Prowadzacy!$F$2:$K$112,6,FALSE)</f>
        <v>ZEP</v>
      </c>
      <c r="Q373" s="34" t="s">
        <v>1058</v>
      </c>
      <c r="R373" s="20" t="str">
        <f>VLOOKUP(Q373,Prowadzacy!$F$2:$K$112,2,FALSE)</f>
        <v>Marek</v>
      </c>
      <c r="S373" s="20" t="str">
        <f>VLOOKUP(Q373,Prowadzacy!$F$2:$K$112,3,FALSE)</f>
        <v>Andrzej</v>
      </c>
      <c r="T373" s="20" t="str">
        <f>VLOOKUP(Q373,Prowadzacy!$F$2:$K$112,4,FALSE)</f>
        <v>Jaworski</v>
      </c>
      <c r="U373" s="20" t="str">
        <f>VLOOKUP(Q373,Prowadzacy!$F$2:$M$112,8,FALSE)</f>
        <v xml:space="preserve">Marek | Jaworski | Dr inż. |  ( 05237 ) </v>
      </c>
      <c r="V373" s="35"/>
      <c r="W373" s="34" t="s">
        <v>235</v>
      </c>
      <c r="X373" s="34"/>
      <c r="Y373" s="34"/>
      <c r="Z373" s="10"/>
      <c r="AA373" s="9"/>
      <c r="AB373" s="9"/>
      <c r="AC373" s="9"/>
      <c r="AD373" s="9"/>
      <c r="AE373" s="9"/>
      <c r="AF373" s="9"/>
      <c r="AG373" s="9"/>
      <c r="AH373" s="9"/>
      <c r="AI373" s="9"/>
      <c r="AJ373" s="9"/>
      <c r="AK373" s="9"/>
    </row>
    <row r="374" spans="1:37" ht="89.25" customHeight="1">
      <c r="A374" s="20">
        <v>369</v>
      </c>
      <c r="B374" s="20" t="str">
        <f>VLOOKUP(E374,studia!$F$1:$I$12,2,FALSE)</f>
        <v>Elektrotechnika</v>
      </c>
      <c r="C374" s="20" t="str">
        <f>VLOOKUP(E374,studia!$F$1:$I$12,3,FALSE)</f>
        <v>inż.</v>
      </c>
      <c r="D374" s="20" t="str">
        <f>VLOOKUP(E374,studia!$F$1:$I$12,4,FALSE)</f>
        <v>EEN</v>
      </c>
      <c r="E374" s="34" t="s">
        <v>393</v>
      </c>
      <c r="F374" s="34"/>
      <c r="G374" s="35" t="s">
        <v>1255</v>
      </c>
      <c r="H374" s="35" t="s">
        <v>1256</v>
      </c>
      <c r="I374" s="35" t="s">
        <v>1257</v>
      </c>
      <c r="J374" s="35" t="s">
        <v>1236</v>
      </c>
      <c r="K374" s="19" t="str">
        <f>VLOOKUP(J374,Prowadzacy!$F$2:$J$112,2,FALSE)</f>
        <v>Bogumiła</v>
      </c>
      <c r="L374" s="19" t="str">
        <f>VLOOKUP(J374,Prowadzacy!$F$2:$K$112,3,FALSE)</f>
        <v>Kazimiera</v>
      </c>
      <c r="M374" s="19" t="str">
        <f>VLOOKUP(J374,Prowadzacy!$F$2:$K$112,4,FALSE)</f>
        <v>Wnukowska</v>
      </c>
      <c r="N374" s="20" t="str">
        <f>VLOOKUP(J374,Prowadzacy!$F$2:$M$112,8,FALSE)</f>
        <v xml:space="preserve">Bogumiła | Wnukowska | Dr hab. inż. |  ( 05258z ) </v>
      </c>
      <c r="O374" s="20" t="str">
        <f>VLOOKUP(J374,Prowadzacy!$F$2:$K$112,5,FALSE)</f>
        <v>W05/K2</v>
      </c>
      <c r="P374" s="20" t="str">
        <f>VLOOKUP(J374,Prowadzacy!$F$2:$K$112,6,FALSE)</f>
        <v>ZEP</v>
      </c>
      <c r="Q374" s="34" t="s">
        <v>1058</v>
      </c>
      <c r="R374" s="20" t="str">
        <f>VLOOKUP(Q374,Prowadzacy!$F$2:$K$112,2,FALSE)</f>
        <v>Marek</v>
      </c>
      <c r="S374" s="20" t="str">
        <f>VLOOKUP(Q374,Prowadzacy!$F$2:$K$112,3,FALSE)</f>
        <v>Andrzej</v>
      </c>
      <c r="T374" s="20" t="str">
        <f>VLOOKUP(Q374,Prowadzacy!$F$2:$K$112,4,FALSE)</f>
        <v>Jaworski</v>
      </c>
      <c r="U374" s="20" t="str">
        <f>VLOOKUP(Q374,Prowadzacy!$F$2:$M$112,8,FALSE)</f>
        <v xml:space="preserve">Marek | Jaworski | Dr inż. |  ( 05237 ) </v>
      </c>
      <c r="V374" s="35"/>
      <c r="W374" s="34" t="s">
        <v>235</v>
      </c>
      <c r="X374" s="34"/>
      <c r="Y374" s="34"/>
      <c r="Z374" s="10"/>
      <c r="AA374" s="9"/>
      <c r="AB374" s="9"/>
      <c r="AC374" s="9"/>
      <c r="AD374" s="9"/>
      <c r="AE374" s="9"/>
      <c r="AF374" s="9"/>
      <c r="AG374" s="9"/>
      <c r="AH374" s="9"/>
      <c r="AI374" s="9"/>
      <c r="AJ374" s="9"/>
      <c r="AK374" s="9"/>
    </row>
    <row r="375" spans="1:37" ht="114.75" customHeight="1">
      <c r="A375" s="20">
        <v>370</v>
      </c>
      <c r="B375" s="20" t="str">
        <f>VLOOKUP(E375,studia!$F$1:$I$12,2,FALSE)</f>
        <v>Elektrotechnika</v>
      </c>
      <c r="C375" s="20" t="str">
        <f>VLOOKUP(E375,studia!$F$1:$I$12,3,FALSE)</f>
        <v>inż.</v>
      </c>
      <c r="D375" s="20" t="str">
        <f>VLOOKUP(E375,studia!$F$1:$I$12,4,FALSE)</f>
        <v>EEN</v>
      </c>
      <c r="E375" s="34" t="s">
        <v>393</v>
      </c>
      <c r="F375" s="34"/>
      <c r="G375" s="35" t="s">
        <v>1258</v>
      </c>
      <c r="H375" s="35" t="s">
        <v>1259</v>
      </c>
      <c r="I375" s="35" t="s">
        <v>1260</v>
      </c>
      <c r="J375" s="35" t="s">
        <v>1236</v>
      </c>
      <c r="K375" s="19" t="str">
        <f>VLOOKUP(J375,Prowadzacy!$F$2:$J$112,2,FALSE)</f>
        <v>Bogumiła</v>
      </c>
      <c r="L375" s="19" t="str">
        <f>VLOOKUP(J375,Prowadzacy!$F$2:$K$112,3,FALSE)</f>
        <v>Kazimiera</v>
      </c>
      <c r="M375" s="19" t="str">
        <f>VLOOKUP(J375,Prowadzacy!$F$2:$K$112,4,FALSE)</f>
        <v>Wnukowska</v>
      </c>
      <c r="N375" s="20" t="str">
        <f>VLOOKUP(J375,Prowadzacy!$F$2:$M$112,8,FALSE)</f>
        <v xml:space="preserve">Bogumiła | Wnukowska | Dr hab. inż. |  ( 05258z ) </v>
      </c>
      <c r="O375" s="20" t="str">
        <f>VLOOKUP(J375,Prowadzacy!$F$2:$K$112,5,FALSE)</f>
        <v>W05/K2</v>
      </c>
      <c r="P375" s="20" t="str">
        <f>VLOOKUP(J375,Prowadzacy!$F$2:$K$112,6,FALSE)</f>
        <v>ZEP</v>
      </c>
      <c r="Q375" s="34" t="s">
        <v>1058</v>
      </c>
      <c r="R375" s="20" t="str">
        <f>VLOOKUP(Q375,Prowadzacy!$F$2:$K$112,2,FALSE)</f>
        <v>Marek</v>
      </c>
      <c r="S375" s="20" t="str">
        <f>VLOOKUP(Q375,Prowadzacy!$F$2:$K$112,3,FALSE)</f>
        <v>Andrzej</v>
      </c>
      <c r="T375" s="20" t="str">
        <f>VLOOKUP(Q375,Prowadzacy!$F$2:$K$112,4,FALSE)</f>
        <v>Jaworski</v>
      </c>
      <c r="U375" s="20" t="str">
        <f>VLOOKUP(Q375,Prowadzacy!$F$2:$M$112,8,FALSE)</f>
        <v xml:space="preserve">Marek | Jaworski | Dr inż. |  ( 05237 ) </v>
      </c>
      <c r="V375" s="35"/>
      <c r="W375" s="34" t="s">
        <v>235</v>
      </c>
      <c r="X375" s="34"/>
      <c r="Y375" s="34"/>
      <c r="Z375" s="10"/>
      <c r="AA375" s="9"/>
      <c r="AB375" s="9"/>
      <c r="AC375" s="9"/>
      <c r="AD375" s="9"/>
      <c r="AE375" s="9"/>
      <c r="AF375" s="9"/>
      <c r="AG375" s="9"/>
      <c r="AH375" s="9"/>
      <c r="AI375" s="9"/>
      <c r="AJ375" s="9"/>
      <c r="AK375" s="9"/>
    </row>
    <row r="376" spans="1:37" ht="114.75" customHeight="1">
      <c r="A376" s="20">
        <v>371</v>
      </c>
      <c r="B376" s="20" t="str">
        <f>VLOOKUP(E376,studia!$F$1:$I$12,2,FALSE)</f>
        <v>Elektrotechnika</v>
      </c>
      <c r="C376" s="20" t="str">
        <f>VLOOKUP(E376,studia!$F$1:$I$12,3,FALSE)</f>
        <v>inż.</v>
      </c>
      <c r="D376" s="20" t="str">
        <f>VLOOKUP(E376,studia!$F$1:$I$12,4,FALSE)</f>
        <v>EEN</v>
      </c>
      <c r="E376" s="34" t="s">
        <v>393</v>
      </c>
      <c r="F376" s="85" t="s">
        <v>2939</v>
      </c>
      <c r="G376" s="35" t="s">
        <v>1261</v>
      </c>
      <c r="H376" s="35" t="s">
        <v>1262</v>
      </c>
      <c r="I376" s="35" t="s">
        <v>1263</v>
      </c>
      <c r="J376" s="35" t="s">
        <v>1236</v>
      </c>
      <c r="K376" s="19" t="str">
        <f>VLOOKUP(J376,Prowadzacy!$F$2:$J$112,2,FALSE)</f>
        <v>Bogumiła</v>
      </c>
      <c r="L376" s="19" t="str">
        <f>VLOOKUP(J376,Prowadzacy!$F$2:$K$112,3,FALSE)</f>
        <v>Kazimiera</v>
      </c>
      <c r="M376" s="19" t="str">
        <f>VLOOKUP(J376,Prowadzacy!$F$2:$K$112,4,FALSE)</f>
        <v>Wnukowska</v>
      </c>
      <c r="N376" s="20" t="str">
        <f>VLOOKUP(J376,Prowadzacy!$F$2:$M$112,8,FALSE)</f>
        <v xml:space="preserve">Bogumiła | Wnukowska | Dr hab. inż. |  ( 05258z ) </v>
      </c>
      <c r="O376" s="20" t="str">
        <f>VLOOKUP(J376,Prowadzacy!$F$2:$K$112,5,FALSE)</f>
        <v>W05/K2</v>
      </c>
      <c r="P376" s="20" t="str">
        <f>VLOOKUP(J376,Prowadzacy!$F$2:$K$112,6,FALSE)</f>
        <v>ZEP</v>
      </c>
      <c r="Q376" s="34" t="s">
        <v>1058</v>
      </c>
      <c r="R376" s="20" t="str">
        <f>VLOOKUP(Q376,Prowadzacy!$F$2:$K$112,2,FALSE)</f>
        <v>Marek</v>
      </c>
      <c r="S376" s="20" t="str">
        <f>VLOOKUP(Q376,Prowadzacy!$F$2:$K$112,3,FALSE)</f>
        <v>Andrzej</v>
      </c>
      <c r="T376" s="20" t="str">
        <f>VLOOKUP(Q376,Prowadzacy!$F$2:$K$112,4,FALSE)</f>
        <v>Jaworski</v>
      </c>
      <c r="U376" s="20" t="str">
        <f>VLOOKUP(Q376,Prowadzacy!$F$2:$M$112,8,FALSE)</f>
        <v xml:space="preserve">Marek | Jaworski | Dr inż. |  ( 05237 ) </v>
      </c>
      <c r="V376" s="35"/>
      <c r="W376" s="34" t="s">
        <v>235</v>
      </c>
      <c r="X376" s="34"/>
      <c r="Y376" s="34"/>
      <c r="Z376" s="10"/>
      <c r="AA376" s="9"/>
      <c r="AB376" s="9"/>
      <c r="AC376" s="9"/>
      <c r="AD376" s="9"/>
      <c r="AE376" s="9"/>
      <c r="AF376" s="9"/>
      <c r="AG376" s="9"/>
      <c r="AH376" s="9"/>
      <c r="AI376" s="9"/>
      <c r="AJ376" s="9"/>
      <c r="AK376" s="9"/>
    </row>
    <row r="377" spans="1:37" ht="114.75" customHeight="1">
      <c r="A377" s="20">
        <v>372</v>
      </c>
      <c r="B377" s="20" t="str">
        <f>VLOOKUP(E377,studia!$F$1:$I$12,2,FALSE)</f>
        <v>Elektrotechnika</v>
      </c>
      <c r="C377" s="20" t="str">
        <f>VLOOKUP(E377,studia!$F$1:$I$12,3,FALSE)</f>
        <v>inż.</v>
      </c>
      <c r="D377" s="20" t="str">
        <f>VLOOKUP(E377,studia!$F$1:$I$12,4,FALSE)</f>
        <v>EEN</v>
      </c>
      <c r="E377" s="34" t="s">
        <v>393</v>
      </c>
      <c r="F377" s="34"/>
      <c r="G377" s="35" t="s">
        <v>1264</v>
      </c>
      <c r="H377" s="35" t="s">
        <v>1265</v>
      </c>
      <c r="I377" s="35" t="s">
        <v>1266</v>
      </c>
      <c r="J377" s="35" t="s">
        <v>1267</v>
      </c>
      <c r="K377" s="19" t="str">
        <f>VLOOKUP(J377,Prowadzacy!$F$2:$J$112,2,FALSE)</f>
        <v>Zbigniew</v>
      </c>
      <c r="L377" s="19" t="str">
        <f>VLOOKUP(J377,Prowadzacy!$F$2:$K$112,3,FALSE)</f>
        <v>Jan</v>
      </c>
      <c r="M377" s="19" t="str">
        <f>VLOOKUP(J377,Prowadzacy!$F$2:$K$112,4,FALSE)</f>
        <v>Wróblewski</v>
      </c>
      <c r="N377" s="20" t="str">
        <f>VLOOKUP(J377,Prowadzacy!$F$2:$M$112,8,FALSE)</f>
        <v xml:space="preserve">Zbigniew | Wróblewski | Prof. dr hab. inż. |  ( 05259z ) </v>
      </c>
      <c r="O377" s="20" t="str">
        <f>VLOOKUP(J377,Prowadzacy!$F$2:$K$112,5,FALSE)</f>
        <v>W05/K2</v>
      </c>
      <c r="P377" s="20" t="str">
        <f>VLOOKUP(J377,Prowadzacy!$F$2:$K$112,6,FALSE)</f>
        <v>ZEP</v>
      </c>
      <c r="Q377" s="34" t="s">
        <v>1191</v>
      </c>
      <c r="R377" s="20" t="str">
        <f>VLOOKUP(Q377,Prowadzacy!$F$2:$K$112,2,FALSE)</f>
        <v>Marek</v>
      </c>
      <c r="S377" s="20">
        <f>VLOOKUP(Q377,Prowadzacy!$F$2:$K$112,3,FALSE)</f>
        <v>0</v>
      </c>
      <c r="T377" s="20" t="str">
        <f>VLOOKUP(Q377,Prowadzacy!$F$2:$K$112,4,FALSE)</f>
        <v>Szuba</v>
      </c>
      <c r="U377" s="20" t="str">
        <f>VLOOKUP(Q377,Prowadzacy!$F$2:$M$112,8,FALSE)</f>
        <v xml:space="preserve">Marek | Szuba | Dr inż. |  ( 05251 ) </v>
      </c>
      <c r="V377" s="35"/>
      <c r="W377" s="34"/>
      <c r="X377" s="34"/>
      <c r="Y377" s="34"/>
      <c r="Z377" s="10"/>
      <c r="AA377" s="9"/>
      <c r="AB377" s="9"/>
      <c r="AC377" s="9"/>
      <c r="AD377" s="9"/>
      <c r="AE377" s="9"/>
      <c r="AF377" s="9"/>
      <c r="AG377" s="9"/>
      <c r="AH377" s="9"/>
      <c r="AI377" s="9"/>
      <c r="AJ377" s="9"/>
      <c r="AK377" s="9"/>
    </row>
    <row r="378" spans="1:37" ht="191.25" customHeight="1">
      <c r="A378" s="20">
        <v>373</v>
      </c>
      <c r="B378" s="20" t="str">
        <f>VLOOKUP(E378,studia!$F$1:$I$12,2,FALSE)</f>
        <v>Elektrotechnika</v>
      </c>
      <c r="C378" s="20" t="str">
        <f>VLOOKUP(E378,studia!$F$1:$I$12,3,FALSE)</f>
        <v>inż.</v>
      </c>
      <c r="D378" s="20" t="str">
        <f>VLOOKUP(E378,studia!$F$1:$I$12,4,FALSE)</f>
        <v>EEN</v>
      </c>
      <c r="E378" s="34" t="s">
        <v>393</v>
      </c>
      <c r="F378" s="85" t="s">
        <v>2939</v>
      </c>
      <c r="G378" s="35" t="s">
        <v>1268</v>
      </c>
      <c r="H378" s="35" t="s">
        <v>1269</v>
      </c>
      <c r="I378" s="35" t="s">
        <v>1270</v>
      </c>
      <c r="J378" s="35" t="s">
        <v>1267</v>
      </c>
      <c r="K378" s="19" t="str">
        <f>VLOOKUP(J378,Prowadzacy!$F$2:$J$112,2,FALSE)</f>
        <v>Zbigniew</v>
      </c>
      <c r="L378" s="19" t="str">
        <f>VLOOKUP(J378,Prowadzacy!$F$2:$K$112,3,FALSE)</f>
        <v>Jan</v>
      </c>
      <c r="M378" s="19" t="str">
        <f>VLOOKUP(J378,Prowadzacy!$F$2:$K$112,4,FALSE)</f>
        <v>Wróblewski</v>
      </c>
      <c r="N378" s="20" t="str">
        <f>VLOOKUP(J378,Prowadzacy!$F$2:$M$112,8,FALSE)</f>
        <v xml:space="preserve">Zbigniew | Wróblewski | Prof. dr hab. inż. |  ( 05259z ) </v>
      </c>
      <c r="O378" s="20" t="str">
        <f>VLOOKUP(J378,Prowadzacy!$F$2:$K$112,5,FALSE)</f>
        <v>W05/K2</v>
      </c>
      <c r="P378" s="20" t="str">
        <f>VLOOKUP(J378,Prowadzacy!$F$2:$K$112,6,FALSE)</f>
        <v>ZEP</v>
      </c>
      <c r="Q378" s="34" t="s">
        <v>770</v>
      </c>
      <c r="R378" s="20" t="str">
        <f>VLOOKUP(Q378,Prowadzacy!$F$2:$K$112,2,FALSE)</f>
        <v>Janusz</v>
      </c>
      <c r="S378" s="20" t="str">
        <f>VLOOKUP(Q378,Prowadzacy!$F$2:$K$112,3,FALSE)</f>
        <v>Stanisław</v>
      </c>
      <c r="T378" s="20" t="str">
        <f>VLOOKUP(Q378,Prowadzacy!$F$2:$K$112,4,FALSE)</f>
        <v>Konieczny</v>
      </c>
      <c r="U378" s="20" t="str">
        <f>VLOOKUP(Q378,Prowadzacy!$F$2:$M$112,8,FALSE)</f>
        <v xml:space="preserve">Janusz | Konieczny | Dr inż. |  ( 05269 ) </v>
      </c>
      <c r="V378" s="35"/>
      <c r="W378" s="34" t="s">
        <v>235</v>
      </c>
      <c r="X378" s="34"/>
      <c r="Y378" s="34"/>
      <c r="Z378" s="10"/>
      <c r="AA378" s="9"/>
      <c r="AB378" s="9"/>
      <c r="AC378" s="9"/>
      <c r="AD378" s="9"/>
      <c r="AE378" s="9"/>
      <c r="AF378" s="9"/>
      <c r="AG378" s="9"/>
      <c r="AH378" s="9"/>
      <c r="AI378" s="9"/>
      <c r="AJ378" s="9"/>
      <c r="AK378" s="9"/>
    </row>
    <row r="379" spans="1:37" ht="114.75" customHeight="1">
      <c r="A379" s="20">
        <v>374</v>
      </c>
      <c r="B379" s="20" t="str">
        <f>VLOOKUP(E379,studia!$F$1:$I$12,2,FALSE)</f>
        <v>Elektrotechnika</v>
      </c>
      <c r="C379" s="20" t="str">
        <f>VLOOKUP(E379,studia!$F$1:$I$12,3,FALSE)</f>
        <v>inż.</v>
      </c>
      <c r="D379" s="20" t="str">
        <f>VLOOKUP(E379,studia!$F$1:$I$12,4,FALSE)</f>
        <v>EEN</v>
      </c>
      <c r="E379" s="34" t="s">
        <v>393</v>
      </c>
      <c r="F379" s="34"/>
      <c r="G379" s="35" t="s">
        <v>1271</v>
      </c>
      <c r="H379" s="35" t="s">
        <v>1272</v>
      </c>
      <c r="I379" s="35" t="s">
        <v>1273</v>
      </c>
      <c r="J379" s="35" t="s">
        <v>1267</v>
      </c>
      <c r="K379" s="19" t="str">
        <f>VLOOKUP(J379,Prowadzacy!$F$2:$J$112,2,FALSE)</f>
        <v>Zbigniew</v>
      </c>
      <c r="L379" s="19" t="str">
        <f>VLOOKUP(J379,Prowadzacy!$F$2:$K$112,3,FALSE)</f>
        <v>Jan</v>
      </c>
      <c r="M379" s="19" t="str">
        <f>VLOOKUP(J379,Prowadzacy!$F$2:$K$112,4,FALSE)</f>
        <v>Wróblewski</v>
      </c>
      <c r="N379" s="20" t="str">
        <f>VLOOKUP(J379,Prowadzacy!$F$2:$M$112,8,FALSE)</f>
        <v xml:space="preserve">Zbigniew | Wróblewski | Prof. dr hab. inż. |  ( 05259z ) </v>
      </c>
      <c r="O379" s="20" t="str">
        <f>VLOOKUP(J379,Prowadzacy!$F$2:$K$112,5,FALSE)</f>
        <v>W05/K2</v>
      </c>
      <c r="P379" s="20" t="str">
        <f>VLOOKUP(J379,Prowadzacy!$F$2:$K$112,6,FALSE)</f>
        <v>ZEP</v>
      </c>
      <c r="Q379" s="34" t="s">
        <v>763</v>
      </c>
      <c r="R379" s="20" t="str">
        <f>VLOOKUP(Q379,Prowadzacy!$F$2:$K$112,2,FALSE)</f>
        <v>Joanna</v>
      </c>
      <c r="S379" s="20" t="str">
        <f>VLOOKUP(Q379,Prowadzacy!$F$2:$K$112,3,FALSE)</f>
        <v>Karolina</v>
      </c>
      <c r="T379" s="20" t="str">
        <f>VLOOKUP(Q379,Prowadzacy!$F$2:$K$112,4,FALSE)</f>
        <v>Budzisz</v>
      </c>
      <c r="U379" s="20" t="str">
        <f>VLOOKUP(Q379,Prowadzacy!$F$2:$M$112,8,FALSE)</f>
        <v xml:space="preserve">Joanna | Budzisz | Dr inż. |  ( 05404 ) </v>
      </c>
      <c r="V379" s="35"/>
      <c r="W379" s="34"/>
      <c r="X379" s="34"/>
      <c r="Y379" s="34"/>
      <c r="Z379" s="10"/>
      <c r="AA379" s="9"/>
      <c r="AB379" s="9"/>
      <c r="AC379" s="9"/>
      <c r="AD379" s="9"/>
      <c r="AE379" s="9"/>
      <c r="AF379" s="9"/>
      <c r="AG379" s="9"/>
      <c r="AH379" s="9"/>
      <c r="AI379" s="9"/>
      <c r="AJ379" s="9"/>
      <c r="AK379" s="9"/>
    </row>
    <row r="380" spans="1:37" ht="102" customHeight="1">
      <c r="A380" s="20">
        <v>375</v>
      </c>
      <c r="B380" s="20" t="str">
        <f>VLOOKUP(E380,studia!$F$1:$I$12,2,FALSE)</f>
        <v>Elektrotechnika</v>
      </c>
      <c r="C380" s="20" t="str">
        <f>VLOOKUP(E380,studia!$F$1:$I$12,3,FALSE)</f>
        <v>inż.</v>
      </c>
      <c r="D380" s="20" t="str">
        <f>VLOOKUP(E380,studia!$F$1:$I$12,4,FALSE)</f>
        <v>EEN</v>
      </c>
      <c r="E380" s="34" t="s">
        <v>393</v>
      </c>
      <c r="F380" s="34"/>
      <c r="G380" s="35" t="s">
        <v>1274</v>
      </c>
      <c r="H380" s="35" t="s">
        <v>1275</v>
      </c>
      <c r="I380" s="35" t="s">
        <v>1276</v>
      </c>
      <c r="J380" s="35" t="s">
        <v>1267</v>
      </c>
      <c r="K380" s="19" t="str">
        <f>VLOOKUP(J380,Prowadzacy!$F$2:$J$112,2,FALSE)</f>
        <v>Zbigniew</v>
      </c>
      <c r="L380" s="19" t="str">
        <f>VLOOKUP(J380,Prowadzacy!$F$2:$K$112,3,FALSE)</f>
        <v>Jan</v>
      </c>
      <c r="M380" s="19" t="str">
        <f>VLOOKUP(J380,Prowadzacy!$F$2:$K$112,4,FALSE)</f>
        <v>Wróblewski</v>
      </c>
      <c r="N380" s="20" t="str">
        <f>VLOOKUP(J380,Prowadzacy!$F$2:$M$112,8,FALSE)</f>
        <v xml:space="preserve">Zbigniew | Wróblewski | Prof. dr hab. inż. |  ( 05259z ) </v>
      </c>
      <c r="O380" s="20" t="str">
        <f>VLOOKUP(J380,Prowadzacy!$F$2:$K$112,5,FALSE)</f>
        <v>W05/K2</v>
      </c>
      <c r="P380" s="20" t="str">
        <f>VLOOKUP(J380,Prowadzacy!$F$2:$K$112,6,FALSE)</f>
        <v>ZEP</v>
      </c>
      <c r="Q380" s="34" t="s">
        <v>770</v>
      </c>
      <c r="R380" s="20" t="str">
        <f>VLOOKUP(Q380,Prowadzacy!$F$2:$K$112,2,FALSE)</f>
        <v>Janusz</v>
      </c>
      <c r="S380" s="20" t="str">
        <f>VLOOKUP(Q380,Prowadzacy!$F$2:$K$112,3,FALSE)</f>
        <v>Stanisław</v>
      </c>
      <c r="T380" s="20" t="str">
        <f>VLOOKUP(Q380,Prowadzacy!$F$2:$K$112,4,FALSE)</f>
        <v>Konieczny</v>
      </c>
      <c r="U380" s="20" t="str">
        <f>VLOOKUP(Q380,Prowadzacy!$F$2:$M$112,8,FALSE)</f>
        <v xml:space="preserve">Janusz | Konieczny | Dr inż. |  ( 05269 ) </v>
      </c>
      <c r="V380" s="35"/>
      <c r="W380" s="34"/>
      <c r="X380" s="34"/>
      <c r="Y380" s="34"/>
      <c r="Z380" s="10"/>
      <c r="AA380" s="9"/>
      <c r="AB380" s="9"/>
      <c r="AC380" s="9"/>
      <c r="AD380" s="9"/>
      <c r="AE380" s="9"/>
      <c r="AF380" s="9"/>
      <c r="AG380" s="9"/>
      <c r="AH380" s="9"/>
      <c r="AI380" s="9"/>
      <c r="AJ380" s="9"/>
      <c r="AK380" s="9"/>
    </row>
    <row r="381" spans="1:37" ht="89.25" customHeight="1">
      <c r="A381" s="20">
        <v>376</v>
      </c>
      <c r="B381" s="20" t="str">
        <f>VLOOKUP(E381,studia!$F$1:$I$12,2,FALSE)</f>
        <v>Elektrotechnika</v>
      </c>
      <c r="C381" s="20" t="str">
        <f>VLOOKUP(E381,studia!$F$1:$I$12,3,FALSE)</f>
        <v>inż.</v>
      </c>
      <c r="D381" s="20" t="str">
        <f>VLOOKUP(E381,studia!$F$1:$I$12,4,FALSE)</f>
        <v>EEN</v>
      </c>
      <c r="E381" s="34" t="s">
        <v>393</v>
      </c>
      <c r="F381" s="34"/>
      <c r="G381" s="35" t="s">
        <v>1933</v>
      </c>
      <c r="H381" s="35" t="s">
        <v>1934</v>
      </c>
      <c r="I381" s="35" t="s">
        <v>1935</v>
      </c>
      <c r="J381" s="35" t="s">
        <v>1932</v>
      </c>
      <c r="K381" s="19" t="str">
        <f>VLOOKUP(J381,Prowadzacy!$F$2:$J$112,2,FALSE)</f>
        <v>Daniel</v>
      </c>
      <c r="L381" s="19">
        <f>VLOOKUP(J381,Prowadzacy!$F$2:$K$112,3,FALSE)</f>
        <v>0</v>
      </c>
      <c r="M381" s="19" t="str">
        <f>VLOOKUP(J381,Prowadzacy!$F$2:$K$112,4,FALSE)</f>
        <v>Dusza</v>
      </c>
      <c r="N381" s="20" t="str">
        <f>VLOOKUP(J381,Prowadzacy!$F$2:$M$112,8,FALSE)</f>
        <v xml:space="preserve">Daniel | Dusza | Dr inż. |  ( 05358 ) </v>
      </c>
      <c r="O381" s="20" t="str">
        <f>VLOOKUP(J381,Prowadzacy!$F$2:$K$112,5,FALSE)</f>
        <v>W05/K3</v>
      </c>
      <c r="P381" s="20" t="str">
        <f>VLOOKUP(J381,Prowadzacy!$F$2:$K$112,6,FALSE)</f>
        <v>ZMPE</v>
      </c>
      <c r="Q381" s="34" t="s">
        <v>2115</v>
      </c>
      <c r="R381" s="20" t="str">
        <f>VLOOKUP(Q381,Prowadzacy!$F$2:$K$112,2,FALSE)</f>
        <v>Grzegorz</v>
      </c>
      <c r="S381" s="20" t="str">
        <f>VLOOKUP(Q381,Prowadzacy!$F$2:$K$112,3,FALSE)</f>
        <v>Michał</v>
      </c>
      <c r="T381" s="20" t="str">
        <f>VLOOKUP(Q381,Prowadzacy!$F$2:$K$112,4,FALSE)</f>
        <v>Kosobudzki</v>
      </c>
      <c r="U381" s="20" t="str">
        <f>VLOOKUP(Q381,Prowadzacy!$F$2:$M$112,8,FALSE)</f>
        <v xml:space="preserve">Grzegorz | Kosobudzki | Dr inż. |  ( 05320 ) </v>
      </c>
      <c r="V381" s="35"/>
      <c r="W381" s="34" t="s">
        <v>235</v>
      </c>
      <c r="X381" s="34"/>
      <c r="Y381" s="34"/>
      <c r="Z381" s="10"/>
      <c r="AA381" s="9"/>
      <c r="AB381" s="9"/>
      <c r="AC381" s="9"/>
      <c r="AD381" s="9"/>
      <c r="AE381" s="9"/>
      <c r="AF381" s="9"/>
      <c r="AG381" s="9"/>
      <c r="AH381" s="9"/>
      <c r="AI381" s="9"/>
      <c r="AJ381" s="9"/>
      <c r="AK381" s="9"/>
    </row>
    <row r="382" spans="1:37" ht="114.75" customHeight="1">
      <c r="A382" s="20">
        <v>377</v>
      </c>
      <c r="B382" s="20" t="str">
        <f>VLOOKUP(E382,studia!$F$1:$I$12,2,FALSE)</f>
        <v>Elektrotechnika</v>
      </c>
      <c r="C382" s="20" t="str">
        <f>VLOOKUP(E382,studia!$F$1:$I$12,3,FALSE)</f>
        <v>inż.</v>
      </c>
      <c r="D382" s="20" t="str">
        <f>VLOOKUP(E382,studia!$F$1:$I$12,4,FALSE)</f>
        <v>EEN</v>
      </c>
      <c r="E382" s="34" t="s">
        <v>393</v>
      </c>
      <c r="F382" s="34"/>
      <c r="G382" s="35" t="s">
        <v>1936</v>
      </c>
      <c r="H382" s="35" t="s">
        <v>1937</v>
      </c>
      <c r="I382" s="35" t="s">
        <v>1938</v>
      </c>
      <c r="J382" s="35" t="s">
        <v>1932</v>
      </c>
      <c r="K382" s="19" t="str">
        <f>VLOOKUP(J382,Prowadzacy!$F$2:$J$112,2,FALSE)</f>
        <v>Daniel</v>
      </c>
      <c r="L382" s="19">
        <f>VLOOKUP(J382,Prowadzacy!$F$2:$K$112,3,FALSE)</f>
        <v>0</v>
      </c>
      <c r="M382" s="19" t="str">
        <f>VLOOKUP(J382,Prowadzacy!$F$2:$K$112,4,FALSE)</f>
        <v>Dusza</v>
      </c>
      <c r="N382" s="20" t="str">
        <f>VLOOKUP(J382,Prowadzacy!$F$2:$M$112,8,FALSE)</f>
        <v xml:space="preserve">Daniel | Dusza | Dr inż. |  ( 05358 ) </v>
      </c>
      <c r="O382" s="20" t="str">
        <f>VLOOKUP(J382,Prowadzacy!$F$2:$K$112,5,FALSE)</f>
        <v>W05/K3</v>
      </c>
      <c r="P382" s="20" t="str">
        <f>VLOOKUP(J382,Prowadzacy!$F$2:$K$112,6,FALSE)</f>
        <v>ZMPE</v>
      </c>
      <c r="Q382" s="34" t="s">
        <v>2115</v>
      </c>
      <c r="R382" s="20" t="str">
        <f>VLOOKUP(Q382,Prowadzacy!$F$2:$K$112,2,FALSE)</f>
        <v>Grzegorz</v>
      </c>
      <c r="S382" s="20" t="str">
        <f>VLOOKUP(Q382,Prowadzacy!$F$2:$K$112,3,FALSE)</f>
        <v>Michał</v>
      </c>
      <c r="T382" s="20" t="str">
        <f>VLOOKUP(Q382,Prowadzacy!$F$2:$K$112,4,FALSE)</f>
        <v>Kosobudzki</v>
      </c>
      <c r="U382" s="20" t="str">
        <f>VLOOKUP(Q382,Prowadzacy!$F$2:$M$112,8,FALSE)</f>
        <v xml:space="preserve">Grzegorz | Kosobudzki | Dr inż. |  ( 05320 ) </v>
      </c>
      <c r="V382" s="35"/>
      <c r="W382" s="34" t="s">
        <v>235</v>
      </c>
      <c r="X382" s="34"/>
      <c r="Y382" s="34"/>
      <c r="Z382" s="10"/>
      <c r="AA382" s="9"/>
      <c r="AB382" s="9"/>
      <c r="AC382" s="9"/>
      <c r="AD382" s="9"/>
      <c r="AE382" s="9"/>
      <c r="AF382" s="9"/>
      <c r="AG382" s="9"/>
      <c r="AH382" s="9"/>
      <c r="AI382" s="9"/>
      <c r="AJ382" s="9"/>
      <c r="AK382" s="9"/>
    </row>
    <row r="383" spans="1:37" ht="89.25" customHeight="1">
      <c r="A383" s="20">
        <v>378</v>
      </c>
      <c r="B383" s="20" t="str">
        <f>VLOOKUP(E383,studia!$F$1:$I$12,2,FALSE)</f>
        <v>Elektrotechnika</v>
      </c>
      <c r="C383" s="20" t="str">
        <f>VLOOKUP(E383,studia!$F$1:$I$12,3,FALSE)</f>
        <v>inż.</v>
      </c>
      <c r="D383" s="20" t="str">
        <f>VLOOKUP(E383,studia!$F$1:$I$12,4,FALSE)</f>
        <v>EEN</v>
      </c>
      <c r="E383" s="34" t="s">
        <v>393</v>
      </c>
      <c r="F383" s="85" t="s">
        <v>2939</v>
      </c>
      <c r="G383" s="35" t="s">
        <v>2431</v>
      </c>
      <c r="H383" s="35" t="s">
        <v>2432</v>
      </c>
      <c r="I383" s="35" t="s">
        <v>2433</v>
      </c>
      <c r="J383" s="35" t="s">
        <v>2415</v>
      </c>
      <c r="K383" s="19" t="str">
        <f>VLOOKUP(J383,Prowadzacy!$F$2:$J$112,2,FALSE)</f>
        <v>Krzysztof</v>
      </c>
      <c r="L383" s="19" t="str">
        <f>VLOOKUP(J383,Prowadzacy!$F$2:$K$112,3,FALSE)</f>
        <v>Paweł</v>
      </c>
      <c r="M383" s="19" t="str">
        <f>VLOOKUP(J383,Prowadzacy!$F$2:$K$112,4,FALSE)</f>
        <v>Dyrcz</v>
      </c>
      <c r="N383" s="20" t="str">
        <f>VLOOKUP(J383,Prowadzacy!$F$2:$M$112,8,FALSE)</f>
        <v xml:space="preserve">Krzysztof | Dyrcz | Dr inż. |  ( 05307 ) </v>
      </c>
      <c r="O383" s="20" t="str">
        <f>VLOOKUP(J383,Prowadzacy!$F$2:$K$112,5,FALSE)</f>
        <v>W05/K3</v>
      </c>
      <c r="P383" s="20" t="str">
        <f>VLOOKUP(J383,Prowadzacy!$F$2:$K$112,6,FALSE)</f>
        <v>ZNEMAP</v>
      </c>
      <c r="Q383" s="34" t="s">
        <v>2066</v>
      </c>
      <c r="R383" s="20" t="str">
        <f>VLOOKUP(Q383,Prowadzacy!$F$2:$K$112,2,FALSE)</f>
        <v>Marcin</v>
      </c>
      <c r="S383" s="20">
        <f>VLOOKUP(Q383,Prowadzacy!$F$2:$K$112,3,FALSE)</f>
        <v>0</v>
      </c>
      <c r="T383" s="20" t="str">
        <f>VLOOKUP(Q383,Prowadzacy!$F$2:$K$112,4,FALSE)</f>
        <v>Kamiński</v>
      </c>
      <c r="U383" s="20" t="str">
        <f>VLOOKUP(Q383,Prowadzacy!$F$2:$M$112,8,FALSE)</f>
        <v xml:space="preserve">Marcin | Kamiński | Dr hab. inż. |  ( 05373 ) </v>
      </c>
      <c r="V383" s="35"/>
      <c r="W383" s="34" t="s">
        <v>235</v>
      </c>
      <c r="X383" s="34"/>
      <c r="Y383" s="34"/>
      <c r="Z383" s="10"/>
      <c r="AA383" s="9"/>
      <c r="AB383" s="9"/>
      <c r="AC383" s="9"/>
      <c r="AD383" s="9"/>
      <c r="AE383" s="9"/>
      <c r="AF383" s="9"/>
      <c r="AG383" s="9"/>
      <c r="AH383" s="9"/>
      <c r="AI383" s="9"/>
      <c r="AJ383" s="9"/>
      <c r="AK383" s="9"/>
    </row>
    <row r="384" spans="1:37" ht="165.75" customHeight="1">
      <c r="A384" s="20">
        <v>379</v>
      </c>
      <c r="B384" s="20" t="str">
        <f>VLOOKUP(E384,studia!$F$1:$I$12,2,FALSE)</f>
        <v>Elektrotechnika</v>
      </c>
      <c r="C384" s="20" t="str">
        <f>VLOOKUP(E384,studia!$F$1:$I$12,3,FALSE)</f>
        <v>inż.</v>
      </c>
      <c r="D384" s="20" t="str">
        <f>VLOOKUP(E384,studia!$F$1:$I$12,4,FALSE)</f>
        <v>EEN</v>
      </c>
      <c r="E384" s="34" t="s">
        <v>393</v>
      </c>
      <c r="F384" s="34"/>
      <c r="G384" s="35" t="s">
        <v>2017</v>
      </c>
      <c r="H384" s="35" t="s">
        <v>2018</v>
      </c>
      <c r="I384" s="35" t="s">
        <v>2019</v>
      </c>
      <c r="J384" s="54" t="s">
        <v>2016</v>
      </c>
      <c r="K384" s="19" t="str">
        <f>VLOOKUP(J384,Prowadzacy!$F$2:$J$112,2,FALSE)</f>
        <v>Adam</v>
      </c>
      <c r="L384" s="19">
        <f>VLOOKUP(J384,Prowadzacy!$F$2:$K$112,3,FALSE)</f>
        <v>0</v>
      </c>
      <c r="M384" s="19" t="str">
        <f>VLOOKUP(J384,Prowadzacy!$F$2:$K$112,4,FALSE)</f>
        <v>Gozdowiak</v>
      </c>
      <c r="N384" s="20" t="str">
        <f>VLOOKUP(J384,Prowadzacy!$F$2:$M$112,8,FALSE)</f>
        <v xml:space="preserve">Adam | Gozdowiak | Dr inż. |  ( 053111 ) </v>
      </c>
      <c r="O384" s="20" t="str">
        <f>VLOOKUP(J384,Prowadzacy!$F$2:$K$112,5,FALSE)</f>
        <v>W05/K3</v>
      </c>
      <c r="P384" s="20" t="str">
        <f>VLOOKUP(J384,Prowadzacy!$F$2:$K$112,6,FALSE)</f>
        <v>ZMPE</v>
      </c>
      <c r="Q384" s="34" t="s">
        <v>1855</v>
      </c>
      <c r="R384" s="20" t="str">
        <f>VLOOKUP(Q384,Prowadzacy!$F$2:$K$112,2,FALSE)</f>
        <v>Maciej</v>
      </c>
      <c r="S384" s="20">
        <f>VLOOKUP(Q384,Prowadzacy!$F$2:$K$112,3,FALSE)</f>
        <v>0</v>
      </c>
      <c r="T384" s="20" t="str">
        <f>VLOOKUP(Q384,Prowadzacy!$F$2:$K$112,4,FALSE)</f>
        <v>Antal</v>
      </c>
      <c r="U384" s="20" t="str">
        <f>VLOOKUP(Q384,Prowadzacy!$F$2:$M$112,8,FALSE)</f>
        <v xml:space="preserve">Maciej | Antal | Dr inż. |  ( 05357 ) </v>
      </c>
      <c r="V384" s="35"/>
      <c r="W384" s="34" t="s">
        <v>235</v>
      </c>
      <c r="X384" s="34"/>
      <c r="Y384" s="34" t="s">
        <v>235</v>
      </c>
      <c r="Z384" s="10"/>
      <c r="AA384" s="9"/>
      <c r="AB384" s="9"/>
      <c r="AC384" s="9"/>
      <c r="AD384" s="9"/>
      <c r="AE384" s="9"/>
      <c r="AF384" s="9"/>
      <c r="AG384" s="9"/>
      <c r="AH384" s="9"/>
      <c r="AI384" s="9"/>
      <c r="AJ384" s="9"/>
      <c r="AK384" s="9"/>
    </row>
    <row r="385" spans="1:37" ht="102" customHeight="1">
      <c r="A385" s="20">
        <v>380</v>
      </c>
      <c r="B385" s="20" t="str">
        <f>VLOOKUP(E385,studia!$F$1:$I$12,2,FALSE)</f>
        <v>Elektrotechnika</v>
      </c>
      <c r="C385" s="20" t="str">
        <f>VLOOKUP(E385,studia!$F$1:$I$12,3,FALSE)</f>
        <v>inż.</v>
      </c>
      <c r="D385" s="20" t="str">
        <f>VLOOKUP(E385,studia!$F$1:$I$12,4,FALSE)</f>
        <v>EEN</v>
      </c>
      <c r="E385" s="34" t="s">
        <v>393</v>
      </c>
      <c r="F385" s="34"/>
      <c r="G385" s="35" t="s">
        <v>2028</v>
      </c>
      <c r="H385" s="35" t="s">
        <v>2029</v>
      </c>
      <c r="I385" s="35" t="s">
        <v>2030</v>
      </c>
      <c r="J385" s="54" t="s">
        <v>2031</v>
      </c>
      <c r="K385" s="19" t="str">
        <f>VLOOKUP(J385,Prowadzacy!$F$2:$J$112,2,FALSE)</f>
        <v>Maciej</v>
      </c>
      <c r="L385" s="19" t="str">
        <f>VLOOKUP(J385,Prowadzacy!$F$2:$K$112,3,FALSE)</f>
        <v>Jakub</v>
      </c>
      <c r="M385" s="19" t="str">
        <f>VLOOKUP(J385,Prowadzacy!$F$2:$K$112,4,FALSE)</f>
        <v>Gwoździewicz</v>
      </c>
      <c r="N385" s="20" t="str">
        <f>VLOOKUP(J385,Prowadzacy!$F$2:$M$112,8,FALSE)</f>
        <v xml:space="preserve">Maciej | Gwoździewicz | Dr inż. |  ( 05389 ) </v>
      </c>
      <c r="O385" s="20" t="str">
        <f>VLOOKUP(J385,Prowadzacy!$F$2:$K$112,5,FALSE)</f>
        <v>W05/K3</v>
      </c>
      <c r="P385" s="20" t="str">
        <f>VLOOKUP(J385,Prowadzacy!$F$2:$K$112,6,FALSE)</f>
        <v>ZMPE</v>
      </c>
      <c r="Q385" s="34" t="s">
        <v>2441</v>
      </c>
      <c r="R385" s="20" t="str">
        <f>VLOOKUP(Q385,Prowadzacy!$F$2:$K$112,2,FALSE)</f>
        <v>Piotr</v>
      </c>
      <c r="S385" s="20" t="str">
        <f>VLOOKUP(Q385,Prowadzacy!$F$2:$K$112,3,FALSE)</f>
        <v>Mariusz</v>
      </c>
      <c r="T385" s="20" t="str">
        <f>VLOOKUP(Q385,Prowadzacy!$F$2:$K$112,4,FALSE)</f>
        <v>Kisielewski</v>
      </c>
      <c r="U385" s="20" t="str">
        <f>VLOOKUP(Q385,Prowadzacy!$F$2:$M$112,8,FALSE)</f>
        <v xml:space="preserve">Piotr | Kisielewski | Dr inż. |  ( 05370 ) </v>
      </c>
      <c r="V385" s="35"/>
      <c r="W385" s="34" t="s">
        <v>235</v>
      </c>
      <c r="X385" s="53"/>
      <c r="Y385" s="34"/>
      <c r="Z385" s="10"/>
      <c r="AA385" s="9"/>
      <c r="AB385" s="9"/>
      <c r="AC385" s="9"/>
      <c r="AD385" s="9"/>
      <c r="AE385" s="9"/>
      <c r="AF385" s="9"/>
      <c r="AG385" s="9"/>
      <c r="AH385" s="9"/>
      <c r="AI385" s="9"/>
      <c r="AJ385" s="9"/>
      <c r="AK385" s="9"/>
    </row>
    <row r="386" spans="1:37" ht="102" customHeight="1">
      <c r="A386" s="20">
        <v>381</v>
      </c>
      <c r="B386" s="20" t="str">
        <f>VLOOKUP(E386,studia!$F$1:$I$12,2,FALSE)</f>
        <v>Elektrotechnika</v>
      </c>
      <c r="C386" s="20" t="str">
        <f>VLOOKUP(E386,studia!$F$1:$I$12,3,FALSE)</f>
        <v>inż.</v>
      </c>
      <c r="D386" s="20" t="str">
        <f>VLOOKUP(E386,studia!$F$1:$I$12,4,FALSE)</f>
        <v>EEN</v>
      </c>
      <c r="E386" s="34" t="s">
        <v>393</v>
      </c>
      <c r="F386" s="34"/>
      <c r="G386" s="35" t="s">
        <v>2032</v>
      </c>
      <c r="H386" s="35" t="s">
        <v>2033</v>
      </c>
      <c r="I386" s="35" t="s">
        <v>2034</v>
      </c>
      <c r="J386" s="54" t="s">
        <v>2031</v>
      </c>
      <c r="K386" s="19" t="str">
        <f>VLOOKUP(J386,Prowadzacy!$F$2:$J$112,2,FALSE)</f>
        <v>Maciej</v>
      </c>
      <c r="L386" s="19" t="str">
        <f>VLOOKUP(J386,Prowadzacy!$F$2:$K$112,3,FALSE)</f>
        <v>Jakub</v>
      </c>
      <c r="M386" s="19" t="str">
        <f>VLOOKUP(J386,Prowadzacy!$F$2:$K$112,4,FALSE)</f>
        <v>Gwoździewicz</v>
      </c>
      <c r="N386" s="20" t="str">
        <f>VLOOKUP(J386,Prowadzacy!$F$2:$M$112,8,FALSE)</f>
        <v xml:space="preserve">Maciej | Gwoździewicz | Dr inż. |  ( 05389 ) </v>
      </c>
      <c r="O386" s="20" t="str">
        <f>VLOOKUP(J386,Prowadzacy!$F$2:$K$112,5,FALSE)</f>
        <v>W05/K3</v>
      </c>
      <c r="P386" s="20" t="str">
        <f>VLOOKUP(J386,Prowadzacy!$F$2:$K$112,6,FALSE)</f>
        <v>ZMPE</v>
      </c>
      <c r="Q386" s="34" t="s">
        <v>2441</v>
      </c>
      <c r="R386" s="20" t="str">
        <f>VLOOKUP(Q386,Prowadzacy!$F$2:$K$112,2,FALSE)</f>
        <v>Piotr</v>
      </c>
      <c r="S386" s="20" t="str">
        <f>VLOOKUP(Q386,Prowadzacy!$F$2:$K$112,3,FALSE)</f>
        <v>Mariusz</v>
      </c>
      <c r="T386" s="20" t="str">
        <f>VLOOKUP(Q386,Prowadzacy!$F$2:$K$112,4,FALSE)</f>
        <v>Kisielewski</v>
      </c>
      <c r="U386" s="20" t="str">
        <f>VLOOKUP(Q386,Prowadzacy!$F$2:$M$112,8,FALSE)</f>
        <v xml:space="preserve">Piotr | Kisielewski | Dr inż. |  ( 05370 ) </v>
      </c>
      <c r="V386" s="35"/>
      <c r="W386" s="34" t="s">
        <v>235</v>
      </c>
      <c r="X386" s="53"/>
      <c r="Y386" s="34"/>
      <c r="Z386" s="10"/>
      <c r="AA386" s="9"/>
      <c r="AB386" s="9"/>
      <c r="AC386" s="9"/>
      <c r="AD386" s="9"/>
      <c r="AE386" s="9"/>
      <c r="AF386" s="9"/>
      <c r="AG386" s="9"/>
      <c r="AH386" s="9"/>
      <c r="AI386" s="9"/>
      <c r="AJ386" s="9"/>
      <c r="AK386" s="9"/>
    </row>
    <row r="387" spans="1:37" ht="89.25" customHeight="1">
      <c r="A387" s="20">
        <v>382</v>
      </c>
      <c r="B387" s="20" t="str">
        <f>VLOOKUP(E387,studia!$F$1:$I$12,2,FALSE)</f>
        <v>Elektrotechnika</v>
      </c>
      <c r="C387" s="20" t="str">
        <f>VLOOKUP(E387,studia!$F$1:$I$12,3,FALSE)</f>
        <v>inż.</v>
      </c>
      <c r="D387" s="20" t="str">
        <f>VLOOKUP(E387,studia!$F$1:$I$12,4,FALSE)</f>
        <v>EEN</v>
      </c>
      <c r="E387" s="34" t="s">
        <v>393</v>
      </c>
      <c r="F387" s="34"/>
      <c r="G387" s="35" t="s">
        <v>2035</v>
      </c>
      <c r="H387" s="35" t="s">
        <v>2036</v>
      </c>
      <c r="I387" s="35" t="s">
        <v>2037</v>
      </c>
      <c r="J387" s="35" t="s">
        <v>2031</v>
      </c>
      <c r="K387" s="19" t="str">
        <f>VLOOKUP(J387,Prowadzacy!$F$2:$J$112,2,FALSE)</f>
        <v>Maciej</v>
      </c>
      <c r="L387" s="19" t="str">
        <f>VLOOKUP(J387,Prowadzacy!$F$2:$K$112,3,FALSE)</f>
        <v>Jakub</v>
      </c>
      <c r="M387" s="19" t="str">
        <f>VLOOKUP(J387,Prowadzacy!$F$2:$K$112,4,FALSE)</f>
        <v>Gwoździewicz</v>
      </c>
      <c r="N387" s="20" t="str">
        <f>VLOOKUP(J387,Prowadzacy!$F$2:$M$112,8,FALSE)</f>
        <v xml:space="preserve">Maciej | Gwoździewicz | Dr inż. |  ( 05389 ) </v>
      </c>
      <c r="O387" s="20" t="str">
        <f>VLOOKUP(J387,Prowadzacy!$F$2:$K$112,5,FALSE)</f>
        <v>W05/K3</v>
      </c>
      <c r="P387" s="20" t="str">
        <f>VLOOKUP(J387,Prowadzacy!$F$2:$K$112,6,FALSE)</f>
        <v>ZMPE</v>
      </c>
      <c r="Q387" s="34" t="s">
        <v>2441</v>
      </c>
      <c r="R387" s="20" t="str">
        <f>VLOOKUP(Q387,Prowadzacy!$F$2:$K$112,2,FALSE)</f>
        <v>Piotr</v>
      </c>
      <c r="S387" s="20" t="str">
        <f>VLOOKUP(Q387,Prowadzacy!$F$2:$K$112,3,FALSE)</f>
        <v>Mariusz</v>
      </c>
      <c r="T387" s="20" t="str">
        <f>VLOOKUP(Q387,Prowadzacy!$F$2:$K$112,4,FALSE)</f>
        <v>Kisielewski</v>
      </c>
      <c r="U387" s="20" t="str">
        <f>VLOOKUP(Q387,Prowadzacy!$F$2:$M$112,8,FALSE)</f>
        <v xml:space="preserve">Piotr | Kisielewski | Dr inż. |  ( 05370 ) </v>
      </c>
      <c r="V387" s="35"/>
      <c r="W387" s="34" t="s">
        <v>235</v>
      </c>
      <c r="X387" s="34"/>
      <c r="Y387" s="34"/>
      <c r="Z387" s="10"/>
      <c r="AA387" s="9"/>
      <c r="AB387" s="9"/>
      <c r="AC387" s="9"/>
      <c r="AD387" s="9"/>
      <c r="AE387" s="9"/>
      <c r="AF387" s="9"/>
      <c r="AG387" s="9"/>
      <c r="AH387" s="9"/>
      <c r="AI387" s="9"/>
      <c r="AJ387" s="9"/>
      <c r="AK387" s="9"/>
    </row>
    <row r="388" spans="1:37" ht="63.75" customHeight="1">
      <c r="A388" s="20">
        <v>383</v>
      </c>
      <c r="B388" s="20" t="str">
        <f>VLOOKUP(E388,studia!$F$1:$I$12,2,FALSE)</f>
        <v>Elektrotechnika</v>
      </c>
      <c r="C388" s="20" t="str">
        <f>VLOOKUP(E388,studia!$F$1:$I$12,3,FALSE)</f>
        <v>inż.</v>
      </c>
      <c r="D388" s="20" t="str">
        <f>VLOOKUP(E388,studia!$F$1:$I$12,4,FALSE)</f>
        <v>EEN</v>
      </c>
      <c r="E388" s="34" t="s">
        <v>393</v>
      </c>
      <c r="F388" s="34"/>
      <c r="G388" s="35" t="s">
        <v>2038</v>
      </c>
      <c r="H388" s="54" t="s">
        <v>2039</v>
      </c>
      <c r="I388" s="54" t="s">
        <v>2040</v>
      </c>
      <c r="J388" s="35" t="s">
        <v>2031</v>
      </c>
      <c r="K388" s="19" t="str">
        <f>VLOOKUP(J388,Prowadzacy!$F$2:$J$112,2,FALSE)</f>
        <v>Maciej</v>
      </c>
      <c r="L388" s="19" t="str">
        <f>VLOOKUP(J388,Prowadzacy!$F$2:$K$112,3,FALSE)</f>
        <v>Jakub</v>
      </c>
      <c r="M388" s="19" t="str">
        <f>VLOOKUP(J388,Prowadzacy!$F$2:$K$112,4,FALSE)</f>
        <v>Gwoździewicz</v>
      </c>
      <c r="N388" s="20" t="str">
        <f>VLOOKUP(J388,Prowadzacy!$F$2:$M$112,8,FALSE)</f>
        <v xml:space="preserve">Maciej | Gwoździewicz | Dr inż. |  ( 05389 ) </v>
      </c>
      <c r="O388" s="20" t="str">
        <f>VLOOKUP(J388,Prowadzacy!$F$2:$K$112,5,FALSE)</f>
        <v>W05/K3</v>
      </c>
      <c r="P388" s="20" t="str">
        <f>VLOOKUP(J388,Prowadzacy!$F$2:$K$112,6,FALSE)</f>
        <v>ZMPE</v>
      </c>
      <c r="Q388" s="34" t="s">
        <v>2441</v>
      </c>
      <c r="R388" s="20" t="str">
        <f>VLOOKUP(Q388,Prowadzacy!$F$2:$K$112,2,FALSE)</f>
        <v>Piotr</v>
      </c>
      <c r="S388" s="20" t="str">
        <f>VLOOKUP(Q388,Prowadzacy!$F$2:$K$112,3,FALSE)</f>
        <v>Mariusz</v>
      </c>
      <c r="T388" s="20" t="str">
        <f>VLOOKUP(Q388,Prowadzacy!$F$2:$K$112,4,FALSE)</f>
        <v>Kisielewski</v>
      </c>
      <c r="U388" s="20" t="str">
        <f>VLOOKUP(Q388,Prowadzacy!$F$2:$M$112,8,FALSE)</f>
        <v xml:space="preserve">Piotr | Kisielewski | Dr inż. |  ( 05370 ) </v>
      </c>
      <c r="V388" s="35"/>
      <c r="W388" s="34" t="s">
        <v>235</v>
      </c>
      <c r="X388" s="53"/>
      <c r="Y388" s="34"/>
      <c r="Z388" s="10"/>
      <c r="AA388" s="9"/>
      <c r="AB388" s="9"/>
      <c r="AC388" s="9"/>
      <c r="AD388" s="9"/>
      <c r="AE388" s="9"/>
      <c r="AF388" s="9"/>
      <c r="AG388" s="9"/>
      <c r="AH388" s="9"/>
      <c r="AI388" s="9"/>
      <c r="AJ388" s="9"/>
      <c r="AK388" s="9"/>
    </row>
    <row r="389" spans="1:37" ht="191.25" customHeight="1">
      <c r="A389" s="20">
        <v>384</v>
      </c>
      <c r="B389" s="20" t="str">
        <f>VLOOKUP(E389,studia!$F$1:$I$12,2,FALSE)</f>
        <v>Elektrotechnika</v>
      </c>
      <c r="C389" s="20" t="str">
        <f>VLOOKUP(E389,studia!$F$1:$I$12,3,FALSE)</f>
        <v>inż.</v>
      </c>
      <c r="D389" s="20" t="str">
        <f>VLOOKUP(E389,studia!$F$1:$I$12,4,FALSE)</f>
        <v>EEN</v>
      </c>
      <c r="E389" s="34" t="s">
        <v>393</v>
      </c>
      <c r="F389" s="34"/>
      <c r="G389" s="35" t="s">
        <v>2401</v>
      </c>
      <c r="H389" s="35" t="s">
        <v>2402</v>
      </c>
      <c r="I389" s="35" t="s">
        <v>2403</v>
      </c>
      <c r="J389" s="35" t="s">
        <v>2538</v>
      </c>
      <c r="K389" s="19" t="str">
        <f>VLOOKUP(J389,Prowadzacy!$F$2:$J$112,2,FALSE)</f>
        <v>Aleksander</v>
      </c>
      <c r="L389" s="19">
        <f>VLOOKUP(J389,Prowadzacy!$F$2:$K$112,3,FALSE)</f>
        <v>0</v>
      </c>
      <c r="M389" s="19" t="str">
        <f>VLOOKUP(J389,Prowadzacy!$F$2:$K$112,4,FALSE)</f>
        <v>Leicht</v>
      </c>
      <c r="N389" s="20" t="str">
        <f>VLOOKUP(J389,Prowadzacy!$F$2:$M$112,8,FALSE)</f>
        <v xml:space="preserve">Aleksander | Leicht | Dr inż. |  ( 5388 ) </v>
      </c>
      <c r="O389" s="20" t="str">
        <f>VLOOKUP(J389,Prowadzacy!$F$2:$K$112,5,FALSE)</f>
        <v>W05/K3</v>
      </c>
      <c r="P389" s="20" t="str">
        <f>VLOOKUP(J389,Prowadzacy!$F$2:$K$112,6,FALSE)</f>
        <v>ZMPE</v>
      </c>
      <c r="Q389" s="34" t="s">
        <v>2443</v>
      </c>
      <c r="R389" s="20" t="str">
        <f>VLOOKUP(Q389,Prowadzacy!$F$2:$K$112,2,FALSE)</f>
        <v>Krzysztof</v>
      </c>
      <c r="S389" s="20">
        <f>VLOOKUP(Q389,Prowadzacy!$F$2:$K$112,3,FALSE)</f>
        <v>0</v>
      </c>
      <c r="T389" s="20" t="str">
        <f>VLOOKUP(Q389,Prowadzacy!$F$2:$K$112,4,FALSE)</f>
        <v>Makowski</v>
      </c>
      <c r="U389" s="20" t="str">
        <f>VLOOKUP(Q389,Prowadzacy!$F$2:$M$112,8,FALSE)</f>
        <v xml:space="preserve">Krzysztof | Makowski | Dr hab. inż. |  ( 05329 ) </v>
      </c>
      <c r="V389" s="35"/>
      <c r="W389" s="34" t="s">
        <v>235</v>
      </c>
      <c r="X389" s="53"/>
      <c r="Y389" s="34"/>
      <c r="Z389" s="10"/>
      <c r="AA389" s="9"/>
      <c r="AB389" s="9"/>
      <c r="AC389" s="9"/>
      <c r="AD389" s="9"/>
      <c r="AE389" s="9"/>
      <c r="AF389" s="9"/>
      <c r="AG389" s="9"/>
      <c r="AH389" s="9"/>
      <c r="AI389" s="9"/>
      <c r="AJ389" s="9"/>
      <c r="AK389" s="9"/>
    </row>
    <row r="390" spans="1:37" ht="178.5" customHeight="1">
      <c r="A390" s="20">
        <v>385</v>
      </c>
      <c r="B390" s="20" t="str">
        <f>VLOOKUP(E390,studia!$F$1:$I$12,2,FALSE)</f>
        <v>Elektrotechnika</v>
      </c>
      <c r="C390" s="20" t="str">
        <f>VLOOKUP(E390,studia!$F$1:$I$12,3,FALSE)</f>
        <v>inż.</v>
      </c>
      <c r="D390" s="20" t="str">
        <f>VLOOKUP(E390,studia!$F$1:$I$12,4,FALSE)</f>
        <v>EEN</v>
      </c>
      <c r="E390" s="34" t="s">
        <v>393</v>
      </c>
      <c r="F390" s="34"/>
      <c r="G390" s="35" t="s">
        <v>2405</v>
      </c>
      <c r="H390" s="35" t="s">
        <v>2406</v>
      </c>
      <c r="I390" s="35" t="s">
        <v>2407</v>
      </c>
      <c r="J390" s="35" t="s">
        <v>2538</v>
      </c>
      <c r="K390" s="19" t="str">
        <f>VLOOKUP(J390,Prowadzacy!$F$2:$J$112,2,FALSE)</f>
        <v>Aleksander</v>
      </c>
      <c r="L390" s="19">
        <f>VLOOKUP(J390,Prowadzacy!$F$2:$K$112,3,FALSE)</f>
        <v>0</v>
      </c>
      <c r="M390" s="19" t="str">
        <f>VLOOKUP(J390,Prowadzacy!$F$2:$K$112,4,FALSE)</f>
        <v>Leicht</v>
      </c>
      <c r="N390" s="20" t="str">
        <f>VLOOKUP(J390,Prowadzacy!$F$2:$M$112,8,FALSE)</f>
        <v xml:space="preserve">Aleksander | Leicht | Dr inż. |  ( 5388 ) </v>
      </c>
      <c r="O390" s="20" t="str">
        <f>VLOOKUP(J390,Prowadzacy!$F$2:$K$112,5,FALSE)</f>
        <v>W05/K3</v>
      </c>
      <c r="P390" s="20" t="str">
        <f>VLOOKUP(J390,Prowadzacy!$F$2:$K$112,6,FALSE)</f>
        <v>ZMPE</v>
      </c>
      <c r="Q390" s="34" t="s">
        <v>2443</v>
      </c>
      <c r="R390" s="20" t="str">
        <f>VLOOKUP(Q390,Prowadzacy!$F$2:$K$112,2,FALSE)</f>
        <v>Krzysztof</v>
      </c>
      <c r="S390" s="20">
        <f>VLOOKUP(Q390,Prowadzacy!$F$2:$K$112,3,FALSE)</f>
        <v>0</v>
      </c>
      <c r="T390" s="20" t="str">
        <f>VLOOKUP(Q390,Prowadzacy!$F$2:$K$112,4,FALSE)</f>
        <v>Makowski</v>
      </c>
      <c r="U390" s="20" t="str">
        <f>VLOOKUP(Q390,Prowadzacy!$F$2:$M$112,8,FALSE)</f>
        <v xml:space="preserve">Krzysztof | Makowski | Dr hab. inż. |  ( 05329 ) </v>
      </c>
      <c r="V390" s="35"/>
      <c r="W390" s="34" t="s">
        <v>235</v>
      </c>
      <c r="X390" s="34"/>
      <c r="Y390" s="34"/>
      <c r="Z390" s="10"/>
      <c r="AA390" s="9"/>
      <c r="AB390" s="9"/>
      <c r="AC390" s="9"/>
      <c r="AD390" s="9"/>
      <c r="AE390" s="9"/>
      <c r="AF390" s="9"/>
      <c r="AG390" s="9"/>
      <c r="AH390" s="9"/>
      <c r="AI390" s="9"/>
      <c r="AJ390" s="9"/>
      <c r="AK390" s="9"/>
    </row>
    <row r="391" spans="1:37" ht="76.5" customHeight="1">
      <c r="A391" s="20">
        <v>386</v>
      </c>
      <c r="B391" s="20" t="str">
        <f>VLOOKUP(E391,studia!$F$1:$I$12,2,FALSE)</f>
        <v>Elektrotechnika</v>
      </c>
      <c r="C391" s="20" t="str">
        <f>VLOOKUP(E391,studia!$F$1:$I$12,3,FALSE)</f>
        <v>inż.</v>
      </c>
      <c r="D391" s="20" t="str">
        <f>VLOOKUP(E391,studia!$F$1:$I$12,4,FALSE)</f>
        <v>EEN</v>
      </c>
      <c r="E391" s="34" t="s">
        <v>393</v>
      </c>
      <c r="F391" s="53"/>
      <c r="G391" s="35" t="s">
        <v>2408</v>
      </c>
      <c r="H391" s="35" t="s">
        <v>2409</v>
      </c>
      <c r="I391" s="35" t="s">
        <v>2410</v>
      </c>
      <c r="J391" s="35" t="s">
        <v>2538</v>
      </c>
      <c r="K391" s="19" t="str">
        <f>VLOOKUP(J391,Prowadzacy!$F$2:$J$112,2,FALSE)</f>
        <v>Aleksander</v>
      </c>
      <c r="L391" s="19">
        <f>VLOOKUP(J391,Prowadzacy!$F$2:$K$112,3,FALSE)</f>
        <v>0</v>
      </c>
      <c r="M391" s="19" t="str">
        <f>VLOOKUP(J391,Prowadzacy!$F$2:$K$112,4,FALSE)</f>
        <v>Leicht</v>
      </c>
      <c r="N391" s="20" t="str">
        <f>VLOOKUP(J391,Prowadzacy!$F$2:$M$112,8,FALSE)</f>
        <v xml:space="preserve">Aleksander | Leicht | Dr inż. |  ( 5388 ) </v>
      </c>
      <c r="O391" s="20" t="str">
        <f>VLOOKUP(J391,Prowadzacy!$F$2:$K$112,5,FALSE)</f>
        <v>W05/K3</v>
      </c>
      <c r="P391" s="20" t="str">
        <f>VLOOKUP(J391,Prowadzacy!$F$2:$K$112,6,FALSE)</f>
        <v>ZMPE</v>
      </c>
      <c r="Q391" s="34" t="s">
        <v>2443</v>
      </c>
      <c r="R391" s="20" t="str">
        <f>VLOOKUP(Q391,Prowadzacy!$F$2:$K$112,2,FALSE)</f>
        <v>Krzysztof</v>
      </c>
      <c r="S391" s="20">
        <f>VLOOKUP(Q391,Prowadzacy!$F$2:$K$112,3,FALSE)</f>
        <v>0</v>
      </c>
      <c r="T391" s="20" t="str">
        <f>VLOOKUP(Q391,Prowadzacy!$F$2:$K$112,4,FALSE)</f>
        <v>Makowski</v>
      </c>
      <c r="U391" s="20" t="str">
        <f>VLOOKUP(Q391,Prowadzacy!$F$2:$M$112,8,FALSE)</f>
        <v xml:space="preserve">Krzysztof | Makowski | Dr hab. inż. |  ( 05329 ) </v>
      </c>
      <c r="V391" s="35"/>
      <c r="W391" s="34" t="s">
        <v>235</v>
      </c>
      <c r="X391" s="34"/>
      <c r="Y391" s="34"/>
      <c r="Z391" s="10"/>
      <c r="AA391" s="9"/>
      <c r="AB391" s="9"/>
      <c r="AC391" s="9"/>
      <c r="AD391" s="9"/>
      <c r="AE391" s="9"/>
      <c r="AF391" s="9"/>
      <c r="AG391" s="9"/>
      <c r="AH391" s="9"/>
      <c r="AI391" s="9"/>
      <c r="AJ391" s="9"/>
      <c r="AK391" s="9"/>
    </row>
    <row r="392" spans="1:37" ht="140.25" customHeight="1">
      <c r="A392" s="20">
        <v>387</v>
      </c>
      <c r="B392" s="20" t="str">
        <f>VLOOKUP(E392,studia!$F$1:$I$12,2,FALSE)</f>
        <v>Elektrotechnika</v>
      </c>
      <c r="C392" s="20" t="str">
        <f>VLOOKUP(E392,studia!$F$1:$I$12,3,FALSE)</f>
        <v>inż.</v>
      </c>
      <c r="D392" s="20" t="str">
        <f>VLOOKUP(E392,studia!$F$1:$I$12,4,FALSE)</f>
        <v>EEN</v>
      </c>
      <c r="E392" s="34" t="s">
        <v>393</v>
      </c>
      <c r="F392" s="85" t="s">
        <v>2939</v>
      </c>
      <c r="G392" s="35" t="s">
        <v>2505</v>
      </c>
      <c r="H392" s="35" t="s">
        <v>2506</v>
      </c>
      <c r="I392" s="35" t="s">
        <v>2507</v>
      </c>
      <c r="J392" s="35" t="s">
        <v>2147</v>
      </c>
      <c r="K392" s="19" t="str">
        <f>VLOOKUP(J392,Prowadzacy!$F$2:$J$112,2,FALSE)</f>
        <v>Marcin</v>
      </c>
      <c r="L392" s="19" t="str">
        <f>VLOOKUP(J392,Prowadzacy!$F$2:$K$112,3,FALSE)</f>
        <v>Stanisław</v>
      </c>
      <c r="M392" s="19" t="str">
        <f>VLOOKUP(J392,Prowadzacy!$F$2:$K$112,4,FALSE)</f>
        <v>Pawlak</v>
      </c>
      <c r="N392" s="20" t="str">
        <f>VLOOKUP(J392,Prowadzacy!$F$2:$M$112,8,FALSE)</f>
        <v xml:space="preserve">Marcin | Pawlak | Dr inż. |  ( 05337 ) </v>
      </c>
      <c r="O392" s="20" t="str">
        <f>VLOOKUP(J392,Prowadzacy!$F$2:$K$112,5,FALSE)</f>
        <v>W05/K3</v>
      </c>
      <c r="P392" s="20" t="str">
        <f>VLOOKUP(J392,Prowadzacy!$F$2:$K$112,6,FALSE)</f>
        <v>ZNEMAP</v>
      </c>
      <c r="Q392" s="34" t="s">
        <v>2415</v>
      </c>
      <c r="R392" s="20" t="str">
        <f>VLOOKUP(Q392,Prowadzacy!$F$2:$K$112,2,FALSE)</f>
        <v>Krzysztof</v>
      </c>
      <c r="S392" s="20" t="str">
        <f>VLOOKUP(Q392,Prowadzacy!$F$2:$K$112,3,FALSE)</f>
        <v>Paweł</v>
      </c>
      <c r="T392" s="20" t="str">
        <f>VLOOKUP(Q392,Prowadzacy!$F$2:$K$112,4,FALSE)</f>
        <v>Dyrcz</v>
      </c>
      <c r="U392" s="20" t="str">
        <f>VLOOKUP(Q392,Prowadzacy!$F$2:$M$112,8,FALSE)</f>
        <v xml:space="preserve">Krzysztof | Dyrcz | Dr inż. |  ( 05307 ) </v>
      </c>
      <c r="V392" s="35"/>
      <c r="W392" s="34" t="s">
        <v>235</v>
      </c>
      <c r="X392" s="34"/>
      <c r="Y392" s="34"/>
      <c r="Z392" s="10"/>
      <c r="AA392" s="9"/>
      <c r="AB392" s="9"/>
      <c r="AC392" s="9"/>
      <c r="AD392" s="9"/>
      <c r="AE392" s="9"/>
      <c r="AF392" s="9"/>
      <c r="AG392" s="9"/>
      <c r="AH392" s="9"/>
      <c r="AI392" s="9"/>
      <c r="AJ392" s="9"/>
      <c r="AK392" s="9"/>
    </row>
    <row r="393" spans="1:37" ht="127.5" customHeight="1">
      <c r="A393" s="20">
        <v>388</v>
      </c>
      <c r="B393" s="20" t="str">
        <f>VLOOKUP(E393,studia!$F$1:$I$12,2,FALSE)</f>
        <v>Elektrotechnika</v>
      </c>
      <c r="C393" s="20" t="str">
        <f>VLOOKUP(E393,studia!$F$1:$I$12,3,FALSE)</f>
        <v>inż.</v>
      </c>
      <c r="D393" s="20" t="str">
        <f>VLOOKUP(E393,studia!$F$1:$I$12,4,FALSE)</f>
        <v>EEN</v>
      </c>
      <c r="E393" s="34" t="s">
        <v>393</v>
      </c>
      <c r="F393" s="85" t="s">
        <v>2939</v>
      </c>
      <c r="G393" s="35" t="s">
        <v>2280</v>
      </c>
      <c r="H393" s="35" t="s">
        <v>2281</v>
      </c>
      <c r="I393" s="35" t="s">
        <v>2282</v>
      </c>
      <c r="J393" s="35" t="s">
        <v>2283</v>
      </c>
      <c r="K393" s="19" t="str">
        <f>VLOOKUP(J393,Prowadzacy!$F$2:$J$112,2,FALSE)</f>
        <v>Grzegorz</v>
      </c>
      <c r="L393" s="19" t="str">
        <f>VLOOKUP(J393,Prowadzacy!$F$2:$K$112,3,FALSE)</f>
        <v>Jakub</v>
      </c>
      <c r="M393" s="19" t="str">
        <f>VLOOKUP(J393,Prowadzacy!$F$2:$K$112,4,FALSE)</f>
        <v>Tarchała</v>
      </c>
      <c r="N393" s="20" t="str">
        <f>VLOOKUP(J393,Prowadzacy!$F$2:$M$112,8,FALSE)</f>
        <v xml:space="preserve">Grzegorz | Tarchała | Dr inż. |  ( 05385 ) </v>
      </c>
      <c r="O393" s="20" t="str">
        <f>VLOOKUP(J393,Prowadzacy!$F$2:$K$112,5,FALSE)</f>
        <v>W05/K3</v>
      </c>
      <c r="P393" s="20" t="str">
        <f>VLOOKUP(J393,Prowadzacy!$F$2:$K$112,6,FALSE)</f>
        <v>ZNEMAP</v>
      </c>
      <c r="Q393" s="34" t="s">
        <v>2193</v>
      </c>
      <c r="R393" s="20" t="str">
        <f>VLOOKUP(Q393,Prowadzacy!$F$2:$K$112,2,FALSE)</f>
        <v>Piotr</v>
      </c>
      <c r="S393" s="20" t="str">
        <f>VLOOKUP(Q393,Prowadzacy!$F$2:$K$112,3,FALSE)</f>
        <v>Jóżef</v>
      </c>
      <c r="T393" s="20" t="str">
        <f>VLOOKUP(Q393,Prowadzacy!$F$2:$K$112,4,FALSE)</f>
        <v>Serkies</v>
      </c>
      <c r="U393" s="20" t="str">
        <f>VLOOKUP(Q393,Prowadzacy!$F$2:$M$112,8,FALSE)</f>
        <v xml:space="preserve">Piotr | Serkies | Dr inż. |  ( 05383 ) </v>
      </c>
      <c r="V393" s="35"/>
      <c r="W393" s="34" t="s">
        <v>235</v>
      </c>
      <c r="X393" s="54"/>
      <c r="Y393" s="34"/>
      <c r="Z393" s="10"/>
      <c r="AA393" s="9"/>
      <c r="AB393" s="9"/>
      <c r="AC393" s="9"/>
      <c r="AD393" s="9"/>
      <c r="AE393" s="9"/>
      <c r="AF393" s="9"/>
      <c r="AG393" s="9"/>
      <c r="AH393" s="9"/>
      <c r="AI393" s="9"/>
      <c r="AJ393" s="9"/>
      <c r="AK393" s="9"/>
    </row>
    <row r="394" spans="1:37" ht="140.25" customHeight="1">
      <c r="A394" s="20">
        <v>389</v>
      </c>
      <c r="B394" s="20" t="str">
        <f>VLOOKUP(E394,studia!$F$1:$I$12,2,FALSE)</f>
        <v>Elektrotechnika</v>
      </c>
      <c r="C394" s="20" t="str">
        <f>VLOOKUP(E394,studia!$F$1:$I$12,3,FALSE)</f>
        <v>inż.</v>
      </c>
      <c r="D394" s="20" t="str">
        <f>VLOOKUP(E394,studia!$F$1:$I$12,4,FALSE)</f>
        <v>EEN</v>
      </c>
      <c r="E394" s="34" t="s">
        <v>393</v>
      </c>
      <c r="F394" s="53"/>
      <c r="G394" s="35" t="s">
        <v>2347</v>
      </c>
      <c r="H394" s="35" t="s">
        <v>2348</v>
      </c>
      <c r="I394" s="35" t="s">
        <v>2349</v>
      </c>
      <c r="J394" s="35" t="s">
        <v>2350</v>
      </c>
      <c r="K394" s="19" t="str">
        <f>VLOOKUP(J394,Prowadzacy!$F$2:$J$112,2,FALSE)</f>
        <v>Paweł</v>
      </c>
      <c r="L394" s="19" t="str">
        <f>VLOOKUP(J394,Prowadzacy!$F$2:$K$112,3,FALSE)</f>
        <v>Adam</v>
      </c>
      <c r="M394" s="19" t="str">
        <f>VLOOKUP(J394,Prowadzacy!$F$2:$K$112,4,FALSE)</f>
        <v>Zalas</v>
      </c>
      <c r="N394" s="20" t="str">
        <f>VLOOKUP(J394,Prowadzacy!$F$2:$M$112,8,FALSE)</f>
        <v xml:space="preserve">Paweł | Zalas | Dr inż. |  ( 05354 ) </v>
      </c>
      <c r="O394" s="20" t="str">
        <f>VLOOKUP(J394,Prowadzacy!$F$2:$K$112,5,FALSE)</f>
        <v>W05/K3</v>
      </c>
      <c r="P394" s="20" t="str">
        <f>VLOOKUP(J394,Prowadzacy!$F$2:$K$112,6,FALSE)</f>
        <v>ZMPE</v>
      </c>
      <c r="Q394" s="34" t="s">
        <v>2441</v>
      </c>
      <c r="R394" s="20" t="str">
        <f>VLOOKUP(Q394,Prowadzacy!$F$2:$K$112,2,FALSE)</f>
        <v>Piotr</v>
      </c>
      <c r="S394" s="20" t="str">
        <f>VLOOKUP(Q394,Prowadzacy!$F$2:$K$112,3,FALSE)</f>
        <v>Mariusz</v>
      </c>
      <c r="T394" s="20" t="str">
        <f>VLOOKUP(Q394,Prowadzacy!$F$2:$K$112,4,FALSE)</f>
        <v>Kisielewski</v>
      </c>
      <c r="U394" s="20" t="str">
        <f>VLOOKUP(Q394,Prowadzacy!$F$2:$M$112,8,FALSE)</f>
        <v xml:space="preserve">Piotr | Kisielewski | Dr inż. |  ( 05370 ) </v>
      </c>
      <c r="V394" s="35"/>
      <c r="W394" s="34" t="s">
        <v>235</v>
      </c>
      <c r="X394" s="34"/>
      <c r="Y394" s="34"/>
      <c r="Z394" s="10"/>
      <c r="AA394" s="9"/>
      <c r="AB394" s="9"/>
      <c r="AC394" s="9"/>
      <c r="AD394" s="9"/>
      <c r="AE394" s="9"/>
      <c r="AF394" s="9"/>
      <c r="AG394" s="9"/>
      <c r="AH394" s="9"/>
      <c r="AI394" s="9"/>
      <c r="AJ394" s="9"/>
      <c r="AK394" s="9"/>
    </row>
    <row r="395" spans="1:37" ht="140.25" customHeight="1">
      <c r="A395" s="20">
        <v>390</v>
      </c>
      <c r="B395" s="20" t="str">
        <f>VLOOKUP(E395,studia!$F$1:$I$12,2,FALSE)</f>
        <v>Elektrotechnika</v>
      </c>
      <c r="C395" s="20" t="str">
        <f>VLOOKUP(E395,studia!$F$1:$I$12,3,FALSE)</f>
        <v>inż.</v>
      </c>
      <c r="D395" s="20" t="str">
        <f>VLOOKUP(E395,studia!$F$1:$I$12,4,FALSE)</f>
        <v>EEN</v>
      </c>
      <c r="E395" s="34" t="s">
        <v>393</v>
      </c>
      <c r="F395" s="34"/>
      <c r="G395" s="35" t="s">
        <v>2351</v>
      </c>
      <c r="H395" s="35" t="s">
        <v>2352</v>
      </c>
      <c r="I395" s="35" t="s">
        <v>2353</v>
      </c>
      <c r="J395" s="35" t="s">
        <v>2350</v>
      </c>
      <c r="K395" s="19" t="str">
        <f>VLOOKUP(J395,Prowadzacy!$F$2:$J$112,2,FALSE)</f>
        <v>Paweł</v>
      </c>
      <c r="L395" s="19" t="str">
        <f>VLOOKUP(J395,Prowadzacy!$F$2:$K$112,3,FALSE)</f>
        <v>Adam</v>
      </c>
      <c r="M395" s="19" t="str">
        <f>VLOOKUP(J395,Prowadzacy!$F$2:$K$112,4,FALSE)</f>
        <v>Zalas</v>
      </c>
      <c r="N395" s="20" t="str">
        <f>VLOOKUP(J395,Prowadzacy!$F$2:$M$112,8,FALSE)</f>
        <v xml:space="preserve">Paweł | Zalas | Dr inż. |  ( 05354 ) </v>
      </c>
      <c r="O395" s="20" t="str">
        <f>VLOOKUP(J395,Prowadzacy!$F$2:$K$112,5,FALSE)</f>
        <v>W05/K3</v>
      </c>
      <c r="P395" s="20" t="str">
        <f>VLOOKUP(J395,Prowadzacy!$F$2:$K$112,6,FALSE)</f>
        <v>ZMPE</v>
      </c>
      <c r="Q395" s="34" t="s">
        <v>2441</v>
      </c>
      <c r="R395" s="20" t="str">
        <f>VLOOKUP(Q395,Prowadzacy!$F$2:$K$112,2,FALSE)</f>
        <v>Piotr</v>
      </c>
      <c r="S395" s="20" t="str">
        <f>VLOOKUP(Q395,Prowadzacy!$F$2:$K$112,3,FALSE)</f>
        <v>Mariusz</v>
      </c>
      <c r="T395" s="20" t="str">
        <f>VLOOKUP(Q395,Prowadzacy!$F$2:$K$112,4,FALSE)</f>
        <v>Kisielewski</v>
      </c>
      <c r="U395" s="20" t="str">
        <f>VLOOKUP(Q395,Prowadzacy!$F$2:$M$112,8,FALSE)</f>
        <v xml:space="preserve">Piotr | Kisielewski | Dr inż. |  ( 05370 ) </v>
      </c>
      <c r="V395" s="35"/>
      <c r="W395" s="34" t="s">
        <v>235</v>
      </c>
      <c r="X395" s="34"/>
      <c r="Y395" s="34"/>
      <c r="Z395" s="10"/>
      <c r="AA395" s="9"/>
      <c r="AB395" s="9"/>
      <c r="AC395" s="9"/>
      <c r="AD395" s="9"/>
      <c r="AE395" s="9"/>
      <c r="AF395" s="9"/>
      <c r="AG395" s="9"/>
      <c r="AH395" s="9"/>
      <c r="AI395" s="9"/>
      <c r="AJ395" s="9"/>
      <c r="AK395" s="9"/>
    </row>
    <row r="396" spans="1:37" ht="102" customHeight="1">
      <c r="A396" s="20">
        <v>391</v>
      </c>
      <c r="B396" s="20" t="str">
        <f>VLOOKUP(E396,studia!$F$1:$I$12,2,FALSE)</f>
        <v>Elektrotechnika</v>
      </c>
      <c r="C396" s="20" t="str">
        <f>VLOOKUP(E396,studia!$F$1:$I$12,3,FALSE)</f>
        <v>inż.</v>
      </c>
      <c r="D396" s="20" t="str">
        <f>VLOOKUP(E396,studia!$F$1:$I$12,4,FALSE)</f>
        <v>EEN</v>
      </c>
      <c r="E396" s="34" t="s">
        <v>393</v>
      </c>
      <c r="F396" s="34"/>
      <c r="G396" s="35" t="s">
        <v>2354</v>
      </c>
      <c r="H396" s="35" t="s">
        <v>2355</v>
      </c>
      <c r="I396" s="35" t="s">
        <v>2356</v>
      </c>
      <c r="J396" s="35" t="s">
        <v>2350</v>
      </c>
      <c r="K396" s="19" t="str">
        <f>VLOOKUP(J396,Prowadzacy!$F$2:$J$112,2,FALSE)</f>
        <v>Paweł</v>
      </c>
      <c r="L396" s="19" t="str">
        <f>VLOOKUP(J396,Prowadzacy!$F$2:$K$112,3,FALSE)</f>
        <v>Adam</v>
      </c>
      <c r="M396" s="19" t="str">
        <f>VLOOKUP(J396,Prowadzacy!$F$2:$K$112,4,FALSE)</f>
        <v>Zalas</v>
      </c>
      <c r="N396" s="20" t="str">
        <f>VLOOKUP(J396,Prowadzacy!$F$2:$M$112,8,FALSE)</f>
        <v xml:space="preserve">Paweł | Zalas | Dr inż. |  ( 05354 ) </v>
      </c>
      <c r="O396" s="20" t="str">
        <f>VLOOKUP(J396,Prowadzacy!$F$2:$K$112,5,FALSE)</f>
        <v>W05/K3</v>
      </c>
      <c r="P396" s="20" t="str">
        <f>VLOOKUP(J396,Prowadzacy!$F$2:$K$112,6,FALSE)</f>
        <v>ZMPE</v>
      </c>
      <c r="Q396" s="34" t="s">
        <v>2441</v>
      </c>
      <c r="R396" s="20" t="str">
        <f>VLOOKUP(Q396,Prowadzacy!$F$2:$K$112,2,FALSE)</f>
        <v>Piotr</v>
      </c>
      <c r="S396" s="20" t="str">
        <f>VLOOKUP(Q396,Prowadzacy!$F$2:$K$112,3,FALSE)</f>
        <v>Mariusz</v>
      </c>
      <c r="T396" s="20" t="str">
        <f>VLOOKUP(Q396,Prowadzacy!$F$2:$K$112,4,FALSE)</f>
        <v>Kisielewski</v>
      </c>
      <c r="U396" s="20" t="str">
        <f>VLOOKUP(Q396,Prowadzacy!$F$2:$M$112,8,FALSE)</f>
        <v xml:space="preserve">Piotr | Kisielewski | Dr inż. |  ( 05370 ) </v>
      </c>
      <c r="V396" s="35"/>
      <c r="W396" s="34" t="s">
        <v>235</v>
      </c>
      <c r="X396" s="34"/>
      <c r="Y396" s="34"/>
      <c r="Z396" s="10"/>
      <c r="AA396" s="9"/>
      <c r="AB396" s="9"/>
      <c r="AC396" s="9"/>
      <c r="AD396" s="9"/>
      <c r="AE396" s="9"/>
      <c r="AF396" s="9"/>
      <c r="AG396" s="9"/>
      <c r="AH396" s="9"/>
      <c r="AI396" s="9"/>
      <c r="AJ396" s="9"/>
      <c r="AK396" s="9"/>
    </row>
    <row r="397" spans="1:37" ht="114.75" customHeight="1">
      <c r="A397" s="20">
        <v>392</v>
      </c>
      <c r="B397" s="20" t="str">
        <f>VLOOKUP(E397,studia!$F$1:$I$12,2,FALSE)</f>
        <v>Elektrotechnika</v>
      </c>
      <c r="C397" s="20" t="str">
        <f>VLOOKUP(E397,studia!$F$1:$I$12,3,FALSE)</f>
        <v>inż.</v>
      </c>
      <c r="D397" s="20" t="str">
        <f>VLOOKUP(E397,studia!$F$1:$I$12,4,FALSE)</f>
        <v>EEN</v>
      </c>
      <c r="E397" s="34" t="s">
        <v>393</v>
      </c>
      <c r="F397" s="34"/>
      <c r="G397" s="35" t="s">
        <v>2357</v>
      </c>
      <c r="H397" s="35" t="s">
        <v>2358</v>
      </c>
      <c r="I397" s="35" t="s">
        <v>2359</v>
      </c>
      <c r="J397" s="35" t="s">
        <v>2350</v>
      </c>
      <c r="K397" s="19" t="str">
        <f>VLOOKUP(J397,Prowadzacy!$F$2:$J$112,2,FALSE)</f>
        <v>Paweł</v>
      </c>
      <c r="L397" s="19" t="str">
        <f>VLOOKUP(J397,Prowadzacy!$F$2:$K$112,3,FALSE)</f>
        <v>Adam</v>
      </c>
      <c r="M397" s="19" t="str">
        <f>VLOOKUP(J397,Prowadzacy!$F$2:$K$112,4,FALSE)</f>
        <v>Zalas</v>
      </c>
      <c r="N397" s="20" t="str">
        <f>VLOOKUP(J397,Prowadzacy!$F$2:$M$112,8,FALSE)</f>
        <v xml:space="preserve">Paweł | Zalas | Dr inż. |  ( 05354 ) </v>
      </c>
      <c r="O397" s="20" t="str">
        <f>VLOOKUP(J397,Prowadzacy!$F$2:$K$112,5,FALSE)</f>
        <v>W05/K3</v>
      </c>
      <c r="P397" s="20" t="str">
        <f>VLOOKUP(J397,Prowadzacy!$F$2:$K$112,6,FALSE)</f>
        <v>ZMPE</v>
      </c>
      <c r="Q397" s="34" t="s">
        <v>2441</v>
      </c>
      <c r="R397" s="20" t="str">
        <f>VLOOKUP(Q397,Prowadzacy!$F$2:$K$112,2,FALSE)</f>
        <v>Piotr</v>
      </c>
      <c r="S397" s="20" t="str">
        <f>VLOOKUP(Q397,Prowadzacy!$F$2:$K$112,3,FALSE)</f>
        <v>Mariusz</v>
      </c>
      <c r="T397" s="20" t="str">
        <f>VLOOKUP(Q397,Prowadzacy!$F$2:$K$112,4,FALSE)</f>
        <v>Kisielewski</v>
      </c>
      <c r="U397" s="20" t="str">
        <f>VLOOKUP(Q397,Prowadzacy!$F$2:$M$112,8,FALSE)</f>
        <v xml:space="preserve">Piotr | Kisielewski | Dr inż. |  ( 05370 ) </v>
      </c>
      <c r="V397" s="35"/>
      <c r="W397" s="34" t="s">
        <v>235</v>
      </c>
      <c r="X397" s="34"/>
      <c r="Y397" s="34"/>
      <c r="Z397" s="10"/>
      <c r="AA397" s="9"/>
      <c r="AB397" s="9"/>
      <c r="AC397" s="9"/>
      <c r="AD397" s="9"/>
      <c r="AE397" s="9"/>
      <c r="AF397" s="9"/>
      <c r="AG397" s="9"/>
      <c r="AH397" s="9"/>
      <c r="AI397" s="9"/>
      <c r="AJ397" s="9"/>
      <c r="AK397" s="9"/>
    </row>
    <row r="398" spans="1:37" ht="140.25" customHeight="1">
      <c r="A398" s="20">
        <v>393</v>
      </c>
      <c r="B398" s="20" t="str">
        <f>VLOOKUP(E398,studia!$F$1:$I$12,2,FALSE)</f>
        <v>Elektrotechnika</v>
      </c>
      <c r="C398" s="20" t="str">
        <f>VLOOKUP(E398,studia!$F$1:$I$12,3,FALSE)</f>
        <v>inż.</v>
      </c>
      <c r="D398" s="20" t="str">
        <f>VLOOKUP(E398,studia!$F$1:$I$12,4,FALSE)</f>
        <v>EEN</v>
      </c>
      <c r="E398" s="34" t="s">
        <v>393</v>
      </c>
      <c r="F398" s="34"/>
      <c r="G398" s="35" t="s">
        <v>2360</v>
      </c>
      <c r="H398" s="35" t="s">
        <v>2361</v>
      </c>
      <c r="I398" s="35" t="s">
        <v>2362</v>
      </c>
      <c r="J398" s="35" t="s">
        <v>2350</v>
      </c>
      <c r="K398" s="19" t="str">
        <f>VLOOKUP(J398,Prowadzacy!$F$2:$J$112,2,FALSE)</f>
        <v>Paweł</v>
      </c>
      <c r="L398" s="19" t="str">
        <f>VLOOKUP(J398,Prowadzacy!$F$2:$K$112,3,FALSE)</f>
        <v>Adam</v>
      </c>
      <c r="M398" s="19" t="str">
        <f>VLOOKUP(J398,Prowadzacy!$F$2:$K$112,4,FALSE)</f>
        <v>Zalas</v>
      </c>
      <c r="N398" s="20" t="str">
        <f>VLOOKUP(J398,Prowadzacy!$F$2:$M$112,8,FALSE)</f>
        <v xml:space="preserve">Paweł | Zalas | Dr inż. |  ( 05354 ) </v>
      </c>
      <c r="O398" s="20" t="str">
        <f>VLOOKUP(J398,Prowadzacy!$F$2:$K$112,5,FALSE)</f>
        <v>W05/K3</v>
      </c>
      <c r="P398" s="20" t="str">
        <f>VLOOKUP(J398,Prowadzacy!$F$2:$K$112,6,FALSE)</f>
        <v>ZMPE</v>
      </c>
      <c r="Q398" s="34" t="s">
        <v>2441</v>
      </c>
      <c r="R398" s="20" t="str">
        <f>VLOOKUP(Q398,Prowadzacy!$F$2:$K$112,2,FALSE)</f>
        <v>Piotr</v>
      </c>
      <c r="S398" s="20" t="str">
        <f>VLOOKUP(Q398,Prowadzacy!$F$2:$K$112,3,FALSE)</f>
        <v>Mariusz</v>
      </c>
      <c r="T398" s="20" t="str">
        <f>VLOOKUP(Q398,Prowadzacy!$F$2:$K$112,4,FALSE)</f>
        <v>Kisielewski</v>
      </c>
      <c r="U398" s="20" t="str">
        <f>VLOOKUP(Q398,Prowadzacy!$F$2:$M$112,8,FALSE)</f>
        <v xml:space="preserve">Piotr | Kisielewski | Dr inż. |  ( 05370 ) </v>
      </c>
      <c r="V398" s="35"/>
      <c r="W398" s="34" t="s">
        <v>235</v>
      </c>
      <c r="X398" s="34"/>
      <c r="Y398" s="34"/>
      <c r="Z398" s="10"/>
      <c r="AA398" s="9"/>
      <c r="AB398" s="9"/>
      <c r="AC398" s="9"/>
      <c r="AD398" s="9"/>
      <c r="AE398" s="9"/>
      <c r="AF398" s="9"/>
      <c r="AG398" s="9"/>
      <c r="AH398" s="9"/>
      <c r="AI398" s="9"/>
      <c r="AJ398" s="9"/>
      <c r="AK398" s="9"/>
    </row>
    <row r="399" spans="1:37" ht="331.5" customHeight="1">
      <c r="A399" s="20">
        <v>394</v>
      </c>
      <c r="B399" s="20" t="str">
        <f>VLOOKUP(E399,studia!$F$1:$I$12,2,FALSE)</f>
        <v>Elektrotechnika</v>
      </c>
      <c r="C399" s="20" t="str">
        <f>VLOOKUP(E399,studia!$F$1:$I$12,3,FALSE)</f>
        <v>inż.</v>
      </c>
      <c r="D399" s="20" t="str">
        <f>VLOOKUP(E399,studia!$F$1:$I$12,4,FALSE)</f>
        <v>EEN</v>
      </c>
      <c r="E399" s="34" t="s">
        <v>393</v>
      </c>
      <c r="F399" s="85" t="s">
        <v>2939</v>
      </c>
      <c r="G399" s="35" t="s">
        <v>2514</v>
      </c>
      <c r="H399" s="35" t="s">
        <v>2515</v>
      </c>
      <c r="I399" s="35" t="s">
        <v>2520</v>
      </c>
      <c r="J399" s="35" t="s">
        <v>2516</v>
      </c>
      <c r="K399" s="19"/>
      <c r="L399" s="19"/>
      <c r="M399" s="19" t="s">
        <v>2526</v>
      </c>
      <c r="N399" s="20"/>
      <c r="O399" s="20" t="s">
        <v>2517</v>
      </c>
      <c r="P399" s="20"/>
      <c r="Q399" s="34" t="s">
        <v>2518</v>
      </c>
      <c r="R399" s="20"/>
      <c r="S399" s="20"/>
      <c r="T399" s="20"/>
      <c r="U399" s="20"/>
      <c r="V399" s="35"/>
      <c r="W399" s="34" t="s">
        <v>235</v>
      </c>
      <c r="X399" s="34"/>
      <c r="Y399" s="34"/>
      <c r="Z399" s="10"/>
      <c r="AA399" s="9"/>
      <c r="AB399" s="9"/>
      <c r="AC399" s="9"/>
      <c r="AD399" s="9"/>
      <c r="AE399" s="9"/>
      <c r="AF399" s="9"/>
      <c r="AG399" s="9"/>
      <c r="AH399" s="9"/>
      <c r="AI399" s="9"/>
      <c r="AJ399" s="9"/>
      <c r="AK399" s="9"/>
    </row>
    <row r="400" spans="1:37" ht="63.75" customHeight="1">
      <c r="A400" s="20">
        <v>395</v>
      </c>
      <c r="B400" s="20" t="str">
        <f>VLOOKUP(E400,studia!$F$1:$I$12,2,FALSE)</f>
        <v>Elektrotechnika</v>
      </c>
      <c r="C400" s="20" t="str">
        <f>VLOOKUP(E400,studia!$F$1:$I$12,3,FALSE)</f>
        <v>mgr</v>
      </c>
      <c r="D400" s="20" t="str">
        <f>VLOOKUP(E400,studia!$F$1:$I$12,4,FALSE)</f>
        <v>CPE</v>
      </c>
      <c r="E400" s="34" t="s">
        <v>737</v>
      </c>
      <c r="F400" s="85" t="s">
        <v>2939</v>
      </c>
      <c r="G400" s="35" t="s">
        <v>738</v>
      </c>
      <c r="H400" s="35" t="s">
        <v>739</v>
      </c>
      <c r="I400" s="35" t="s">
        <v>740</v>
      </c>
      <c r="J400" s="35" t="s">
        <v>523</v>
      </c>
      <c r="K400" s="19" t="str">
        <f>VLOOKUP(J400,Prowadzacy!$F$2:$J$112,2,FALSE)</f>
        <v>Tomasz</v>
      </c>
      <c r="L400" s="19">
        <f>VLOOKUP(J400,Prowadzacy!$F$2:$K$112,3,FALSE)</f>
        <v>0</v>
      </c>
      <c r="M400" s="19" t="str">
        <f>VLOOKUP(J400,Prowadzacy!$F$2:$K$112,4,FALSE)</f>
        <v>Czapka</v>
      </c>
      <c r="N400" s="20" t="str">
        <f>VLOOKUP(J400,Prowadzacy!$F$2:$M$112,8,FALSE)</f>
        <v xml:space="preserve">Tomasz | Czapka | Dr inż. |  ( 05158 ) </v>
      </c>
      <c r="O400" s="20" t="str">
        <f>VLOOKUP(J400,Prowadzacy!$F$2:$K$112,5,FALSE)</f>
        <v>W05/K1</v>
      </c>
      <c r="P400" s="20" t="str">
        <f>VLOOKUP(J400,Prowadzacy!$F$2:$K$112,6,FALSE)</f>
        <v>ZWN</v>
      </c>
      <c r="Q400" s="34" t="s">
        <v>552</v>
      </c>
      <c r="R400" s="20" t="str">
        <f>VLOOKUP(Q400,Prowadzacy!$F$2:$K$112,2,FALSE)</f>
        <v>Adam</v>
      </c>
      <c r="S400" s="20" t="str">
        <f>VLOOKUP(Q400,Prowadzacy!$F$2:$K$112,3,FALSE)</f>
        <v>Łukasz</v>
      </c>
      <c r="T400" s="20" t="str">
        <f>VLOOKUP(Q400,Prowadzacy!$F$2:$K$112,4,FALSE)</f>
        <v>Pelesz</v>
      </c>
      <c r="U400" s="20" t="str">
        <f>VLOOKUP(Q400,Prowadzacy!$F$2:$M$112,8,FALSE)</f>
        <v xml:space="preserve">Adam | Pelesz | Dr inż. |  ( 05170 ) </v>
      </c>
      <c r="V400" s="35"/>
      <c r="W400" s="34" t="s">
        <v>235</v>
      </c>
      <c r="X400" s="34"/>
      <c r="Y400" s="34"/>
      <c r="Z400" s="10"/>
      <c r="AA400" s="9"/>
      <c r="AB400" s="9"/>
      <c r="AC400" s="9"/>
      <c r="AD400" s="9"/>
      <c r="AE400" s="9"/>
      <c r="AF400" s="9"/>
      <c r="AG400" s="9"/>
      <c r="AH400" s="9"/>
      <c r="AI400" s="9"/>
      <c r="AJ400" s="9"/>
      <c r="AK400" s="9"/>
    </row>
    <row r="401" spans="1:37" ht="51" customHeight="1">
      <c r="A401" s="20">
        <v>396</v>
      </c>
      <c r="B401" s="20" t="str">
        <f>VLOOKUP(E401,studia!$F$1:$I$12,2,FALSE)</f>
        <v>Elektrotechnika</v>
      </c>
      <c r="C401" s="20" t="str">
        <f>VLOOKUP(E401,studia!$F$1:$I$12,3,FALSE)</f>
        <v>mgr</v>
      </c>
      <c r="D401" s="20" t="str">
        <f>VLOOKUP(E401,studia!$F$1:$I$12,4,FALSE)</f>
        <v>CPE</v>
      </c>
      <c r="E401" s="34" t="s">
        <v>737</v>
      </c>
      <c r="F401" s="85" t="s">
        <v>2939</v>
      </c>
      <c r="G401" s="35" t="s">
        <v>1277</v>
      </c>
      <c r="H401" s="35" t="s">
        <v>1278</v>
      </c>
      <c r="I401" s="35" t="s">
        <v>1279</v>
      </c>
      <c r="J401" s="35" t="s">
        <v>1054</v>
      </c>
      <c r="K401" s="19" t="str">
        <f>VLOOKUP(J401,Prowadzacy!$F$2:$J$112,2,FALSE)</f>
        <v>Jan</v>
      </c>
      <c r="L401" s="19" t="str">
        <f>VLOOKUP(J401,Prowadzacy!$F$2:$K$112,3,FALSE)</f>
        <v>Józef</v>
      </c>
      <c r="M401" s="19" t="str">
        <f>VLOOKUP(J401,Prowadzacy!$F$2:$K$112,4,FALSE)</f>
        <v>Iżykowski</v>
      </c>
      <c r="N401" s="20" t="str">
        <f>VLOOKUP(J401,Prowadzacy!$F$2:$M$112,8,FALSE)</f>
        <v xml:space="preserve">Jan | Iżykowski | Prof. dr hab. inż. |  ( 05212 ) </v>
      </c>
      <c r="O401" s="20" t="str">
        <f>VLOOKUP(J401,Prowadzacy!$F$2:$K$112,5,FALSE)</f>
        <v>W05/K2</v>
      </c>
      <c r="P401" s="20" t="str">
        <f>VLOOKUP(J401,Prowadzacy!$F$2:$K$112,6,FALSE)</f>
        <v>ZAS</v>
      </c>
      <c r="Q401" s="34" t="s">
        <v>834</v>
      </c>
      <c r="R401" s="20" t="str">
        <f>VLOOKUP(Q401,Prowadzacy!$F$2:$K$112,2,FALSE)</f>
        <v>Krzysztof</v>
      </c>
      <c r="S401" s="20" t="str">
        <f>VLOOKUP(Q401,Prowadzacy!$F$2:$K$112,3,FALSE)</f>
        <v>Jacek</v>
      </c>
      <c r="T401" s="20" t="str">
        <f>VLOOKUP(Q401,Prowadzacy!$F$2:$K$112,4,FALSE)</f>
        <v>Solak</v>
      </c>
      <c r="U401" s="20" t="str">
        <f>VLOOKUP(Q401,Prowadzacy!$F$2:$M$112,8,FALSE)</f>
        <v xml:space="preserve">Krzysztof | Solak | Dr inż. |  ( 05296 ) </v>
      </c>
      <c r="V401" s="35"/>
      <c r="W401" s="34" t="s">
        <v>235</v>
      </c>
      <c r="X401" s="34"/>
      <c r="Y401" s="34"/>
      <c r="Z401" s="10"/>
      <c r="AA401" s="9"/>
      <c r="AB401" s="9"/>
      <c r="AC401" s="9"/>
      <c r="AD401" s="9"/>
      <c r="AE401" s="9"/>
      <c r="AF401" s="9"/>
      <c r="AG401" s="9"/>
      <c r="AH401" s="9"/>
      <c r="AI401" s="9"/>
      <c r="AJ401" s="9"/>
      <c r="AK401" s="9"/>
    </row>
    <row r="402" spans="1:37" ht="102" customHeight="1">
      <c r="A402" s="20">
        <v>397</v>
      </c>
      <c r="B402" s="20" t="str">
        <f>VLOOKUP(E402,studia!$F$1:$I$12,2,FALSE)</f>
        <v>Elektrotechnika</v>
      </c>
      <c r="C402" s="20" t="str">
        <f>VLOOKUP(E402,studia!$F$1:$I$12,3,FALSE)</f>
        <v>mgr</v>
      </c>
      <c r="D402" s="20" t="str">
        <f>VLOOKUP(E402,studia!$F$1:$I$12,4,FALSE)</f>
        <v>CPE</v>
      </c>
      <c r="E402" s="34" t="s">
        <v>737</v>
      </c>
      <c r="F402" s="34"/>
      <c r="G402" s="35" t="s">
        <v>1280</v>
      </c>
      <c r="H402" s="35" t="s">
        <v>1281</v>
      </c>
      <c r="I402" s="35" t="s">
        <v>1282</v>
      </c>
      <c r="J402" s="35" t="s">
        <v>751</v>
      </c>
      <c r="K402" s="19" t="str">
        <f>VLOOKUP(J402,Prowadzacy!$F$2:$J$112,2,FALSE)</f>
        <v>Paweł</v>
      </c>
      <c r="L402" s="19" t="str">
        <f>VLOOKUP(J402,Prowadzacy!$F$2:$K$112,3,FALSE)</f>
        <v>Adam</v>
      </c>
      <c r="M402" s="19" t="str">
        <f>VLOOKUP(J402,Prowadzacy!$F$2:$K$112,4,FALSE)</f>
        <v>Regulski</v>
      </c>
      <c r="N402" s="20" t="str">
        <f>VLOOKUP(J402,Prowadzacy!$F$2:$M$112,8,FALSE)</f>
        <v xml:space="preserve">Paweł | Regulski | Dr inż. |  ( 52340 ) </v>
      </c>
      <c r="O402" s="20" t="str">
        <f>VLOOKUP(J402,Prowadzacy!$F$2:$K$112,5,FALSE)</f>
        <v>W05/K2</v>
      </c>
      <c r="P402" s="20" t="str">
        <f>VLOOKUP(J402,Prowadzacy!$F$2:$K$112,6,FALSE)</f>
        <v>ZAS</v>
      </c>
      <c r="Q402" s="34" t="s">
        <v>774</v>
      </c>
      <c r="R402" s="20" t="str">
        <f>VLOOKUP(Q402,Prowadzacy!$F$2:$K$112,2,FALSE)</f>
        <v>Daniel</v>
      </c>
      <c r="S402" s="20" t="str">
        <f>VLOOKUP(Q402,Prowadzacy!$F$2:$K$112,3,FALSE)</f>
        <v>Łukasz</v>
      </c>
      <c r="T402" s="20" t="str">
        <f>VLOOKUP(Q402,Prowadzacy!$F$2:$K$112,4,FALSE)</f>
        <v>Bejmert</v>
      </c>
      <c r="U402" s="20" t="str">
        <f>VLOOKUP(Q402,Prowadzacy!$F$2:$M$112,8,FALSE)</f>
        <v xml:space="preserve">Daniel | Bejmert | Dr inż. |  ( 05285 ) </v>
      </c>
      <c r="V402" s="35"/>
      <c r="W402" s="34" t="s">
        <v>235</v>
      </c>
      <c r="X402" s="34"/>
      <c r="Y402" s="34"/>
      <c r="Z402" s="10"/>
      <c r="AA402" s="9"/>
      <c r="AB402" s="9"/>
      <c r="AC402" s="9"/>
      <c r="AD402" s="9"/>
      <c r="AE402" s="9"/>
      <c r="AF402" s="9"/>
      <c r="AG402" s="9"/>
      <c r="AH402" s="9"/>
      <c r="AI402" s="9"/>
      <c r="AJ402" s="9"/>
      <c r="AK402" s="9"/>
    </row>
    <row r="403" spans="1:37" ht="102" customHeight="1">
      <c r="A403" s="20">
        <v>398</v>
      </c>
      <c r="B403" s="20" t="str">
        <f>VLOOKUP(E403,studia!$F$1:$I$12,2,FALSE)</f>
        <v>Elektrotechnika</v>
      </c>
      <c r="C403" s="20" t="str">
        <f>VLOOKUP(E403,studia!$F$1:$I$12,3,FALSE)</f>
        <v>mgr</v>
      </c>
      <c r="D403" s="20" t="str">
        <f>VLOOKUP(E403,studia!$F$1:$I$12,4,FALSE)</f>
        <v>CPE</v>
      </c>
      <c r="E403" s="34" t="s">
        <v>737</v>
      </c>
      <c r="F403" s="34"/>
      <c r="G403" s="35" t="s">
        <v>1283</v>
      </c>
      <c r="H403" s="35" t="s">
        <v>1284</v>
      </c>
      <c r="I403" s="35" t="s">
        <v>1285</v>
      </c>
      <c r="J403" s="35" t="s">
        <v>751</v>
      </c>
      <c r="K403" s="19" t="str">
        <f>VLOOKUP(J403,Prowadzacy!$F$2:$J$112,2,FALSE)</f>
        <v>Paweł</v>
      </c>
      <c r="L403" s="19" t="str">
        <f>VLOOKUP(J403,Prowadzacy!$F$2:$K$112,3,FALSE)</f>
        <v>Adam</v>
      </c>
      <c r="M403" s="19" t="str">
        <f>VLOOKUP(J403,Prowadzacy!$F$2:$K$112,4,FALSE)</f>
        <v>Regulski</v>
      </c>
      <c r="N403" s="20" t="str">
        <f>VLOOKUP(J403,Prowadzacy!$F$2:$M$112,8,FALSE)</f>
        <v xml:space="preserve">Paweł | Regulski | Dr inż. |  ( 52340 ) </v>
      </c>
      <c r="O403" s="20" t="str">
        <f>VLOOKUP(J403,Prowadzacy!$F$2:$K$112,5,FALSE)</f>
        <v>W05/K2</v>
      </c>
      <c r="P403" s="20" t="str">
        <f>VLOOKUP(J403,Prowadzacy!$F$2:$K$112,6,FALSE)</f>
        <v>ZAS</v>
      </c>
      <c r="Q403" s="34" t="s">
        <v>774</v>
      </c>
      <c r="R403" s="20" t="str">
        <f>VLOOKUP(Q403,Prowadzacy!$F$2:$K$112,2,FALSE)</f>
        <v>Daniel</v>
      </c>
      <c r="S403" s="20" t="str">
        <f>VLOOKUP(Q403,Prowadzacy!$F$2:$K$112,3,FALSE)</f>
        <v>Łukasz</v>
      </c>
      <c r="T403" s="20" t="str">
        <f>VLOOKUP(Q403,Prowadzacy!$F$2:$K$112,4,FALSE)</f>
        <v>Bejmert</v>
      </c>
      <c r="U403" s="20" t="str">
        <f>VLOOKUP(Q403,Prowadzacy!$F$2:$M$112,8,FALSE)</f>
        <v xml:space="preserve">Daniel | Bejmert | Dr inż. |  ( 05285 ) </v>
      </c>
      <c r="V403" s="35"/>
      <c r="W403" s="34" t="s">
        <v>235</v>
      </c>
      <c r="X403" s="34"/>
      <c r="Y403" s="34"/>
      <c r="Z403" s="10"/>
      <c r="AA403" s="9"/>
      <c r="AB403" s="9"/>
      <c r="AC403" s="9"/>
      <c r="AD403" s="9"/>
      <c r="AE403" s="9"/>
      <c r="AF403" s="9"/>
      <c r="AG403" s="9"/>
      <c r="AH403" s="9"/>
      <c r="AI403" s="9"/>
      <c r="AJ403" s="9"/>
      <c r="AK403" s="9"/>
    </row>
    <row r="404" spans="1:37" ht="153" customHeight="1">
      <c r="A404" s="20">
        <v>399</v>
      </c>
      <c r="B404" s="20" t="str">
        <f>VLOOKUP(E404,studia!$F$1:$I$12,2,FALSE)</f>
        <v>Elektrotechnika</v>
      </c>
      <c r="C404" s="20" t="str">
        <f>VLOOKUP(E404,studia!$F$1:$I$12,3,FALSE)</f>
        <v>mgr</v>
      </c>
      <c r="D404" s="20" t="str">
        <f>VLOOKUP(E404,studia!$F$1:$I$12,4,FALSE)</f>
        <v>CPE</v>
      </c>
      <c r="E404" s="34" t="s">
        <v>737</v>
      </c>
      <c r="F404" s="85" t="s">
        <v>2939</v>
      </c>
      <c r="G404" s="35" t="s">
        <v>1286</v>
      </c>
      <c r="H404" s="35" t="s">
        <v>1287</v>
      </c>
      <c r="I404" s="35" t="s">
        <v>1288</v>
      </c>
      <c r="J404" s="35" t="s">
        <v>890</v>
      </c>
      <c r="K404" s="19" t="str">
        <f>VLOOKUP(J404,Prowadzacy!$F$2:$J$112,2,FALSE)</f>
        <v>Eugeniusz</v>
      </c>
      <c r="L404" s="19">
        <f>VLOOKUP(J404,Prowadzacy!$F$2:$K$112,3,FALSE)</f>
        <v>0</v>
      </c>
      <c r="M404" s="19" t="str">
        <f>VLOOKUP(J404,Prowadzacy!$F$2:$K$112,4,FALSE)</f>
        <v>Rosołowski</v>
      </c>
      <c r="N404" s="20" t="str">
        <f>VLOOKUP(J404,Prowadzacy!$F$2:$M$112,8,FALSE)</f>
        <v xml:space="preserve">Eugeniusz | Rosołowski | Prof. dr hab. inż. |  ( 05242 ) </v>
      </c>
      <c r="O404" s="20" t="str">
        <f>VLOOKUP(J404,Prowadzacy!$F$2:$K$112,5,FALSE)</f>
        <v>W05/K2</v>
      </c>
      <c r="P404" s="20" t="str">
        <f>VLOOKUP(J404,Prowadzacy!$F$2:$K$112,6,FALSE)</f>
        <v>ZAS</v>
      </c>
      <c r="Q404" s="34" t="s">
        <v>886</v>
      </c>
      <c r="R404" s="20" t="str">
        <f>VLOOKUP(Q404,Prowadzacy!$F$2:$K$112,2,FALSE)</f>
        <v>Piotr</v>
      </c>
      <c r="S404" s="20" t="str">
        <f>VLOOKUP(Q404,Prowadzacy!$F$2:$K$112,3,FALSE)</f>
        <v>Eugeniusz</v>
      </c>
      <c r="T404" s="20" t="str">
        <f>VLOOKUP(Q404,Prowadzacy!$F$2:$K$112,4,FALSE)</f>
        <v>Pierz</v>
      </c>
      <c r="U404" s="20" t="str">
        <f>VLOOKUP(Q404,Prowadzacy!$F$2:$M$112,8,FALSE)</f>
        <v xml:space="preserve">Piotr | Pierz | Dr inż. |  ( 05232 ) </v>
      </c>
      <c r="V404" s="35"/>
      <c r="W404" s="34" t="s">
        <v>235</v>
      </c>
      <c r="X404" s="34"/>
      <c r="Y404" s="34"/>
      <c r="Z404" s="10"/>
      <c r="AA404" s="9"/>
      <c r="AB404" s="9"/>
      <c r="AC404" s="9"/>
      <c r="AD404" s="9"/>
      <c r="AE404" s="9"/>
      <c r="AF404" s="9"/>
      <c r="AG404" s="9"/>
      <c r="AH404" s="9"/>
      <c r="AI404" s="9"/>
      <c r="AJ404" s="9"/>
      <c r="AK404" s="9"/>
    </row>
    <row r="405" spans="1:37" ht="76.5" customHeight="1">
      <c r="A405" s="20">
        <v>400</v>
      </c>
      <c r="B405" s="20" t="str">
        <f>VLOOKUP(E405,studia!$F$1:$I$12,2,FALSE)</f>
        <v>Elektrotechnika</v>
      </c>
      <c r="C405" s="20" t="str">
        <f>VLOOKUP(E405,studia!$F$1:$I$12,3,FALSE)</f>
        <v>mgr</v>
      </c>
      <c r="D405" s="20" t="str">
        <f>VLOOKUP(E405,studia!$F$1:$I$12,4,FALSE)</f>
        <v>CPE</v>
      </c>
      <c r="E405" s="34" t="s">
        <v>737</v>
      </c>
      <c r="F405" s="85" t="s">
        <v>2939</v>
      </c>
      <c r="G405" s="35" t="s">
        <v>1289</v>
      </c>
      <c r="H405" s="35" t="s">
        <v>1290</v>
      </c>
      <c r="I405" s="35" t="s">
        <v>1291</v>
      </c>
      <c r="J405" s="35" t="s">
        <v>1292</v>
      </c>
      <c r="K405" s="19" t="str">
        <f>VLOOKUP(J405,Prowadzacy!$F$2:$J$112,2,FALSE)</f>
        <v>Łukasz</v>
      </c>
      <c r="L405" s="19">
        <f>VLOOKUP(J405,Prowadzacy!$F$2:$K$112,3,FALSE)</f>
        <v>0</v>
      </c>
      <c r="M405" s="19" t="str">
        <f>VLOOKUP(J405,Prowadzacy!$F$2:$K$112,4,FALSE)</f>
        <v>Staszewski</v>
      </c>
      <c r="N405" s="20" t="str">
        <f>VLOOKUP(J405,Prowadzacy!$F$2:$M$112,8,FALSE)</f>
        <v xml:space="preserve">Łukasz | Staszewski | Dr inż. |  ( 05410 ) </v>
      </c>
      <c r="O405" s="20" t="str">
        <f>VLOOKUP(J405,Prowadzacy!$F$2:$K$112,5,FALSE)</f>
        <v>W05/K2</v>
      </c>
      <c r="P405" s="20" t="str">
        <f>VLOOKUP(J405,Prowadzacy!$F$2:$K$112,6,FALSE)</f>
        <v>ZAS</v>
      </c>
      <c r="Q405" s="53" t="s">
        <v>774</v>
      </c>
      <c r="R405" s="20" t="str">
        <f>VLOOKUP(Q405,Prowadzacy!$F$2:$K$112,2,FALSE)</f>
        <v>Daniel</v>
      </c>
      <c r="S405" s="20" t="str">
        <f>VLOOKUP(Q405,Prowadzacy!$F$2:$K$112,3,FALSE)</f>
        <v>Łukasz</v>
      </c>
      <c r="T405" s="20" t="str">
        <f>VLOOKUP(Q405,Prowadzacy!$F$2:$K$112,4,FALSE)</f>
        <v>Bejmert</v>
      </c>
      <c r="U405" s="20" t="str">
        <f>VLOOKUP(Q405,Prowadzacy!$F$2:$M$112,8,FALSE)</f>
        <v xml:space="preserve">Daniel | Bejmert | Dr inż. |  ( 05285 ) </v>
      </c>
      <c r="V405" s="35"/>
      <c r="W405" s="34" t="s">
        <v>235</v>
      </c>
      <c r="X405" s="34"/>
      <c r="Y405" s="34"/>
      <c r="Z405" s="10"/>
      <c r="AA405" s="9"/>
      <c r="AB405" s="9"/>
      <c r="AC405" s="9"/>
      <c r="AD405" s="9"/>
      <c r="AE405" s="9"/>
      <c r="AF405" s="9"/>
      <c r="AG405" s="9"/>
      <c r="AH405" s="9"/>
      <c r="AI405" s="9"/>
      <c r="AJ405" s="9"/>
      <c r="AK405" s="9"/>
    </row>
    <row r="406" spans="1:37" ht="127.5" customHeight="1">
      <c r="A406" s="20">
        <v>401</v>
      </c>
      <c r="B406" s="20" t="str">
        <f>VLOOKUP(E406,studia!$F$1:$I$12,2,FALSE)</f>
        <v>Elektrotechnika</v>
      </c>
      <c r="C406" s="20" t="str">
        <f>VLOOKUP(E406,studia!$F$1:$I$12,3,FALSE)</f>
        <v>mgr</v>
      </c>
      <c r="D406" s="20" t="str">
        <f>VLOOKUP(E406,studia!$F$1:$I$12,4,FALSE)</f>
        <v>CPE</v>
      </c>
      <c r="E406" s="34" t="s">
        <v>737</v>
      </c>
      <c r="F406" s="34"/>
      <c r="G406" s="35" t="s">
        <v>1293</v>
      </c>
      <c r="H406" s="35" t="s">
        <v>1294</v>
      </c>
      <c r="I406" s="35" t="s">
        <v>1295</v>
      </c>
      <c r="J406" s="35" t="s">
        <v>1292</v>
      </c>
      <c r="K406" s="19" t="str">
        <f>VLOOKUP(J406,Prowadzacy!$F$2:$J$112,2,FALSE)</f>
        <v>Łukasz</v>
      </c>
      <c r="L406" s="19">
        <f>VLOOKUP(J406,Prowadzacy!$F$2:$K$112,3,FALSE)</f>
        <v>0</v>
      </c>
      <c r="M406" s="19" t="str">
        <f>VLOOKUP(J406,Prowadzacy!$F$2:$K$112,4,FALSE)</f>
        <v>Staszewski</v>
      </c>
      <c r="N406" s="20" t="str">
        <f>VLOOKUP(J406,Prowadzacy!$F$2:$M$112,8,FALSE)</f>
        <v xml:space="preserve">Łukasz | Staszewski | Dr inż. |  ( 05410 ) </v>
      </c>
      <c r="O406" s="20" t="str">
        <f>VLOOKUP(J406,Prowadzacy!$F$2:$K$112,5,FALSE)</f>
        <v>W05/K2</v>
      </c>
      <c r="P406" s="20" t="str">
        <f>VLOOKUP(J406,Prowadzacy!$F$2:$K$112,6,FALSE)</f>
        <v>ZAS</v>
      </c>
      <c r="Q406" s="34" t="s">
        <v>774</v>
      </c>
      <c r="R406" s="20" t="str">
        <f>VLOOKUP(Q406,Prowadzacy!$F$2:$K$112,2,FALSE)</f>
        <v>Daniel</v>
      </c>
      <c r="S406" s="20" t="str">
        <f>VLOOKUP(Q406,Prowadzacy!$F$2:$K$112,3,FALSE)</f>
        <v>Łukasz</v>
      </c>
      <c r="T406" s="20" t="str">
        <f>VLOOKUP(Q406,Prowadzacy!$F$2:$K$112,4,FALSE)</f>
        <v>Bejmert</v>
      </c>
      <c r="U406" s="20" t="str">
        <f>VLOOKUP(Q406,Prowadzacy!$F$2:$M$112,8,FALSE)</f>
        <v xml:space="preserve">Daniel | Bejmert | Dr inż. |  ( 05285 ) </v>
      </c>
      <c r="V406" s="35"/>
      <c r="W406" s="34" t="s">
        <v>235</v>
      </c>
      <c r="X406" s="34"/>
      <c r="Y406" s="34"/>
      <c r="Z406" s="10"/>
      <c r="AA406" s="9"/>
      <c r="AB406" s="9"/>
      <c r="AC406" s="9"/>
      <c r="AD406" s="9"/>
      <c r="AE406" s="9"/>
      <c r="AF406" s="9"/>
      <c r="AG406" s="9"/>
      <c r="AH406" s="9"/>
      <c r="AI406" s="9"/>
      <c r="AJ406" s="9"/>
      <c r="AK406" s="9"/>
    </row>
    <row r="407" spans="1:37" ht="114.75" customHeight="1">
      <c r="A407" s="20">
        <v>402</v>
      </c>
      <c r="B407" s="20" t="str">
        <f>VLOOKUP(E407,studia!$F$1:$I$12,2,FALSE)</f>
        <v>Elektrotechnika</v>
      </c>
      <c r="C407" s="20" t="str">
        <f>VLOOKUP(E407,studia!$F$1:$I$12,3,FALSE)</f>
        <v>mgr</v>
      </c>
      <c r="D407" s="20" t="str">
        <f>VLOOKUP(E407,studia!$F$1:$I$12,4,FALSE)</f>
        <v>CPE</v>
      </c>
      <c r="E407" s="34" t="s">
        <v>737</v>
      </c>
      <c r="F407" s="34"/>
      <c r="G407" s="35" t="s">
        <v>1296</v>
      </c>
      <c r="H407" s="35" t="s">
        <v>1297</v>
      </c>
      <c r="I407" s="35" t="s">
        <v>1298</v>
      </c>
      <c r="J407" s="35" t="s">
        <v>860</v>
      </c>
      <c r="K407" s="19" t="str">
        <f>VLOOKUP(J407,Prowadzacy!$F$2:$J$112,2,FALSE)</f>
        <v>Kazimierz</v>
      </c>
      <c r="L407" s="19" t="str">
        <f>VLOOKUP(J407,Prowadzacy!$F$2:$K$112,3,FALSE)</f>
        <v>Teodor</v>
      </c>
      <c r="M407" s="19" t="str">
        <f>VLOOKUP(J407,Prowadzacy!$F$2:$K$112,4,FALSE)</f>
        <v>Wilkosz</v>
      </c>
      <c r="N407" s="20" t="str">
        <f>VLOOKUP(J407,Prowadzacy!$F$2:$M$112,8,FALSE)</f>
        <v xml:space="preserve">Kazimierz | Wilkosz | Prof. dr hab. inż. |  ( 05255 ) </v>
      </c>
      <c r="O407" s="20" t="str">
        <f>VLOOKUP(J407,Prowadzacy!$F$2:$K$112,5,FALSE)</f>
        <v>W05/K2</v>
      </c>
      <c r="P407" s="20" t="str">
        <f>VLOOKUP(J407,Prowadzacy!$F$2:$K$112,6,FALSE)</f>
        <v>ZSS</v>
      </c>
      <c r="Q407" s="53" t="s">
        <v>1178</v>
      </c>
      <c r="R407" s="20" t="str">
        <f>VLOOKUP(Q407,Prowadzacy!$F$2:$K$112,2,FALSE)</f>
        <v>Tomasz</v>
      </c>
      <c r="S407" s="20" t="str">
        <f>VLOOKUP(Q407,Prowadzacy!$F$2:$K$112,3,FALSE)</f>
        <v>Kazimierz</v>
      </c>
      <c r="T407" s="20" t="str">
        <f>VLOOKUP(Q407,Prowadzacy!$F$2:$K$112,4,FALSE)</f>
        <v>Okoń</v>
      </c>
      <c r="U407" s="20" t="str">
        <f>VLOOKUP(Q407,Prowadzacy!$F$2:$M$112,8,FALSE)</f>
        <v xml:space="preserve">Tomasz | Okoń | Dr inż. |  ( 05401 ) </v>
      </c>
      <c r="V407" s="35"/>
      <c r="W407" s="34" t="s">
        <v>235</v>
      </c>
      <c r="X407" s="34"/>
      <c r="Y407" s="34"/>
      <c r="Z407" s="10"/>
      <c r="AA407" s="9"/>
      <c r="AB407" s="9"/>
      <c r="AC407" s="9"/>
      <c r="AD407" s="9"/>
      <c r="AE407" s="9"/>
      <c r="AF407" s="9"/>
      <c r="AG407" s="9"/>
      <c r="AH407" s="9"/>
      <c r="AI407" s="9"/>
      <c r="AJ407" s="9"/>
      <c r="AK407" s="9"/>
    </row>
    <row r="408" spans="1:37" ht="63.75" customHeight="1">
      <c r="A408" s="20">
        <v>403</v>
      </c>
      <c r="B408" s="20" t="str">
        <f>VLOOKUP(E408,studia!$F$1:$I$12,2,FALSE)</f>
        <v>Elektrotechnika</v>
      </c>
      <c r="C408" s="20" t="str">
        <f>VLOOKUP(E408,studia!$F$1:$I$12,3,FALSE)</f>
        <v>mgr</v>
      </c>
      <c r="D408" s="20" t="str">
        <f>VLOOKUP(E408,studia!$F$1:$I$12,4,FALSE)</f>
        <v>CPE</v>
      </c>
      <c r="E408" s="34" t="s">
        <v>737</v>
      </c>
      <c r="F408" s="34"/>
      <c r="G408" s="35" t="s">
        <v>1299</v>
      </c>
      <c r="H408" s="35" t="s">
        <v>1300</v>
      </c>
      <c r="I408" s="35" t="s">
        <v>1301</v>
      </c>
      <c r="J408" s="35" t="s">
        <v>860</v>
      </c>
      <c r="K408" s="19" t="str">
        <f>VLOOKUP(J408,Prowadzacy!$F$2:$J$112,2,FALSE)</f>
        <v>Kazimierz</v>
      </c>
      <c r="L408" s="19" t="str">
        <f>VLOOKUP(J408,Prowadzacy!$F$2:$K$112,3,FALSE)</f>
        <v>Teodor</v>
      </c>
      <c r="M408" s="19" t="str">
        <f>VLOOKUP(J408,Prowadzacy!$F$2:$K$112,4,FALSE)</f>
        <v>Wilkosz</v>
      </c>
      <c r="N408" s="20" t="str">
        <f>VLOOKUP(J408,Prowadzacy!$F$2:$M$112,8,FALSE)</f>
        <v xml:space="preserve">Kazimierz | Wilkosz | Prof. dr hab. inż. |  ( 05255 ) </v>
      </c>
      <c r="O408" s="20" t="str">
        <f>VLOOKUP(J408,Prowadzacy!$F$2:$K$112,5,FALSE)</f>
        <v>W05/K2</v>
      </c>
      <c r="P408" s="20" t="str">
        <f>VLOOKUP(J408,Prowadzacy!$F$2:$K$112,6,FALSE)</f>
        <v>ZSS</v>
      </c>
      <c r="Q408" s="34" t="s">
        <v>806</v>
      </c>
      <c r="R408" s="20" t="str">
        <f>VLOOKUP(Q408,Prowadzacy!$F$2:$K$112,2,FALSE)</f>
        <v>Robert</v>
      </c>
      <c r="S408" s="20" t="str">
        <f>VLOOKUP(Q408,Prowadzacy!$F$2:$K$112,3,FALSE)</f>
        <v>Stanisław</v>
      </c>
      <c r="T408" s="20" t="str">
        <f>VLOOKUP(Q408,Prowadzacy!$F$2:$K$112,4,FALSE)</f>
        <v>Łukomski</v>
      </c>
      <c r="U408" s="20" t="str">
        <f>VLOOKUP(Q408,Prowadzacy!$F$2:$M$112,8,FALSE)</f>
        <v xml:space="preserve">Robert | Łukomski | Dr inż. |  ( 05216 ) </v>
      </c>
      <c r="V408" s="35"/>
      <c r="W408" s="34" t="s">
        <v>235</v>
      </c>
      <c r="X408" s="34"/>
      <c r="Y408" s="34"/>
      <c r="Z408" s="10"/>
      <c r="AA408" s="9"/>
      <c r="AB408" s="9"/>
      <c r="AC408" s="9"/>
      <c r="AD408" s="9"/>
      <c r="AE408" s="9"/>
      <c r="AF408" s="9"/>
      <c r="AG408" s="9"/>
      <c r="AH408" s="9"/>
      <c r="AI408" s="9"/>
      <c r="AJ408" s="9"/>
      <c r="AK408" s="9"/>
    </row>
    <row r="409" spans="1:37" ht="76.5" customHeight="1">
      <c r="A409" s="20">
        <v>404</v>
      </c>
      <c r="B409" s="20" t="str">
        <f>VLOOKUP(E409,studia!$F$1:$I$12,2,FALSE)</f>
        <v>Elektrotechnika</v>
      </c>
      <c r="C409" s="20" t="str">
        <f>VLOOKUP(E409,studia!$F$1:$I$12,3,FALSE)</f>
        <v>mgr</v>
      </c>
      <c r="D409" s="20" t="str">
        <f>VLOOKUP(E409,studia!$F$1:$I$12,4,FALSE)</f>
        <v>EEN</v>
      </c>
      <c r="E409" s="34" t="s">
        <v>575</v>
      </c>
      <c r="F409" s="34"/>
      <c r="G409" s="35" t="s">
        <v>576</v>
      </c>
      <c r="H409" s="35" t="s">
        <v>577</v>
      </c>
      <c r="I409" s="35" t="s">
        <v>578</v>
      </c>
      <c r="J409" s="35" t="s">
        <v>579</v>
      </c>
      <c r="K409" s="19" t="str">
        <f>VLOOKUP(J409,Prowadzacy!$F$2:$J$112,2,FALSE)</f>
        <v>Witold</v>
      </c>
      <c r="L409" s="19">
        <f>VLOOKUP(J409,Prowadzacy!$F$2:$K$112,3,FALSE)</f>
        <v>0</v>
      </c>
      <c r="M409" s="19" t="str">
        <f>VLOOKUP(J409,Prowadzacy!$F$2:$K$112,4,FALSE)</f>
        <v>Bretuj</v>
      </c>
      <c r="N409" s="20" t="str">
        <f>VLOOKUP(J409,Prowadzacy!$F$2:$M$112,8,FALSE)</f>
        <v xml:space="preserve">Witold | Bretuj | Dr inż. |  ( 05154 ) </v>
      </c>
      <c r="O409" s="20" t="str">
        <f>VLOOKUP(J409,Prowadzacy!$F$2:$K$112,5,FALSE)</f>
        <v>W05/K1</v>
      </c>
      <c r="P409" s="20" t="str">
        <f>VLOOKUP(J409,Prowadzacy!$F$2:$K$112,6,FALSE)</f>
        <v>ZWN</v>
      </c>
      <c r="Q409" s="53" t="s">
        <v>606</v>
      </c>
      <c r="R409" s="20" t="str">
        <f>VLOOKUP(Q409,Prowadzacy!$F$2:$K$112,2,FALSE)</f>
        <v>Maciej</v>
      </c>
      <c r="S409" s="20" t="str">
        <f>VLOOKUP(Q409,Prowadzacy!$F$2:$K$112,3,FALSE)</f>
        <v>Władysław</v>
      </c>
      <c r="T409" s="20" t="str">
        <f>VLOOKUP(Q409,Prowadzacy!$F$2:$K$112,4,FALSE)</f>
        <v>Jaroszewski</v>
      </c>
      <c r="U409" s="20" t="str">
        <f>VLOOKUP(Q409,Prowadzacy!$F$2:$M$112,8,FALSE)</f>
        <v xml:space="preserve">Maciej | Jaroszewski | Dr inż. |  ( 05104 ) </v>
      </c>
      <c r="V409" s="35"/>
      <c r="W409" s="34" t="s">
        <v>235</v>
      </c>
      <c r="X409" s="34"/>
      <c r="Y409" s="34"/>
      <c r="Z409" s="10"/>
      <c r="AA409" s="9"/>
      <c r="AB409" s="9"/>
      <c r="AC409" s="9"/>
      <c r="AD409" s="9"/>
      <c r="AE409" s="9"/>
      <c r="AF409" s="9"/>
      <c r="AG409" s="9"/>
      <c r="AH409" s="9"/>
      <c r="AI409" s="9"/>
      <c r="AJ409" s="9"/>
      <c r="AK409" s="9"/>
    </row>
    <row r="410" spans="1:37" ht="51" customHeight="1">
      <c r="A410" s="20">
        <v>405</v>
      </c>
      <c r="B410" s="20" t="str">
        <f>VLOOKUP(E410,studia!$F$1:$I$12,2,FALSE)</f>
        <v>Elektrotechnika</v>
      </c>
      <c r="C410" s="20" t="str">
        <f>VLOOKUP(E410,studia!$F$1:$I$12,3,FALSE)</f>
        <v>mgr</v>
      </c>
      <c r="D410" s="20" t="str">
        <f>VLOOKUP(E410,studia!$F$1:$I$12,4,FALSE)</f>
        <v>EEN</v>
      </c>
      <c r="E410" s="34" t="s">
        <v>575</v>
      </c>
      <c r="F410" s="34"/>
      <c r="G410" s="35" t="s">
        <v>580</v>
      </c>
      <c r="H410" s="35" t="s">
        <v>581</v>
      </c>
      <c r="I410" s="35" t="s">
        <v>582</v>
      </c>
      <c r="J410" s="35" t="s">
        <v>579</v>
      </c>
      <c r="K410" s="19" t="str">
        <f>VLOOKUP(J410,Prowadzacy!$F$2:$J$112,2,FALSE)</f>
        <v>Witold</v>
      </c>
      <c r="L410" s="19">
        <f>VLOOKUP(J410,Prowadzacy!$F$2:$K$112,3,FALSE)</f>
        <v>0</v>
      </c>
      <c r="M410" s="19" t="str">
        <f>VLOOKUP(J410,Prowadzacy!$F$2:$K$112,4,FALSE)</f>
        <v>Bretuj</v>
      </c>
      <c r="N410" s="20" t="str">
        <f>VLOOKUP(J410,Prowadzacy!$F$2:$M$112,8,FALSE)</f>
        <v xml:space="preserve">Witold | Bretuj | Dr inż. |  ( 05154 ) </v>
      </c>
      <c r="O410" s="20" t="str">
        <f>VLOOKUP(J410,Prowadzacy!$F$2:$K$112,5,FALSE)</f>
        <v>W05/K1</v>
      </c>
      <c r="P410" s="20" t="str">
        <f>VLOOKUP(J410,Prowadzacy!$F$2:$K$112,6,FALSE)</f>
        <v>ZWN</v>
      </c>
      <c r="Q410" s="53" t="s">
        <v>606</v>
      </c>
      <c r="R410" s="20" t="str">
        <f>VLOOKUP(Q410,Prowadzacy!$F$2:$K$112,2,FALSE)</f>
        <v>Maciej</v>
      </c>
      <c r="S410" s="20" t="str">
        <f>VLOOKUP(Q410,Prowadzacy!$F$2:$K$112,3,FALSE)</f>
        <v>Władysław</v>
      </c>
      <c r="T410" s="20" t="str">
        <f>VLOOKUP(Q410,Prowadzacy!$F$2:$K$112,4,FALSE)</f>
        <v>Jaroszewski</v>
      </c>
      <c r="U410" s="20" t="str">
        <f>VLOOKUP(Q410,Prowadzacy!$F$2:$M$112,8,FALSE)</f>
        <v xml:space="preserve">Maciej | Jaroszewski | Dr inż. |  ( 05104 ) </v>
      </c>
      <c r="V410" s="35"/>
      <c r="W410" s="34" t="s">
        <v>235</v>
      </c>
      <c r="X410" s="34"/>
      <c r="Y410" s="34"/>
      <c r="Z410" s="10"/>
      <c r="AA410" s="9"/>
      <c r="AB410" s="9"/>
      <c r="AC410" s="9"/>
      <c r="AD410" s="9"/>
      <c r="AE410" s="9"/>
      <c r="AF410" s="9"/>
      <c r="AG410" s="9"/>
      <c r="AH410" s="9"/>
      <c r="AI410" s="9"/>
      <c r="AJ410" s="9"/>
      <c r="AK410" s="9"/>
    </row>
    <row r="411" spans="1:37" ht="51" customHeight="1">
      <c r="A411" s="20">
        <v>406</v>
      </c>
      <c r="B411" s="20" t="str">
        <f>VLOOKUP(E411,studia!$F$1:$I$12,2,FALSE)</f>
        <v>Elektrotechnika</v>
      </c>
      <c r="C411" s="20" t="str">
        <f>VLOOKUP(E411,studia!$F$1:$I$12,3,FALSE)</f>
        <v>mgr</v>
      </c>
      <c r="D411" s="20" t="str">
        <f>VLOOKUP(E411,studia!$F$1:$I$12,4,FALSE)</f>
        <v>EEN</v>
      </c>
      <c r="E411" s="34" t="s">
        <v>575</v>
      </c>
      <c r="F411" s="34"/>
      <c r="G411" s="35" t="s">
        <v>583</v>
      </c>
      <c r="H411" s="35" t="s">
        <v>584</v>
      </c>
      <c r="I411" s="35" t="s">
        <v>585</v>
      </c>
      <c r="J411" s="35" t="s">
        <v>579</v>
      </c>
      <c r="K411" s="19" t="str">
        <f>VLOOKUP(J411,Prowadzacy!$F$2:$J$112,2,FALSE)</f>
        <v>Witold</v>
      </c>
      <c r="L411" s="19">
        <f>VLOOKUP(J411,Prowadzacy!$F$2:$K$112,3,FALSE)</f>
        <v>0</v>
      </c>
      <c r="M411" s="19" t="str">
        <f>VLOOKUP(J411,Prowadzacy!$F$2:$K$112,4,FALSE)</f>
        <v>Bretuj</v>
      </c>
      <c r="N411" s="20" t="str">
        <f>VLOOKUP(J411,Prowadzacy!$F$2:$M$112,8,FALSE)</f>
        <v xml:space="preserve">Witold | Bretuj | Dr inż. |  ( 05154 ) </v>
      </c>
      <c r="O411" s="20" t="str">
        <f>VLOOKUP(J411,Prowadzacy!$F$2:$K$112,5,FALSE)</f>
        <v>W05/K1</v>
      </c>
      <c r="P411" s="20" t="str">
        <f>VLOOKUP(J411,Prowadzacy!$F$2:$K$112,6,FALSE)</f>
        <v>ZWN</v>
      </c>
      <c r="Q411" s="34" t="s">
        <v>606</v>
      </c>
      <c r="R411" s="20" t="str">
        <f>VLOOKUP(Q411,Prowadzacy!$F$2:$K$112,2,FALSE)</f>
        <v>Maciej</v>
      </c>
      <c r="S411" s="20" t="str">
        <f>VLOOKUP(Q411,Prowadzacy!$F$2:$K$112,3,FALSE)</f>
        <v>Władysław</v>
      </c>
      <c r="T411" s="20" t="str">
        <f>VLOOKUP(Q411,Prowadzacy!$F$2:$K$112,4,FALSE)</f>
        <v>Jaroszewski</v>
      </c>
      <c r="U411" s="20" t="str">
        <f>VLOOKUP(Q411,Prowadzacy!$F$2:$M$112,8,FALSE)</f>
        <v xml:space="preserve">Maciej | Jaroszewski | Dr inż. |  ( 05104 ) </v>
      </c>
      <c r="V411" s="35"/>
      <c r="W411" s="34" t="s">
        <v>235</v>
      </c>
      <c r="X411" s="34"/>
      <c r="Y411" s="34"/>
      <c r="Z411" s="10"/>
      <c r="AA411" s="9"/>
      <c r="AB411" s="9"/>
      <c r="AC411" s="9"/>
      <c r="AD411" s="9"/>
      <c r="AE411" s="9"/>
      <c r="AF411" s="9"/>
      <c r="AG411" s="9"/>
      <c r="AH411" s="9"/>
      <c r="AI411" s="9"/>
      <c r="AJ411" s="9"/>
      <c r="AK411" s="9"/>
    </row>
    <row r="412" spans="1:37" ht="127.5" customHeight="1">
      <c r="A412" s="20">
        <v>407</v>
      </c>
      <c r="B412" s="20" t="str">
        <f>VLOOKUP(E412,studia!$F$1:$I$12,2,FALSE)</f>
        <v>Elektrotechnika</v>
      </c>
      <c r="C412" s="20" t="str">
        <f>VLOOKUP(E412,studia!$F$1:$I$12,3,FALSE)</f>
        <v>mgr</v>
      </c>
      <c r="D412" s="20" t="str">
        <f>VLOOKUP(E412,studia!$F$1:$I$12,4,FALSE)</f>
        <v>EEN</v>
      </c>
      <c r="E412" s="34" t="s">
        <v>575</v>
      </c>
      <c r="F412" s="34"/>
      <c r="G412" s="35" t="s">
        <v>586</v>
      </c>
      <c r="H412" s="35" t="s">
        <v>587</v>
      </c>
      <c r="I412" s="35" t="s">
        <v>588</v>
      </c>
      <c r="J412" s="35" t="s">
        <v>579</v>
      </c>
      <c r="K412" s="19" t="str">
        <f>VLOOKUP(J412,Prowadzacy!$F$2:$J$112,2,FALSE)</f>
        <v>Witold</v>
      </c>
      <c r="L412" s="19">
        <f>VLOOKUP(J412,Prowadzacy!$F$2:$K$112,3,FALSE)</f>
        <v>0</v>
      </c>
      <c r="M412" s="19" t="str">
        <f>VLOOKUP(J412,Prowadzacy!$F$2:$K$112,4,FALSE)</f>
        <v>Bretuj</v>
      </c>
      <c r="N412" s="20" t="str">
        <f>VLOOKUP(J412,Prowadzacy!$F$2:$M$112,8,FALSE)</f>
        <v xml:space="preserve">Witold | Bretuj | Dr inż. |  ( 05154 ) </v>
      </c>
      <c r="O412" s="20" t="str">
        <f>VLOOKUP(J412,Prowadzacy!$F$2:$K$112,5,FALSE)</f>
        <v>W05/K1</v>
      </c>
      <c r="P412" s="20" t="str">
        <f>VLOOKUP(J412,Prowadzacy!$F$2:$K$112,6,FALSE)</f>
        <v>ZWN</v>
      </c>
      <c r="Q412" s="34" t="s">
        <v>606</v>
      </c>
      <c r="R412" s="20" t="str">
        <f>VLOOKUP(Q412,Prowadzacy!$F$2:$K$112,2,FALSE)</f>
        <v>Maciej</v>
      </c>
      <c r="S412" s="20" t="str">
        <f>VLOOKUP(Q412,Prowadzacy!$F$2:$K$112,3,FALSE)</f>
        <v>Władysław</v>
      </c>
      <c r="T412" s="20" t="str">
        <f>VLOOKUP(Q412,Prowadzacy!$F$2:$K$112,4,FALSE)</f>
        <v>Jaroszewski</v>
      </c>
      <c r="U412" s="20" t="str">
        <f>VLOOKUP(Q412,Prowadzacy!$F$2:$M$112,8,FALSE)</f>
        <v xml:space="preserve">Maciej | Jaroszewski | Dr inż. |  ( 05104 ) </v>
      </c>
      <c r="V412" s="35"/>
      <c r="W412" s="34" t="s">
        <v>235</v>
      </c>
      <c r="X412" s="34"/>
      <c r="Y412" s="34"/>
      <c r="Z412" s="10"/>
      <c r="AA412" s="9"/>
      <c r="AB412" s="9"/>
      <c r="AC412" s="9"/>
      <c r="AD412" s="9"/>
      <c r="AE412" s="9"/>
      <c r="AF412" s="9"/>
      <c r="AG412" s="9"/>
      <c r="AH412" s="9"/>
      <c r="AI412" s="9"/>
      <c r="AJ412" s="9"/>
      <c r="AK412" s="9"/>
    </row>
    <row r="413" spans="1:37" ht="38.25" customHeight="1">
      <c r="A413" s="20">
        <v>408</v>
      </c>
      <c r="B413" s="20" t="str">
        <f>VLOOKUP(E413,studia!$F$1:$I$12,2,FALSE)</f>
        <v>Elektrotechnika</v>
      </c>
      <c r="C413" s="20" t="str">
        <f>VLOOKUP(E413,studia!$F$1:$I$12,3,FALSE)</f>
        <v>mgr</v>
      </c>
      <c r="D413" s="20" t="str">
        <f>VLOOKUP(E413,studia!$F$1:$I$12,4,FALSE)</f>
        <v>EEN</v>
      </c>
      <c r="E413" s="34" t="s">
        <v>575</v>
      </c>
      <c r="F413" s="34"/>
      <c r="G413" s="35" t="s">
        <v>589</v>
      </c>
      <c r="H413" s="35" t="s">
        <v>590</v>
      </c>
      <c r="I413" s="35" t="s">
        <v>591</v>
      </c>
      <c r="J413" s="35" t="s">
        <v>579</v>
      </c>
      <c r="K413" s="19" t="str">
        <f>VLOOKUP(J413,Prowadzacy!$F$2:$J$112,2,FALSE)</f>
        <v>Witold</v>
      </c>
      <c r="L413" s="19">
        <f>VLOOKUP(J413,Prowadzacy!$F$2:$K$112,3,FALSE)</f>
        <v>0</v>
      </c>
      <c r="M413" s="19" t="str">
        <f>VLOOKUP(J413,Prowadzacy!$F$2:$K$112,4,FALSE)</f>
        <v>Bretuj</v>
      </c>
      <c r="N413" s="20" t="str">
        <f>VLOOKUP(J413,Prowadzacy!$F$2:$M$112,8,FALSE)</f>
        <v xml:space="preserve">Witold | Bretuj | Dr inż. |  ( 05154 ) </v>
      </c>
      <c r="O413" s="20" t="str">
        <f>VLOOKUP(J413,Prowadzacy!$F$2:$K$112,5,FALSE)</f>
        <v>W05/K1</v>
      </c>
      <c r="P413" s="20" t="str">
        <f>VLOOKUP(J413,Prowadzacy!$F$2:$K$112,6,FALSE)</f>
        <v>ZWN</v>
      </c>
      <c r="Q413" s="34" t="s">
        <v>606</v>
      </c>
      <c r="R413" s="20" t="str">
        <f>VLOOKUP(Q413,Prowadzacy!$F$2:$K$112,2,FALSE)</f>
        <v>Maciej</v>
      </c>
      <c r="S413" s="20" t="str">
        <f>VLOOKUP(Q413,Prowadzacy!$F$2:$K$112,3,FALSE)</f>
        <v>Władysław</v>
      </c>
      <c r="T413" s="20" t="str">
        <f>VLOOKUP(Q413,Prowadzacy!$F$2:$K$112,4,FALSE)</f>
        <v>Jaroszewski</v>
      </c>
      <c r="U413" s="20" t="str">
        <f>VLOOKUP(Q413,Prowadzacy!$F$2:$M$112,8,FALSE)</f>
        <v xml:space="preserve">Maciej | Jaroszewski | Dr inż. |  ( 05104 ) </v>
      </c>
      <c r="V413" s="35"/>
      <c r="W413" s="34" t="s">
        <v>235</v>
      </c>
      <c r="X413" s="34"/>
      <c r="Y413" s="34"/>
      <c r="Z413" s="10"/>
      <c r="AA413" s="9"/>
      <c r="AB413" s="9"/>
      <c r="AC413" s="9"/>
      <c r="AD413" s="9"/>
      <c r="AE413" s="9"/>
      <c r="AF413" s="9"/>
      <c r="AG413" s="9"/>
      <c r="AH413" s="9"/>
      <c r="AI413" s="9"/>
      <c r="AJ413" s="9"/>
      <c r="AK413" s="9"/>
    </row>
    <row r="414" spans="1:37" ht="69" customHeight="1">
      <c r="A414" s="20">
        <v>409</v>
      </c>
      <c r="B414" s="20" t="str">
        <f>VLOOKUP(E414,studia!$F$1:$I$12,2,FALSE)</f>
        <v>Elektrotechnika</v>
      </c>
      <c r="C414" s="20" t="str">
        <f>VLOOKUP(E414,studia!$F$1:$I$12,3,FALSE)</f>
        <v>mgr</v>
      </c>
      <c r="D414" s="20" t="str">
        <f>VLOOKUP(E414,studia!$F$1:$I$12,4,FALSE)</f>
        <v>EEN</v>
      </c>
      <c r="E414" s="34" t="s">
        <v>575</v>
      </c>
      <c r="F414" s="34"/>
      <c r="G414" s="35" t="s">
        <v>394</v>
      </c>
      <c r="H414" s="35" t="s">
        <v>592</v>
      </c>
      <c r="I414" s="35" t="s">
        <v>396</v>
      </c>
      <c r="J414" s="35" t="s">
        <v>397</v>
      </c>
      <c r="K414" s="19" t="str">
        <f>VLOOKUP(J414,Prowadzacy!$F$2:$J$112,2,FALSE)</f>
        <v>Krystian</v>
      </c>
      <c r="L414" s="19" t="str">
        <f>VLOOKUP(J414,Prowadzacy!$F$2:$K$112,3,FALSE)</f>
        <v>Leonard</v>
      </c>
      <c r="M414" s="19" t="str">
        <f>VLOOKUP(J414,Prowadzacy!$F$2:$K$112,4,FALSE)</f>
        <v>Chrzan</v>
      </c>
      <c r="N414" s="20" t="str">
        <f>VLOOKUP(J414,Prowadzacy!$F$2:$M$112,8,FALSE)</f>
        <v xml:space="preserve">Krystian | Chrzan | Dr hab. inż. |  ( 05101 ) </v>
      </c>
      <c r="O414" s="20" t="str">
        <f>VLOOKUP(J414,Prowadzacy!$F$2:$K$112,5,FALSE)</f>
        <v>W05/K1</v>
      </c>
      <c r="P414" s="20" t="str">
        <f>VLOOKUP(J414,Prowadzacy!$F$2:$K$112,6,FALSE)</f>
        <v>ZWN</v>
      </c>
      <c r="Q414" s="52" t="s">
        <v>2492</v>
      </c>
      <c r="R414" s="20" t="e">
        <f>VLOOKUP(Q414,Prowadzacy!$F$2:$K$112,2,FALSE)</f>
        <v>#N/A</v>
      </c>
      <c r="S414" s="20" t="e">
        <f>VLOOKUP(Q414,Prowadzacy!$F$2:$K$112,3,FALSE)</f>
        <v>#N/A</v>
      </c>
      <c r="T414" s="20" t="e">
        <f>VLOOKUP(Q414,Prowadzacy!$F$2:$K$112,4,FALSE)</f>
        <v>#N/A</v>
      </c>
      <c r="U414" s="20" t="e">
        <f>VLOOKUP(Q414,Prowadzacy!$F$2:$M$112,8,FALSE)</f>
        <v>#N/A</v>
      </c>
      <c r="V414" s="35" t="s">
        <v>752</v>
      </c>
      <c r="W414" s="34" t="s">
        <v>234</v>
      </c>
      <c r="X414" s="34"/>
      <c r="Y414" s="34"/>
      <c r="Z414" s="10"/>
      <c r="AA414" s="9"/>
      <c r="AB414" s="9"/>
      <c r="AC414" s="9"/>
      <c r="AD414" s="9"/>
      <c r="AE414" s="9"/>
      <c r="AF414" s="9"/>
      <c r="AG414" s="9"/>
      <c r="AH414" s="9"/>
      <c r="AI414" s="9"/>
      <c r="AJ414" s="9"/>
      <c r="AK414" s="9"/>
    </row>
    <row r="415" spans="1:37" ht="89.25" customHeight="1">
      <c r="A415" s="20">
        <v>410</v>
      </c>
      <c r="B415" s="20" t="str">
        <f>VLOOKUP(E415,studia!$F$1:$I$12,2,FALSE)</f>
        <v>Elektrotechnika</v>
      </c>
      <c r="C415" s="20" t="str">
        <f>VLOOKUP(E415,studia!$F$1:$I$12,3,FALSE)</f>
        <v>mgr</v>
      </c>
      <c r="D415" s="20" t="str">
        <f>VLOOKUP(E415,studia!$F$1:$I$12,4,FALSE)</f>
        <v>EEN</v>
      </c>
      <c r="E415" s="34" t="s">
        <v>575</v>
      </c>
      <c r="F415" s="34"/>
      <c r="G415" s="35" t="s">
        <v>593</v>
      </c>
      <c r="H415" s="35" t="s">
        <v>594</v>
      </c>
      <c r="I415" s="35" t="s">
        <v>2485</v>
      </c>
      <c r="J415" s="35" t="s">
        <v>523</v>
      </c>
      <c r="K415" s="19" t="str">
        <f>VLOOKUP(J415,Prowadzacy!$F$2:$J$112,2,FALSE)</f>
        <v>Tomasz</v>
      </c>
      <c r="L415" s="19">
        <f>VLOOKUP(J415,Prowadzacy!$F$2:$K$112,3,FALSE)</f>
        <v>0</v>
      </c>
      <c r="M415" s="19" t="str">
        <f>VLOOKUP(J415,Prowadzacy!$F$2:$K$112,4,FALSE)</f>
        <v>Czapka</v>
      </c>
      <c r="N415" s="20" t="str">
        <f>VLOOKUP(J415,Prowadzacy!$F$2:$M$112,8,FALSE)</f>
        <v xml:space="preserve">Tomasz | Czapka | Dr inż. |  ( 05158 ) </v>
      </c>
      <c r="O415" s="20" t="str">
        <f>VLOOKUP(J415,Prowadzacy!$F$2:$K$112,5,FALSE)</f>
        <v>W05/K1</v>
      </c>
      <c r="P415" s="20" t="str">
        <f>VLOOKUP(J415,Prowadzacy!$F$2:$K$112,6,FALSE)</f>
        <v>ZWN</v>
      </c>
      <c r="Q415" s="34" t="s">
        <v>542</v>
      </c>
      <c r="R415" s="20" t="str">
        <f>VLOOKUP(Q415,Prowadzacy!$F$2:$K$112,2,FALSE)</f>
        <v>Marcin</v>
      </c>
      <c r="S415" s="20" t="str">
        <f>VLOOKUP(Q415,Prowadzacy!$F$2:$K$112,3,FALSE)</f>
        <v>przemysław</v>
      </c>
      <c r="T415" s="20" t="str">
        <f>VLOOKUP(Q415,Prowadzacy!$F$2:$K$112,4,FALSE)</f>
        <v>Lewandowski</v>
      </c>
      <c r="U415" s="20" t="str">
        <f>VLOOKUP(Q415,Prowadzacy!$F$2:$M$112,8,FALSE)</f>
        <v xml:space="preserve">Marcin | Lewandowski | Dr inż. |  ( 05166 ) </v>
      </c>
      <c r="V415" s="35"/>
      <c r="W415" s="34" t="s">
        <v>235</v>
      </c>
      <c r="X415" s="34"/>
      <c r="Y415" s="34"/>
      <c r="Z415" s="10"/>
      <c r="AA415" s="9"/>
      <c r="AB415" s="9"/>
      <c r="AC415" s="9"/>
      <c r="AD415" s="9"/>
      <c r="AE415" s="9"/>
      <c r="AF415" s="9"/>
      <c r="AG415" s="9"/>
      <c r="AH415" s="9"/>
      <c r="AI415" s="9"/>
      <c r="AJ415" s="9"/>
      <c r="AK415" s="9"/>
    </row>
    <row r="416" spans="1:37" ht="102" customHeight="1">
      <c r="A416" s="20">
        <v>411</v>
      </c>
      <c r="B416" s="20" t="str">
        <f>VLOOKUP(E416,studia!$F$1:$I$12,2,FALSE)</f>
        <v>Elektrotechnika</v>
      </c>
      <c r="C416" s="20" t="str">
        <f>VLOOKUP(E416,studia!$F$1:$I$12,3,FALSE)</f>
        <v>mgr</v>
      </c>
      <c r="D416" s="20" t="str">
        <f>VLOOKUP(E416,studia!$F$1:$I$12,4,FALSE)</f>
        <v>EEN</v>
      </c>
      <c r="E416" s="34" t="s">
        <v>575</v>
      </c>
      <c r="F416" s="34"/>
      <c r="G416" s="35" t="s">
        <v>595</v>
      </c>
      <c r="H416" s="35" t="s">
        <v>596</v>
      </c>
      <c r="I416" s="35" t="s">
        <v>597</v>
      </c>
      <c r="J416" s="35" t="s">
        <v>523</v>
      </c>
      <c r="K416" s="19" t="str">
        <f>VLOOKUP(J416,Prowadzacy!$F$2:$J$112,2,FALSE)</f>
        <v>Tomasz</v>
      </c>
      <c r="L416" s="19">
        <f>VLOOKUP(J416,Prowadzacy!$F$2:$K$112,3,FALSE)</f>
        <v>0</v>
      </c>
      <c r="M416" s="19" t="str">
        <f>VLOOKUP(J416,Prowadzacy!$F$2:$K$112,4,FALSE)</f>
        <v>Czapka</v>
      </c>
      <c r="N416" s="20" t="str">
        <f>VLOOKUP(J416,Prowadzacy!$F$2:$M$112,8,FALSE)</f>
        <v xml:space="preserve">Tomasz | Czapka | Dr inż. |  ( 05158 ) </v>
      </c>
      <c r="O416" s="20" t="str">
        <f>VLOOKUP(J416,Prowadzacy!$F$2:$K$112,5,FALSE)</f>
        <v>W05/K1</v>
      </c>
      <c r="P416" s="20" t="str">
        <f>VLOOKUP(J416,Prowadzacy!$F$2:$K$112,6,FALSE)</f>
        <v>ZWN</v>
      </c>
      <c r="Q416" s="34" t="s">
        <v>542</v>
      </c>
      <c r="R416" s="20" t="str">
        <f>VLOOKUP(Q416,Prowadzacy!$F$2:$K$112,2,FALSE)</f>
        <v>Marcin</v>
      </c>
      <c r="S416" s="20" t="str">
        <f>VLOOKUP(Q416,Prowadzacy!$F$2:$K$112,3,FALSE)</f>
        <v>przemysław</v>
      </c>
      <c r="T416" s="20" t="str">
        <f>VLOOKUP(Q416,Prowadzacy!$F$2:$K$112,4,FALSE)</f>
        <v>Lewandowski</v>
      </c>
      <c r="U416" s="20" t="str">
        <f>VLOOKUP(Q416,Prowadzacy!$F$2:$M$112,8,FALSE)</f>
        <v xml:space="preserve">Marcin | Lewandowski | Dr inż. |  ( 05166 ) </v>
      </c>
      <c r="V416" s="35" t="s">
        <v>757</v>
      </c>
      <c r="W416" s="34" t="s">
        <v>235</v>
      </c>
      <c r="X416" s="34"/>
      <c r="Y416" s="34"/>
      <c r="Z416" s="10"/>
      <c r="AA416" s="9"/>
      <c r="AB416" s="9"/>
      <c r="AC416" s="9"/>
      <c r="AD416" s="9"/>
      <c r="AE416" s="9"/>
      <c r="AF416" s="9"/>
      <c r="AG416" s="9"/>
      <c r="AH416" s="9"/>
      <c r="AI416" s="9"/>
      <c r="AJ416" s="9"/>
      <c r="AK416" s="9"/>
    </row>
    <row r="417" spans="1:37" ht="89.25" customHeight="1">
      <c r="A417" s="20">
        <v>412</v>
      </c>
      <c r="B417" s="20" t="str">
        <f>VLOOKUP(E417,studia!$F$1:$I$12,2,FALSE)</f>
        <v>Elektrotechnika</v>
      </c>
      <c r="C417" s="20" t="str">
        <f>VLOOKUP(E417,studia!$F$1:$I$12,3,FALSE)</f>
        <v>mgr</v>
      </c>
      <c r="D417" s="20" t="str">
        <f>VLOOKUP(E417,studia!$F$1:$I$12,4,FALSE)</f>
        <v>EEN</v>
      </c>
      <c r="E417" s="34" t="s">
        <v>575</v>
      </c>
      <c r="F417" s="85" t="s">
        <v>2939</v>
      </c>
      <c r="G417" s="35" t="s">
        <v>598</v>
      </c>
      <c r="H417" s="35" t="s">
        <v>599</v>
      </c>
      <c r="I417" s="35" t="s">
        <v>600</v>
      </c>
      <c r="J417" s="35" t="s">
        <v>410</v>
      </c>
      <c r="K417" s="19" t="str">
        <f>VLOOKUP(J417,Prowadzacy!$F$2:$J$112,2,FALSE)</f>
        <v>Adam</v>
      </c>
      <c r="L417" s="19">
        <f>VLOOKUP(J417,Prowadzacy!$F$2:$K$112,3,FALSE)</f>
        <v>0</v>
      </c>
      <c r="M417" s="19" t="str">
        <f>VLOOKUP(J417,Prowadzacy!$F$2:$K$112,4,FALSE)</f>
        <v>Gubański</v>
      </c>
      <c r="N417" s="20" t="str">
        <f>VLOOKUP(J417,Prowadzacy!$F$2:$M$112,8,FALSE)</f>
        <v xml:space="preserve">Adam | Gubański | Dr inż. |  ( 05103 ) </v>
      </c>
      <c r="O417" s="20" t="str">
        <f>VLOOKUP(J417,Prowadzacy!$F$2:$K$112,5,FALSE)</f>
        <v>W05/K1</v>
      </c>
      <c r="P417" s="20" t="str">
        <f>VLOOKUP(J417,Prowadzacy!$F$2:$K$112,6,FALSE)</f>
        <v>ZET</v>
      </c>
      <c r="Q417" s="34" t="s">
        <v>469</v>
      </c>
      <c r="R417" s="20" t="str">
        <f>VLOOKUP(Q417,Prowadzacy!$F$2:$K$112,2,FALSE)</f>
        <v>Jacek</v>
      </c>
      <c r="S417" s="20" t="str">
        <f>VLOOKUP(Q417,Prowadzacy!$F$2:$K$112,3,FALSE)</f>
        <v>Jerzy</v>
      </c>
      <c r="T417" s="20" t="str">
        <f>VLOOKUP(Q417,Prowadzacy!$F$2:$K$112,4,FALSE)</f>
        <v>Rezmer</v>
      </c>
      <c r="U417" s="20" t="str">
        <f>VLOOKUP(Q417,Prowadzacy!$F$2:$M$112,8,FALSE)</f>
        <v xml:space="preserve">Jacek | Rezmer | Dr hab. inż. |  ( 05120 ) </v>
      </c>
      <c r="V417" s="35"/>
      <c r="W417" s="34" t="s">
        <v>235</v>
      </c>
      <c r="X417" s="34"/>
      <c r="Y417" s="34"/>
      <c r="Z417" s="10"/>
      <c r="AA417" s="9"/>
      <c r="AB417" s="9"/>
      <c r="AC417" s="9"/>
      <c r="AD417" s="9"/>
      <c r="AE417" s="9"/>
      <c r="AF417" s="9"/>
      <c r="AG417" s="9"/>
      <c r="AH417" s="9"/>
      <c r="AI417" s="9"/>
      <c r="AJ417" s="9"/>
      <c r="AK417" s="9"/>
    </row>
    <row r="418" spans="1:37" ht="153" customHeight="1">
      <c r="A418" s="20">
        <v>413</v>
      </c>
      <c r="B418" s="20" t="str">
        <f>VLOOKUP(E418,studia!$F$1:$I$12,2,FALSE)</f>
        <v>Elektrotechnika</v>
      </c>
      <c r="C418" s="20" t="str">
        <f>VLOOKUP(E418,studia!$F$1:$I$12,3,FALSE)</f>
        <v>mgr</v>
      </c>
      <c r="D418" s="20" t="str">
        <f>VLOOKUP(E418,studia!$F$1:$I$12,4,FALSE)</f>
        <v>EEN</v>
      </c>
      <c r="E418" s="34" t="s">
        <v>575</v>
      </c>
      <c r="F418" s="85" t="s">
        <v>2939</v>
      </c>
      <c r="G418" s="35" t="s">
        <v>601</v>
      </c>
      <c r="H418" s="35" t="s">
        <v>602</v>
      </c>
      <c r="I418" s="35" t="s">
        <v>2486</v>
      </c>
      <c r="J418" s="35" t="s">
        <v>410</v>
      </c>
      <c r="K418" s="19" t="str">
        <f>VLOOKUP(J418,Prowadzacy!$F$2:$J$112,2,FALSE)</f>
        <v>Adam</v>
      </c>
      <c r="L418" s="19">
        <f>VLOOKUP(J418,Prowadzacy!$F$2:$K$112,3,FALSE)</f>
        <v>0</v>
      </c>
      <c r="M418" s="19" t="str">
        <f>VLOOKUP(J418,Prowadzacy!$F$2:$K$112,4,FALSE)</f>
        <v>Gubański</v>
      </c>
      <c r="N418" s="20" t="str">
        <f>VLOOKUP(J418,Prowadzacy!$F$2:$M$112,8,FALSE)</f>
        <v xml:space="preserve">Adam | Gubański | Dr inż. |  ( 05103 ) </v>
      </c>
      <c r="O418" s="20" t="str">
        <f>VLOOKUP(J418,Prowadzacy!$F$2:$K$112,5,FALSE)</f>
        <v>W05/K1</v>
      </c>
      <c r="P418" s="20" t="str">
        <f>VLOOKUP(J418,Prowadzacy!$F$2:$K$112,6,FALSE)</f>
        <v>ZET</v>
      </c>
      <c r="Q418" s="34" t="s">
        <v>418</v>
      </c>
      <c r="R418" s="20" t="str">
        <f>VLOOKUP(Q418,Prowadzacy!$F$2:$K$112,2,FALSE)</f>
        <v>Przemysław</v>
      </c>
      <c r="S418" s="20">
        <f>VLOOKUP(Q418,Prowadzacy!$F$2:$K$112,3,FALSE)</f>
        <v>0</v>
      </c>
      <c r="T418" s="20" t="str">
        <f>VLOOKUP(Q418,Prowadzacy!$F$2:$K$112,4,FALSE)</f>
        <v>Janik</v>
      </c>
      <c r="U418" s="20" t="str">
        <f>VLOOKUP(Q418,Prowadzacy!$F$2:$M$112,8,FALSE)</f>
        <v xml:space="preserve">Przemysław | Janik | Dr inż. |  ( 05115 ) </v>
      </c>
      <c r="V418" s="35"/>
      <c r="W418" s="34" t="s">
        <v>235</v>
      </c>
      <c r="X418" s="34"/>
      <c r="Y418" s="34"/>
      <c r="Z418" s="10"/>
      <c r="AA418" s="9"/>
      <c r="AB418" s="9"/>
      <c r="AC418" s="9"/>
      <c r="AD418" s="9"/>
      <c r="AE418" s="9"/>
      <c r="AF418" s="9"/>
      <c r="AG418" s="9"/>
      <c r="AH418" s="9"/>
      <c r="AI418" s="9"/>
      <c r="AJ418" s="9"/>
      <c r="AK418" s="9"/>
    </row>
    <row r="419" spans="1:37" ht="114.75" customHeight="1">
      <c r="A419" s="20">
        <v>414</v>
      </c>
      <c r="B419" s="20" t="str">
        <f>VLOOKUP(E419,studia!$F$1:$I$12,2,FALSE)</f>
        <v>Elektrotechnika</v>
      </c>
      <c r="C419" s="20" t="str">
        <f>VLOOKUP(E419,studia!$F$1:$I$12,3,FALSE)</f>
        <v>mgr</v>
      </c>
      <c r="D419" s="20" t="str">
        <f>VLOOKUP(E419,studia!$F$1:$I$12,4,FALSE)</f>
        <v>EEN</v>
      </c>
      <c r="E419" s="34" t="s">
        <v>575</v>
      </c>
      <c r="F419" s="34"/>
      <c r="G419" s="35" t="s">
        <v>603</v>
      </c>
      <c r="H419" s="35" t="s">
        <v>604</v>
      </c>
      <c r="I419" s="35" t="s">
        <v>605</v>
      </c>
      <c r="J419" s="35" t="s">
        <v>606</v>
      </c>
      <c r="K419" s="19" t="str">
        <f>VLOOKUP(J419,Prowadzacy!$F$2:$J$112,2,FALSE)</f>
        <v>Maciej</v>
      </c>
      <c r="L419" s="19" t="str">
        <f>VLOOKUP(J419,Prowadzacy!$F$2:$K$112,3,FALSE)</f>
        <v>Władysław</v>
      </c>
      <c r="M419" s="19" t="str">
        <f>VLOOKUP(J419,Prowadzacy!$F$2:$K$112,4,FALSE)</f>
        <v>Jaroszewski</v>
      </c>
      <c r="N419" s="20" t="str">
        <f>VLOOKUP(J419,Prowadzacy!$F$2:$M$112,8,FALSE)</f>
        <v xml:space="preserve">Maciej | Jaroszewski | Dr inż. |  ( 05104 ) </v>
      </c>
      <c r="O419" s="20" t="str">
        <f>VLOOKUP(J419,Prowadzacy!$F$2:$K$112,5,FALSE)</f>
        <v>W05/K1</v>
      </c>
      <c r="P419" s="20" t="str">
        <f>VLOOKUP(J419,Prowadzacy!$F$2:$K$112,6,FALSE)</f>
        <v>ZWN</v>
      </c>
      <c r="Q419" s="34" t="s">
        <v>579</v>
      </c>
      <c r="R419" s="20" t="str">
        <f>VLOOKUP(Q419,Prowadzacy!$F$2:$K$112,2,FALSE)</f>
        <v>Witold</v>
      </c>
      <c r="S419" s="20">
        <f>VLOOKUP(Q419,Prowadzacy!$F$2:$K$112,3,FALSE)</f>
        <v>0</v>
      </c>
      <c r="T419" s="20" t="str">
        <f>VLOOKUP(Q419,Prowadzacy!$F$2:$K$112,4,FALSE)</f>
        <v>Bretuj</v>
      </c>
      <c r="U419" s="20" t="str">
        <f>VLOOKUP(Q419,Prowadzacy!$F$2:$M$112,8,FALSE)</f>
        <v xml:space="preserve">Witold | Bretuj | Dr inż. |  ( 05154 ) </v>
      </c>
      <c r="V419" s="35"/>
      <c r="W419" s="34" t="s">
        <v>235</v>
      </c>
      <c r="X419" s="34"/>
      <c r="Y419" s="34"/>
      <c r="Z419" s="10"/>
      <c r="AA419" s="9"/>
      <c r="AB419" s="9"/>
      <c r="AC419" s="9"/>
      <c r="AD419" s="9"/>
      <c r="AE419" s="9"/>
      <c r="AF419" s="9"/>
      <c r="AG419" s="9"/>
      <c r="AH419" s="9"/>
      <c r="AI419" s="9"/>
      <c r="AJ419" s="9"/>
      <c r="AK419" s="9"/>
    </row>
    <row r="420" spans="1:37" ht="76.5" customHeight="1">
      <c r="A420" s="20">
        <v>415</v>
      </c>
      <c r="B420" s="20" t="str">
        <f>VLOOKUP(E420,studia!$F$1:$I$12,2,FALSE)</f>
        <v>Elektrotechnika</v>
      </c>
      <c r="C420" s="20" t="str">
        <f>VLOOKUP(E420,studia!$F$1:$I$12,3,FALSE)</f>
        <v>mgr</v>
      </c>
      <c r="D420" s="20" t="str">
        <f>VLOOKUP(E420,studia!$F$1:$I$12,4,FALSE)</f>
        <v>EEN</v>
      </c>
      <c r="E420" s="34" t="s">
        <v>575</v>
      </c>
      <c r="F420" s="34"/>
      <c r="G420" s="35" t="s">
        <v>607</v>
      </c>
      <c r="H420" s="35" t="s">
        <v>608</v>
      </c>
      <c r="I420" s="35" t="s">
        <v>609</v>
      </c>
      <c r="J420" s="35" t="s">
        <v>606</v>
      </c>
      <c r="K420" s="19" t="str">
        <f>VLOOKUP(J420,Prowadzacy!$F$2:$J$112,2,FALSE)</f>
        <v>Maciej</v>
      </c>
      <c r="L420" s="19" t="str">
        <f>VLOOKUP(J420,Prowadzacy!$F$2:$K$112,3,FALSE)</f>
        <v>Władysław</v>
      </c>
      <c r="M420" s="19" t="str">
        <f>VLOOKUP(J420,Prowadzacy!$F$2:$K$112,4,FALSE)</f>
        <v>Jaroszewski</v>
      </c>
      <c r="N420" s="20" t="str">
        <f>VLOOKUP(J420,Prowadzacy!$F$2:$M$112,8,FALSE)</f>
        <v xml:space="preserve">Maciej | Jaroszewski | Dr inż. |  ( 05104 ) </v>
      </c>
      <c r="O420" s="20" t="str">
        <f>VLOOKUP(J420,Prowadzacy!$F$2:$K$112,5,FALSE)</f>
        <v>W05/K1</v>
      </c>
      <c r="P420" s="20" t="str">
        <f>VLOOKUP(J420,Prowadzacy!$F$2:$K$112,6,FALSE)</f>
        <v>ZWN</v>
      </c>
      <c r="Q420" s="34" t="s">
        <v>579</v>
      </c>
      <c r="R420" s="20" t="str">
        <f>VLOOKUP(Q420,Prowadzacy!$F$2:$K$112,2,FALSE)</f>
        <v>Witold</v>
      </c>
      <c r="S420" s="20">
        <f>VLOOKUP(Q420,Prowadzacy!$F$2:$K$112,3,FALSE)</f>
        <v>0</v>
      </c>
      <c r="T420" s="20" t="str">
        <f>VLOOKUP(Q420,Prowadzacy!$F$2:$K$112,4,FALSE)</f>
        <v>Bretuj</v>
      </c>
      <c r="U420" s="20" t="str">
        <f>VLOOKUP(Q420,Prowadzacy!$F$2:$M$112,8,FALSE)</f>
        <v xml:space="preserve">Witold | Bretuj | Dr inż. |  ( 05154 ) </v>
      </c>
      <c r="V420" s="35"/>
      <c r="W420" s="34" t="s">
        <v>235</v>
      </c>
      <c r="X420" s="34"/>
      <c r="Y420" s="34"/>
      <c r="Z420" s="10"/>
      <c r="AA420" s="9"/>
      <c r="AB420" s="9"/>
      <c r="AC420" s="9"/>
      <c r="AD420" s="9"/>
      <c r="AE420" s="9"/>
      <c r="AF420" s="9"/>
      <c r="AG420" s="9"/>
      <c r="AH420" s="9"/>
      <c r="AI420" s="9"/>
      <c r="AJ420" s="9"/>
      <c r="AK420" s="9"/>
    </row>
    <row r="421" spans="1:37" ht="51" customHeight="1">
      <c r="A421" s="20">
        <v>416</v>
      </c>
      <c r="B421" s="20" t="str">
        <f>VLOOKUP(E421,studia!$F$1:$I$12,2,FALSE)</f>
        <v>Elektrotechnika</v>
      </c>
      <c r="C421" s="20" t="str">
        <f>VLOOKUP(E421,studia!$F$1:$I$12,3,FALSE)</f>
        <v>mgr</v>
      </c>
      <c r="D421" s="20" t="str">
        <f>VLOOKUP(E421,studia!$F$1:$I$12,4,FALSE)</f>
        <v>EEN</v>
      </c>
      <c r="E421" s="34" t="s">
        <v>575</v>
      </c>
      <c r="F421" s="85" t="s">
        <v>2939</v>
      </c>
      <c r="G421" s="35" t="s">
        <v>610</v>
      </c>
      <c r="H421" s="35" t="s">
        <v>611</v>
      </c>
      <c r="I421" s="35" t="s">
        <v>612</v>
      </c>
      <c r="J421" s="35" t="s">
        <v>606</v>
      </c>
      <c r="K421" s="19" t="str">
        <f>VLOOKUP(J421,Prowadzacy!$F$2:$J$112,2,FALSE)</f>
        <v>Maciej</v>
      </c>
      <c r="L421" s="19" t="str">
        <f>VLOOKUP(J421,Prowadzacy!$F$2:$K$112,3,FALSE)</f>
        <v>Władysław</v>
      </c>
      <c r="M421" s="19" t="str">
        <f>VLOOKUP(J421,Prowadzacy!$F$2:$K$112,4,FALSE)</f>
        <v>Jaroszewski</v>
      </c>
      <c r="N421" s="20" t="str">
        <f>VLOOKUP(J421,Prowadzacy!$F$2:$M$112,8,FALSE)</f>
        <v xml:space="preserve">Maciej | Jaroszewski | Dr inż. |  ( 05104 ) </v>
      </c>
      <c r="O421" s="20" t="str">
        <f>VLOOKUP(J421,Prowadzacy!$F$2:$K$112,5,FALSE)</f>
        <v>W05/K1</v>
      </c>
      <c r="P421" s="20" t="str">
        <f>VLOOKUP(J421,Prowadzacy!$F$2:$K$112,6,FALSE)</f>
        <v>ZWN</v>
      </c>
      <c r="Q421" s="34" t="s">
        <v>523</v>
      </c>
      <c r="R421" s="20" t="str">
        <f>VLOOKUP(Q421,Prowadzacy!$F$2:$K$112,2,FALSE)</f>
        <v>Tomasz</v>
      </c>
      <c r="S421" s="20">
        <f>VLOOKUP(Q421,Prowadzacy!$F$2:$K$112,3,FALSE)</f>
        <v>0</v>
      </c>
      <c r="T421" s="20" t="str">
        <f>VLOOKUP(Q421,Prowadzacy!$F$2:$K$112,4,FALSE)</f>
        <v>Czapka</v>
      </c>
      <c r="U421" s="20" t="str">
        <f>VLOOKUP(Q421,Prowadzacy!$F$2:$M$112,8,FALSE)</f>
        <v xml:space="preserve">Tomasz | Czapka | Dr inż. |  ( 05158 ) </v>
      </c>
      <c r="V421" s="35"/>
      <c r="W421" s="34" t="s">
        <v>235</v>
      </c>
      <c r="X421" s="34"/>
      <c r="Y421" s="34"/>
      <c r="Z421" s="10"/>
      <c r="AA421" s="9"/>
      <c r="AB421" s="9"/>
      <c r="AC421" s="9"/>
      <c r="AD421" s="9"/>
      <c r="AE421" s="9"/>
      <c r="AF421" s="9"/>
      <c r="AG421" s="9"/>
      <c r="AH421" s="9"/>
      <c r="AI421" s="9"/>
      <c r="AJ421" s="9"/>
      <c r="AK421" s="9"/>
    </row>
    <row r="422" spans="1:37" ht="127.5" customHeight="1">
      <c r="A422" s="20">
        <v>417</v>
      </c>
      <c r="B422" s="20" t="str">
        <f>VLOOKUP(E422,studia!$F$1:$I$12,2,FALSE)</f>
        <v>Elektrotechnika</v>
      </c>
      <c r="C422" s="20" t="str">
        <f>VLOOKUP(E422,studia!$F$1:$I$12,3,FALSE)</f>
        <v>mgr</v>
      </c>
      <c r="D422" s="20" t="str">
        <f>VLOOKUP(E422,studia!$F$1:$I$12,4,FALSE)</f>
        <v>EEN</v>
      </c>
      <c r="E422" s="34" t="s">
        <v>575</v>
      </c>
      <c r="F422" s="85" t="s">
        <v>2939</v>
      </c>
      <c r="G422" s="35">
        <v>219537</v>
      </c>
      <c r="H422" s="35" t="s">
        <v>613</v>
      </c>
      <c r="I422" s="35" t="s">
        <v>614</v>
      </c>
      <c r="J422" s="35" t="s">
        <v>606</v>
      </c>
      <c r="K422" s="19" t="str">
        <f>VLOOKUP(J422,Prowadzacy!$F$2:$J$112,2,FALSE)</f>
        <v>Maciej</v>
      </c>
      <c r="L422" s="19" t="str">
        <f>VLOOKUP(J422,Prowadzacy!$F$2:$K$112,3,FALSE)</f>
        <v>Władysław</v>
      </c>
      <c r="M422" s="19" t="str">
        <f>VLOOKUP(J422,Prowadzacy!$F$2:$K$112,4,FALSE)</f>
        <v>Jaroszewski</v>
      </c>
      <c r="N422" s="20" t="str">
        <f>VLOOKUP(J422,Prowadzacy!$F$2:$M$112,8,FALSE)</f>
        <v xml:space="preserve">Maciej | Jaroszewski | Dr inż. |  ( 05104 ) </v>
      </c>
      <c r="O422" s="20" t="str">
        <f>VLOOKUP(J422,Prowadzacy!$F$2:$K$112,5,FALSE)</f>
        <v>W05/K1</v>
      </c>
      <c r="P422" s="20" t="str">
        <f>VLOOKUP(J422,Prowadzacy!$F$2:$K$112,6,FALSE)</f>
        <v>ZWN</v>
      </c>
      <c r="Q422" s="34" t="s">
        <v>523</v>
      </c>
      <c r="R422" s="20" t="str">
        <f>VLOOKUP(Q422,Prowadzacy!$F$2:$K$112,2,FALSE)</f>
        <v>Tomasz</v>
      </c>
      <c r="S422" s="20">
        <f>VLOOKUP(Q422,Prowadzacy!$F$2:$K$112,3,FALSE)</f>
        <v>0</v>
      </c>
      <c r="T422" s="20" t="str">
        <f>VLOOKUP(Q422,Prowadzacy!$F$2:$K$112,4,FALSE)</f>
        <v>Czapka</v>
      </c>
      <c r="U422" s="20" t="str">
        <f>VLOOKUP(Q422,Prowadzacy!$F$2:$M$112,8,FALSE)</f>
        <v xml:space="preserve">Tomasz | Czapka | Dr inż. |  ( 05158 ) </v>
      </c>
      <c r="V422" s="35"/>
      <c r="W422" s="34" t="s">
        <v>235</v>
      </c>
      <c r="X422" s="34"/>
      <c r="Y422" s="34"/>
      <c r="Z422" s="10"/>
      <c r="AA422" s="9"/>
      <c r="AB422" s="9"/>
      <c r="AC422" s="9"/>
      <c r="AD422" s="9"/>
      <c r="AE422" s="9"/>
      <c r="AF422" s="9"/>
      <c r="AG422" s="9"/>
      <c r="AH422" s="9"/>
      <c r="AI422" s="9"/>
      <c r="AJ422" s="9"/>
      <c r="AK422" s="9"/>
    </row>
    <row r="423" spans="1:37" ht="127.5" customHeight="1">
      <c r="A423" s="20">
        <v>418</v>
      </c>
      <c r="B423" s="20" t="str">
        <f>VLOOKUP(E423,studia!$F$1:$I$12,2,FALSE)</f>
        <v>Elektrotechnika</v>
      </c>
      <c r="C423" s="20" t="str">
        <f>VLOOKUP(E423,studia!$F$1:$I$12,3,FALSE)</f>
        <v>mgr</v>
      </c>
      <c r="D423" s="20" t="str">
        <f>VLOOKUP(E423,studia!$F$1:$I$12,4,FALSE)</f>
        <v>EEN</v>
      </c>
      <c r="E423" s="34" t="s">
        <v>575</v>
      </c>
      <c r="F423" s="85" t="s">
        <v>2939</v>
      </c>
      <c r="G423" s="35" t="s">
        <v>615</v>
      </c>
      <c r="H423" s="35" t="s">
        <v>616</v>
      </c>
      <c r="I423" s="35" t="s">
        <v>617</v>
      </c>
      <c r="J423" s="35" t="s">
        <v>606</v>
      </c>
      <c r="K423" s="19" t="str">
        <f>VLOOKUP(J423,Prowadzacy!$F$2:$J$112,2,FALSE)</f>
        <v>Maciej</v>
      </c>
      <c r="L423" s="19" t="str">
        <f>VLOOKUP(J423,Prowadzacy!$F$2:$K$112,3,FALSE)</f>
        <v>Władysław</v>
      </c>
      <c r="M423" s="19" t="str">
        <f>VLOOKUP(J423,Prowadzacy!$F$2:$K$112,4,FALSE)</f>
        <v>Jaroszewski</v>
      </c>
      <c r="N423" s="20" t="str">
        <f>VLOOKUP(J423,Prowadzacy!$F$2:$M$112,8,FALSE)</f>
        <v xml:space="preserve">Maciej | Jaroszewski | Dr inż. |  ( 05104 ) </v>
      </c>
      <c r="O423" s="20" t="str">
        <f>VLOOKUP(J423,Prowadzacy!$F$2:$K$112,5,FALSE)</f>
        <v>W05/K1</v>
      </c>
      <c r="P423" s="20" t="str">
        <f>VLOOKUP(J423,Prowadzacy!$F$2:$K$112,6,FALSE)</f>
        <v>ZWN</v>
      </c>
      <c r="Q423" s="34" t="s">
        <v>523</v>
      </c>
      <c r="R423" s="20" t="str">
        <f>VLOOKUP(Q423,Prowadzacy!$F$2:$K$112,2,FALSE)</f>
        <v>Tomasz</v>
      </c>
      <c r="S423" s="20">
        <f>VLOOKUP(Q423,Prowadzacy!$F$2:$K$112,3,FALSE)</f>
        <v>0</v>
      </c>
      <c r="T423" s="20" t="str">
        <f>VLOOKUP(Q423,Prowadzacy!$F$2:$K$112,4,FALSE)</f>
        <v>Czapka</v>
      </c>
      <c r="U423" s="20" t="str">
        <f>VLOOKUP(Q423,Prowadzacy!$F$2:$M$112,8,FALSE)</f>
        <v xml:space="preserve">Tomasz | Czapka | Dr inż. |  ( 05158 ) </v>
      </c>
      <c r="V423" s="35"/>
      <c r="W423" s="34" t="s">
        <v>235</v>
      </c>
      <c r="X423" s="34"/>
      <c r="Y423" s="34"/>
      <c r="Z423" s="10"/>
      <c r="AA423" s="9"/>
      <c r="AB423" s="9"/>
      <c r="AC423" s="9"/>
      <c r="AD423" s="9"/>
      <c r="AE423" s="9"/>
      <c r="AF423" s="9"/>
      <c r="AG423" s="9"/>
      <c r="AH423" s="9"/>
      <c r="AI423" s="9"/>
      <c r="AJ423" s="9"/>
      <c r="AK423" s="9"/>
    </row>
    <row r="424" spans="1:37" ht="127.5" customHeight="1">
      <c r="A424" s="20">
        <v>419</v>
      </c>
      <c r="B424" s="20" t="str">
        <f>VLOOKUP(E424,studia!$F$1:$I$12,2,FALSE)</f>
        <v>Elektrotechnika</v>
      </c>
      <c r="C424" s="20" t="str">
        <f>VLOOKUP(E424,studia!$F$1:$I$12,3,FALSE)</f>
        <v>mgr</v>
      </c>
      <c r="D424" s="20" t="str">
        <f>VLOOKUP(E424,studia!$F$1:$I$12,4,FALSE)</f>
        <v>EEN</v>
      </c>
      <c r="E424" s="34" t="s">
        <v>575</v>
      </c>
      <c r="F424" s="34"/>
      <c r="G424" s="35" t="s">
        <v>618</v>
      </c>
      <c r="H424" s="35" t="s">
        <v>619</v>
      </c>
      <c r="I424" s="35" t="s">
        <v>620</v>
      </c>
      <c r="J424" s="35" t="s">
        <v>606</v>
      </c>
      <c r="K424" s="19" t="str">
        <f>VLOOKUP(J424,Prowadzacy!$F$2:$J$112,2,FALSE)</f>
        <v>Maciej</v>
      </c>
      <c r="L424" s="19" t="str">
        <f>VLOOKUP(J424,Prowadzacy!$F$2:$K$112,3,FALSE)</f>
        <v>Władysław</v>
      </c>
      <c r="M424" s="19" t="str">
        <f>VLOOKUP(J424,Prowadzacy!$F$2:$K$112,4,FALSE)</f>
        <v>Jaroszewski</v>
      </c>
      <c r="N424" s="20" t="str">
        <f>VLOOKUP(J424,Prowadzacy!$F$2:$M$112,8,FALSE)</f>
        <v xml:space="preserve">Maciej | Jaroszewski | Dr inż. |  ( 05104 ) </v>
      </c>
      <c r="O424" s="20" t="str">
        <f>VLOOKUP(J424,Prowadzacy!$F$2:$K$112,5,FALSE)</f>
        <v>W05/K1</v>
      </c>
      <c r="P424" s="20" t="str">
        <f>VLOOKUP(J424,Prowadzacy!$F$2:$K$112,6,FALSE)</f>
        <v>ZWN</v>
      </c>
      <c r="Q424" s="34" t="s">
        <v>579</v>
      </c>
      <c r="R424" s="20" t="str">
        <f>VLOOKUP(Q424,Prowadzacy!$F$2:$K$112,2,FALSE)</f>
        <v>Witold</v>
      </c>
      <c r="S424" s="20">
        <f>VLOOKUP(Q424,Prowadzacy!$F$2:$K$112,3,FALSE)</f>
        <v>0</v>
      </c>
      <c r="T424" s="20" t="str">
        <f>VLOOKUP(Q424,Prowadzacy!$F$2:$K$112,4,FALSE)</f>
        <v>Bretuj</v>
      </c>
      <c r="U424" s="20" t="str">
        <f>VLOOKUP(Q424,Prowadzacy!$F$2:$M$112,8,FALSE)</f>
        <v xml:space="preserve">Witold | Bretuj | Dr inż. |  ( 05154 ) </v>
      </c>
      <c r="V424" s="35"/>
      <c r="W424" s="34" t="s">
        <v>235</v>
      </c>
      <c r="X424" s="34"/>
      <c r="Y424" s="34"/>
      <c r="Z424" s="10"/>
      <c r="AA424" s="9"/>
      <c r="AB424" s="9"/>
      <c r="AC424" s="9"/>
      <c r="AD424" s="9"/>
      <c r="AE424" s="9"/>
      <c r="AF424" s="9"/>
      <c r="AG424" s="9"/>
      <c r="AH424" s="9"/>
      <c r="AI424" s="9"/>
      <c r="AJ424" s="9"/>
      <c r="AK424" s="9"/>
    </row>
    <row r="425" spans="1:37" ht="63.75" customHeight="1">
      <c r="A425" s="20">
        <v>420</v>
      </c>
      <c r="B425" s="20" t="str">
        <f>VLOOKUP(E425,studia!$F$1:$I$12,2,FALSE)</f>
        <v>Elektrotechnika</v>
      </c>
      <c r="C425" s="20" t="str">
        <f>VLOOKUP(E425,studia!$F$1:$I$12,3,FALSE)</f>
        <v>mgr</v>
      </c>
      <c r="D425" s="20" t="str">
        <f>VLOOKUP(E425,studia!$F$1:$I$12,4,FALSE)</f>
        <v>EEN</v>
      </c>
      <c r="E425" s="34" t="s">
        <v>575</v>
      </c>
      <c r="F425" s="34"/>
      <c r="G425" s="35" t="s">
        <v>621</v>
      </c>
      <c r="H425" s="35" t="s">
        <v>622</v>
      </c>
      <c r="I425" s="35" t="s">
        <v>620</v>
      </c>
      <c r="J425" s="35" t="s">
        <v>606</v>
      </c>
      <c r="K425" s="19" t="str">
        <f>VLOOKUP(J425,Prowadzacy!$F$2:$J$112,2,FALSE)</f>
        <v>Maciej</v>
      </c>
      <c r="L425" s="19" t="str">
        <f>VLOOKUP(J425,Prowadzacy!$F$2:$K$112,3,FALSE)</f>
        <v>Władysław</v>
      </c>
      <c r="M425" s="19" t="str">
        <f>VLOOKUP(J425,Prowadzacy!$F$2:$K$112,4,FALSE)</f>
        <v>Jaroszewski</v>
      </c>
      <c r="N425" s="20" t="str">
        <f>VLOOKUP(J425,Prowadzacy!$F$2:$M$112,8,FALSE)</f>
        <v xml:space="preserve">Maciej | Jaroszewski | Dr inż. |  ( 05104 ) </v>
      </c>
      <c r="O425" s="20" t="str">
        <f>VLOOKUP(J425,Prowadzacy!$F$2:$K$112,5,FALSE)</f>
        <v>W05/K1</v>
      </c>
      <c r="P425" s="20" t="str">
        <f>VLOOKUP(J425,Prowadzacy!$F$2:$K$112,6,FALSE)</f>
        <v>ZWN</v>
      </c>
      <c r="Q425" s="34" t="s">
        <v>579</v>
      </c>
      <c r="R425" s="20" t="str">
        <f>VLOOKUP(Q425,Prowadzacy!$F$2:$K$112,2,FALSE)</f>
        <v>Witold</v>
      </c>
      <c r="S425" s="20">
        <f>VLOOKUP(Q425,Prowadzacy!$F$2:$K$112,3,FALSE)</f>
        <v>0</v>
      </c>
      <c r="T425" s="20" t="str">
        <f>VLOOKUP(Q425,Prowadzacy!$F$2:$K$112,4,FALSE)</f>
        <v>Bretuj</v>
      </c>
      <c r="U425" s="20" t="str">
        <f>VLOOKUP(Q425,Prowadzacy!$F$2:$M$112,8,FALSE)</f>
        <v xml:space="preserve">Witold | Bretuj | Dr inż. |  ( 05154 ) </v>
      </c>
      <c r="V425" s="35"/>
      <c r="W425" s="34" t="s">
        <v>235</v>
      </c>
      <c r="X425" s="34"/>
      <c r="Y425" s="34"/>
      <c r="Z425" s="10"/>
      <c r="AA425" s="9"/>
      <c r="AB425" s="9"/>
      <c r="AC425" s="9"/>
      <c r="AD425" s="9"/>
      <c r="AE425" s="9"/>
      <c r="AF425" s="9"/>
      <c r="AG425" s="9"/>
      <c r="AH425" s="9"/>
      <c r="AI425" s="9"/>
      <c r="AJ425" s="9"/>
      <c r="AK425" s="9"/>
    </row>
    <row r="426" spans="1:37" ht="51" customHeight="1">
      <c r="A426" s="20">
        <v>421</v>
      </c>
      <c r="B426" s="20" t="str">
        <f>VLOOKUP(E426,studia!$F$1:$I$12,2,FALSE)</f>
        <v>Elektrotechnika</v>
      </c>
      <c r="C426" s="20" t="str">
        <f>VLOOKUP(E426,studia!$F$1:$I$12,3,FALSE)</f>
        <v>mgr</v>
      </c>
      <c r="D426" s="20" t="str">
        <f>VLOOKUP(E426,studia!$F$1:$I$12,4,FALSE)</f>
        <v>EEN</v>
      </c>
      <c r="E426" s="34" t="s">
        <v>575</v>
      </c>
      <c r="F426" s="34"/>
      <c r="G426" s="35" t="s">
        <v>623</v>
      </c>
      <c r="H426" s="35" t="s">
        <v>624</v>
      </c>
      <c r="I426" s="35" t="s">
        <v>2487</v>
      </c>
      <c r="J426" s="35" t="s">
        <v>422</v>
      </c>
      <c r="K426" s="19" t="str">
        <f>VLOOKUP(J426,Prowadzacy!$F$2:$J$112,2,FALSE)</f>
        <v>Ryszard</v>
      </c>
      <c r="L426" s="19" t="str">
        <f>VLOOKUP(J426,Prowadzacy!$F$2:$K$112,3,FALSE)</f>
        <v>Leon</v>
      </c>
      <c r="M426" s="19" t="str">
        <f>VLOOKUP(J426,Prowadzacy!$F$2:$K$112,4,FALSE)</f>
        <v>Kacprzyk</v>
      </c>
      <c r="N426" s="20" t="str">
        <f>VLOOKUP(J426,Prowadzacy!$F$2:$M$112,8,FALSE)</f>
        <v xml:space="preserve">Ryszard | Kacprzyk | Prof. dr hab. inż. |  ( 05106 ) </v>
      </c>
      <c r="O426" s="20" t="str">
        <f>VLOOKUP(J426,Prowadzacy!$F$2:$K$112,5,FALSE)</f>
        <v>W05/K1</v>
      </c>
      <c r="P426" s="20" t="str">
        <f>VLOOKUP(J426,Prowadzacy!$F$2:$K$112,6,FALSE)</f>
        <v>ZWN</v>
      </c>
      <c r="Q426" s="34" t="s">
        <v>523</v>
      </c>
      <c r="R426" s="20" t="str">
        <f>VLOOKUP(Q426,Prowadzacy!$F$2:$K$112,2,FALSE)</f>
        <v>Tomasz</v>
      </c>
      <c r="S426" s="20">
        <f>VLOOKUP(Q426,Prowadzacy!$F$2:$K$112,3,FALSE)</f>
        <v>0</v>
      </c>
      <c r="T426" s="20" t="str">
        <f>VLOOKUP(Q426,Prowadzacy!$F$2:$K$112,4,FALSE)</f>
        <v>Czapka</v>
      </c>
      <c r="U426" s="20" t="str">
        <f>VLOOKUP(Q426,Prowadzacy!$F$2:$M$112,8,FALSE)</f>
        <v xml:space="preserve">Tomasz | Czapka | Dr inż. |  ( 05158 ) </v>
      </c>
      <c r="V426" s="35" t="s">
        <v>758</v>
      </c>
      <c r="W426" s="34" t="s">
        <v>235</v>
      </c>
      <c r="X426" s="34"/>
      <c r="Y426" s="34"/>
      <c r="Z426" s="10"/>
      <c r="AA426" s="9"/>
      <c r="AB426" s="9"/>
      <c r="AC426" s="9"/>
      <c r="AD426" s="9"/>
      <c r="AE426" s="9"/>
      <c r="AF426" s="9"/>
      <c r="AG426" s="9"/>
      <c r="AH426" s="9"/>
      <c r="AI426" s="9"/>
      <c r="AJ426" s="9"/>
      <c r="AK426" s="9"/>
    </row>
    <row r="427" spans="1:37" ht="229.5" customHeight="1">
      <c r="A427" s="20">
        <v>422</v>
      </c>
      <c r="B427" s="20" t="str">
        <f>VLOOKUP(E427,studia!$F$1:$I$12,2,FALSE)</f>
        <v>Elektrotechnika</v>
      </c>
      <c r="C427" s="20" t="str">
        <f>VLOOKUP(E427,studia!$F$1:$I$12,3,FALSE)</f>
        <v>mgr</v>
      </c>
      <c r="D427" s="20" t="str">
        <f>VLOOKUP(E427,studia!$F$1:$I$12,4,FALSE)</f>
        <v>EEN</v>
      </c>
      <c r="E427" s="34" t="s">
        <v>575</v>
      </c>
      <c r="F427" s="34"/>
      <c r="G427" s="35" t="s">
        <v>625</v>
      </c>
      <c r="H427" s="35" t="s">
        <v>626</v>
      </c>
      <c r="I427" s="35" t="s">
        <v>627</v>
      </c>
      <c r="J427" s="35" t="s">
        <v>422</v>
      </c>
      <c r="K427" s="19" t="str">
        <f>VLOOKUP(J427,Prowadzacy!$F$2:$J$112,2,FALSE)</f>
        <v>Ryszard</v>
      </c>
      <c r="L427" s="19" t="str">
        <f>VLOOKUP(J427,Prowadzacy!$F$2:$K$112,3,FALSE)</f>
        <v>Leon</v>
      </c>
      <c r="M427" s="19" t="str">
        <f>VLOOKUP(J427,Prowadzacy!$F$2:$K$112,4,FALSE)</f>
        <v>Kacprzyk</v>
      </c>
      <c r="N427" s="20" t="str">
        <f>VLOOKUP(J427,Prowadzacy!$F$2:$M$112,8,FALSE)</f>
        <v xml:space="preserve">Ryszard | Kacprzyk | Prof. dr hab. inż. |  ( 05106 ) </v>
      </c>
      <c r="O427" s="20" t="str">
        <f>VLOOKUP(J427,Prowadzacy!$F$2:$K$112,5,FALSE)</f>
        <v>W05/K1</v>
      </c>
      <c r="P427" s="20" t="str">
        <f>VLOOKUP(J427,Prowadzacy!$F$2:$K$112,6,FALSE)</f>
        <v>ZWN</v>
      </c>
      <c r="Q427" s="34" t="s">
        <v>568</v>
      </c>
      <c r="R427" s="20" t="str">
        <f>VLOOKUP(Q427,Prowadzacy!$F$2:$K$112,2,FALSE)</f>
        <v>Paweł</v>
      </c>
      <c r="S427" s="20">
        <f>VLOOKUP(Q427,Prowadzacy!$F$2:$K$112,3,FALSE)</f>
        <v>0</v>
      </c>
      <c r="T427" s="20" t="str">
        <f>VLOOKUP(Q427,Prowadzacy!$F$2:$K$112,4,FALSE)</f>
        <v>Żyłka</v>
      </c>
      <c r="U427" s="20" t="str">
        <f>VLOOKUP(Q427,Prowadzacy!$F$2:$M$112,8,FALSE)</f>
        <v xml:space="preserve">Paweł | Żyłka | Dr inż. |  ( 05134 ) </v>
      </c>
      <c r="V427" s="35"/>
      <c r="W427" s="34" t="s">
        <v>235</v>
      </c>
      <c r="X427" s="34"/>
      <c r="Y427" s="34"/>
      <c r="Z427" s="10"/>
      <c r="AA427" s="9"/>
      <c r="AB427" s="9"/>
      <c r="AC427" s="9"/>
      <c r="AD427" s="9"/>
      <c r="AE427" s="9"/>
      <c r="AF427" s="9"/>
      <c r="AG427" s="9"/>
      <c r="AH427" s="9"/>
      <c r="AI427" s="9"/>
      <c r="AJ427" s="9"/>
      <c r="AK427" s="9"/>
    </row>
    <row r="428" spans="1:37" ht="165.75" customHeight="1">
      <c r="A428" s="20">
        <v>423</v>
      </c>
      <c r="B428" s="20" t="str">
        <f>VLOOKUP(E428,studia!$F$1:$I$12,2,FALSE)</f>
        <v>Elektrotechnika</v>
      </c>
      <c r="C428" s="20" t="str">
        <f>VLOOKUP(E428,studia!$F$1:$I$12,3,FALSE)</f>
        <v>mgr</v>
      </c>
      <c r="D428" s="20" t="str">
        <f>VLOOKUP(E428,studia!$F$1:$I$12,4,FALSE)</f>
        <v>EEN</v>
      </c>
      <c r="E428" s="34" t="s">
        <v>575</v>
      </c>
      <c r="F428" s="34"/>
      <c r="G428" s="35" t="s">
        <v>628</v>
      </c>
      <c r="H428" s="35" t="s">
        <v>629</v>
      </c>
      <c r="I428" s="35" t="s">
        <v>630</v>
      </c>
      <c r="J428" s="35" t="s">
        <v>430</v>
      </c>
      <c r="K428" s="19" t="str">
        <f>VLOOKUP(J428,Prowadzacy!$F$2:$J$112,2,FALSE)</f>
        <v>Paweł</v>
      </c>
      <c r="L428" s="19" t="str">
        <f>VLOOKUP(J428,Prowadzacy!$F$2:$K$112,3,FALSE)</f>
        <v>Tomasz</v>
      </c>
      <c r="M428" s="19" t="str">
        <f>VLOOKUP(J428,Prowadzacy!$F$2:$K$112,4,FALSE)</f>
        <v>Kostyła</v>
      </c>
      <c r="N428" s="20" t="str">
        <f>VLOOKUP(J428,Prowadzacy!$F$2:$M$112,8,FALSE)</f>
        <v xml:space="preserve">Paweł | Kostyła | Dr inż. |  ( 05108 ) </v>
      </c>
      <c r="O428" s="20" t="str">
        <f>VLOOKUP(J428,Prowadzacy!$F$2:$K$112,5,FALSE)</f>
        <v>W05/K1</v>
      </c>
      <c r="P428" s="20" t="str">
        <f>VLOOKUP(J428,Prowadzacy!$F$2:$K$112,6,FALSE)</f>
        <v>ZET</v>
      </c>
      <c r="Q428" s="34" t="s">
        <v>469</v>
      </c>
      <c r="R428" s="20" t="str">
        <f>VLOOKUP(Q428,Prowadzacy!$F$2:$K$112,2,FALSE)</f>
        <v>Jacek</v>
      </c>
      <c r="S428" s="20" t="str">
        <f>VLOOKUP(Q428,Prowadzacy!$F$2:$K$112,3,FALSE)</f>
        <v>Jerzy</v>
      </c>
      <c r="T428" s="20" t="str">
        <f>VLOOKUP(Q428,Prowadzacy!$F$2:$K$112,4,FALSE)</f>
        <v>Rezmer</v>
      </c>
      <c r="U428" s="20" t="str">
        <f>VLOOKUP(Q428,Prowadzacy!$F$2:$M$112,8,FALSE)</f>
        <v xml:space="preserve">Jacek | Rezmer | Dr hab. inż. |  ( 05120 ) </v>
      </c>
      <c r="V428" s="35"/>
      <c r="W428" s="34" t="s">
        <v>235</v>
      </c>
      <c r="X428" s="34"/>
      <c r="Y428" s="34"/>
      <c r="Z428" s="10"/>
      <c r="AA428" s="9"/>
      <c r="AB428" s="9"/>
      <c r="AC428" s="9"/>
      <c r="AD428" s="9"/>
      <c r="AE428" s="9"/>
      <c r="AF428" s="9"/>
      <c r="AG428" s="9"/>
      <c r="AH428" s="9"/>
      <c r="AI428" s="9"/>
      <c r="AJ428" s="9"/>
      <c r="AK428" s="9"/>
    </row>
    <row r="429" spans="1:37" ht="255" customHeight="1">
      <c r="A429" s="20">
        <v>424</v>
      </c>
      <c r="B429" s="20" t="str">
        <f>VLOOKUP(E429,studia!$F$1:$I$12,2,FALSE)</f>
        <v>Elektrotechnika</v>
      </c>
      <c r="C429" s="20" t="str">
        <f>VLOOKUP(E429,studia!$F$1:$I$12,3,FALSE)</f>
        <v>mgr</v>
      </c>
      <c r="D429" s="20" t="str">
        <f>VLOOKUP(E429,studia!$F$1:$I$12,4,FALSE)</f>
        <v>EEN</v>
      </c>
      <c r="E429" s="34" t="s">
        <v>575</v>
      </c>
      <c r="F429" s="34"/>
      <c r="G429" s="35" t="s">
        <v>631</v>
      </c>
      <c r="H429" s="35" t="s">
        <v>632</v>
      </c>
      <c r="I429" s="35" t="s">
        <v>633</v>
      </c>
      <c r="J429" s="35" t="s">
        <v>430</v>
      </c>
      <c r="K429" s="19" t="str">
        <f>VLOOKUP(J429,Prowadzacy!$F$2:$J$112,2,FALSE)</f>
        <v>Paweł</v>
      </c>
      <c r="L429" s="19" t="str">
        <f>VLOOKUP(J429,Prowadzacy!$F$2:$K$112,3,FALSE)</f>
        <v>Tomasz</v>
      </c>
      <c r="M429" s="19" t="str">
        <f>VLOOKUP(J429,Prowadzacy!$F$2:$K$112,4,FALSE)</f>
        <v>Kostyła</v>
      </c>
      <c r="N429" s="20" t="str">
        <f>VLOOKUP(J429,Prowadzacy!$F$2:$M$112,8,FALSE)</f>
        <v xml:space="preserve">Paweł | Kostyła | Dr inż. |  ( 05108 ) </v>
      </c>
      <c r="O429" s="20" t="str">
        <f>VLOOKUP(J429,Prowadzacy!$F$2:$K$112,5,FALSE)</f>
        <v>W05/K1</v>
      </c>
      <c r="P429" s="20" t="str">
        <f>VLOOKUP(J429,Prowadzacy!$F$2:$K$112,6,FALSE)</f>
        <v>ZET</v>
      </c>
      <c r="Q429" s="34" t="s">
        <v>483</v>
      </c>
      <c r="R429" s="20" t="str">
        <f>VLOOKUP(Q429,Prowadzacy!$F$2:$K$112,2,FALSE)</f>
        <v>Zbigniew</v>
      </c>
      <c r="S429" s="20" t="str">
        <f>VLOOKUP(Q429,Prowadzacy!$F$2:$K$112,3,FALSE)</f>
        <v>Krzysztof</v>
      </c>
      <c r="T429" s="20" t="str">
        <f>VLOOKUP(Q429,Prowadzacy!$F$2:$K$112,4,FALSE)</f>
        <v>Wacławek</v>
      </c>
      <c r="U429" s="20" t="str">
        <f>VLOOKUP(Q429,Prowadzacy!$F$2:$M$112,8,FALSE)</f>
        <v xml:space="preserve">Zbigniew | Wacławek | Dr inż. |  ( 05129 ) </v>
      </c>
      <c r="V429" s="35"/>
      <c r="W429" s="34" t="s">
        <v>235</v>
      </c>
      <c r="X429" s="34"/>
      <c r="Y429" s="34"/>
      <c r="Z429" s="10"/>
      <c r="AA429" s="9"/>
      <c r="AB429" s="9"/>
      <c r="AC429" s="9"/>
      <c r="AD429" s="9"/>
      <c r="AE429" s="9"/>
      <c r="AF429" s="9"/>
      <c r="AG429" s="9"/>
      <c r="AH429" s="9"/>
      <c r="AI429" s="9"/>
      <c r="AJ429" s="9"/>
      <c r="AK429" s="9"/>
    </row>
    <row r="430" spans="1:37" ht="76.5" customHeight="1">
      <c r="A430" s="20">
        <v>425</v>
      </c>
      <c r="B430" s="20" t="str">
        <f>VLOOKUP(E430,studia!$F$1:$I$12,2,FALSE)</f>
        <v>Elektrotechnika</v>
      </c>
      <c r="C430" s="20" t="str">
        <f>VLOOKUP(E430,studia!$F$1:$I$12,3,FALSE)</f>
        <v>mgr</v>
      </c>
      <c r="D430" s="20" t="str">
        <f>VLOOKUP(E430,studia!$F$1:$I$12,4,FALSE)</f>
        <v>EEN</v>
      </c>
      <c r="E430" s="34" t="s">
        <v>575</v>
      </c>
      <c r="F430" s="34"/>
      <c r="G430" s="35" t="s">
        <v>634</v>
      </c>
      <c r="H430" s="35" t="s">
        <v>635</v>
      </c>
      <c r="I430" s="35" t="s">
        <v>636</v>
      </c>
      <c r="J430" s="35" t="s">
        <v>430</v>
      </c>
      <c r="K430" s="19" t="str">
        <f>VLOOKUP(J430,Prowadzacy!$F$2:$J$112,2,FALSE)</f>
        <v>Paweł</v>
      </c>
      <c r="L430" s="19" t="str">
        <f>VLOOKUP(J430,Prowadzacy!$F$2:$K$112,3,FALSE)</f>
        <v>Tomasz</v>
      </c>
      <c r="M430" s="19" t="str">
        <f>VLOOKUP(J430,Prowadzacy!$F$2:$K$112,4,FALSE)</f>
        <v>Kostyła</v>
      </c>
      <c r="N430" s="20" t="str">
        <f>VLOOKUP(J430,Prowadzacy!$F$2:$M$112,8,FALSE)</f>
        <v xml:space="preserve">Paweł | Kostyła | Dr inż. |  ( 05108 ) </v>
      </c>
      <c r="O430" s="20" t="str">
        <f>VLOOKUP(J430,Prowadzacy!$F$2:$K$112,5,FALSE)</f>
        <v>W05/K1</v>
      </c>
      <c r="P430" s="20" t="str">
        <f>VLOOKUP(J430,Prowadzacy!$F$2:$K$112,6,FALSE)</f>
        <v>ZET</v>
      </c>
      <c r="Q430" s="34" t="s">
        <v>472</v>
      </c>
      <c r="R430" s="20" t="str">
        <f>VLOOKUP(Q430,Prowadzacy!$F$2:$K$112,2,FALSE)</f>
        <v>Tomasz</v>
      </c>
      <c r="S430" s="20" t="str">
        <f>VLOOKUP(Q430,Prowadzacy!$F$2:$K$112,3,FALSE)</f>
        <v>Stanisław</v>
      </c>
      <c r="T430" s="20" t="str">
        <f>VLOOKUP(Q430,Prowadzacy!$F$2:$K$112,4,FALSE)</f>
        <v>Sikorski</v>
      </c>
      <c r="U430" s="20" t="str">
        <f>VLOOKUP(Q430,Prowadzacy!$F$2:$M$112,8,FALSE)</f>
        <v xml:space="preserve">Tomasz | Sikorski | Dr hab. inż. |  ( 05141 ) </v>
      </c>
      <c r="V430" s="35"/>
      <c r="W430" s="34" t="s">
        <v>235</v>
      </c>
      <c r="X430" s="34"/>
      <c r="Y430" s="34"/>
      <c r="Z430" s="10"/>
      <c r="AA430" s="9"/>
      <c r="AB430" s="9"/>
      <c r="AC430" s="9"/>
      <c r="AD430" s="9"/>
      <c r="AE430" s="9"/>
      <c r="AF430" s="9"/>
      <c r="AG430" s="9"/>
      <c r="AH430" s="9"/>
      <c r="AI430" s="9"/>
      <c r="AJ430" s="9"/>
      <c r="AK430" s="9"/>
    </row>
    <row r="431" spans="1:37" ht="242.25" customHeight="1">
      <c r="A431" s="20">
        <v>426</v>
      </c>
      <c r="B431" s="20" t="str">
        <f>VLOOKUP(E431,studia!$F$1:$I$12,2,FALSE)</f>
        <v>Elektrotechnika</v>
      </c>
      <c r="C431" s="20" t="str">
        <f>VLOOKUP(E431,studia!$F$1:$I$12,3,FALSE)</f>
        <v>mgr</v>
      </c>
      <c r="D431" s="20" t="str">
        <f>VLOOKUP(E431,studia!$F$1:$I$12,4,FALSE)</f>
        <v>EEN</v>
      </c>
      <c r="E431" s="34" t="s">
        <v>575</v>
      </c>
      <c r="F431" s="34"/>
      <c r="G431" s="54" t="s">
        <v>637</v>
      </c>
      <c r="H431" s="35" t="s">
        <v>638</v>
      </c>
      <c r="I431" s="35" t="s">
        <v>639</v>
      </c>
      <c r="J431" s="35" t="s">
        <v>430</v>
      </c>
      <c r="K431" s="19" t="str">
        <f>VLOOKUP(J431,Prowadzacy!$F$2:$J$112,2,FALSE)</f>
        <v>Paweł</v>
      </c>
      <c r="L431" s="19" t="str">
        <f>VLOOKUP(J431,Prowadzacy!$F$2:$K$112,3,FALSE)</f>
        <v>Tomasz</v>
      </c>
      <c r="M431" s="19" t="str">
        <f>VLOOKUP(J431,Prowadzacy!$F$2:$K$112,4,FALSE)</f>
        <v>Kostyła</v>
      </c>
      <c r="N431" s="20" t="str">
        <f>VLOOKUP(J431,Prowadzacy!$F$2:$M$112,8,FALSE)</f>
        <v xml:space="preserve">Paweł | Kostyła | Dr inż. |  ( 05108 ) </v>
      </c>
      <c r="O431" s="20" t="str">
        <f>VLOOKUP(J431,Prowadzacy!$F$2:$K$112,5,FALSE)</f>
        <v>W05/K1</v>
      </c>
      <c r="P431" s="20" t="str">
        <f>VLOOKUP(J431,Prowadzacy!$F$2:$K$112,6,FALSE)</f>
        <v>ZET</v>
      </c>
      <c r="Q431" s="34" t="s">
        <v>469</v>
      </c>
      <c r="R431" s="20" t="str">
        <f>VLOOKUP(Q431,Prowadzacy!$F$2:$K$112,2,FALSE)</f>
        <v>Jacek</v>
      </c>
      <c r="S431" s="20" t="str">
        <f>VLOOKUP(Q431,Prowadzacy!$F$2:$K$112,3,FALSE)</f>
        <v>Jerzy</v>
      </c>
      <c r="T431" s="20" t="str">
        <f>VLOOKUP(Q431,Prowadzacy!$F$2:$K$112,4,FALSE)</f>
        <v>Rezmer</v>
      </c>
      <c r="U431" s="20" t="str">
        <f>VLOOKUP(Q431,Prowadzacy!$F$2:$M$112,8,FALSE)</f>
        <v xml:space="preserve">Jacek | Rezmer | Dr hab. inż. |  ( 05120 ) </v>
      </c>
      <c r="V431" s="35"/>
      <c r="W431" s="34" t="s">
        <v>235</v>
      </c>
      <c r="X431" s="34"/>
      <c r="Y431" s="34"/>
      <c r="Z431" s="10"/>
      <c r="AA431" s="9"/>
      <c r="AB431" s="9"/>
      <c r="AC431" s="9"/>
      <c r="AD431" s="9"/>
      <c r="AE431" s="9"/>
      <c r="AF431" s="9"/>
      <c r="AG431" s="9"/>
      <c r="AH431" s="9"/>
      <c r="AI431" s="9"/>
      <c r="AJ431" s="9"/>
      <c r="AK431" s="9"/>
    </row>
    <row r="432" spans="1:37" ht="140.25" customHeight="1">
      <c r="A432" s="20">
        <v>427</v>
      </c>
      <c r="B432" s="20" t="str">
        <f>VLOOKUP(E432,studia!$F$1:$I$12,2,FALSE)</f>
        <v>Elektrotechnika</v>
      </c>
      <c r="C432" s="20" t="str">
        <f>VLOOKUP(E432,studia!$F$1:$I$12,3,FALSE)</f>
        <v>mgr</v>
      </c>
      <c r="D432" s="20" t="str">
        <f>VLOOKUP(E432,studia!$F$1:$I$12,4,FALSE)</f>
        <v>EEN</v>
      </c>
      <c r="E432" s="34" t="s">
        <v>575</v>
      </c>
      <c r="F432" s="34"/>
      <c r="G432" s="35" t="s">
        <v>640</v>
      </c>
      <c r="H432" s="35" t="s">
        <v>641</v>
      </c>
      <c r="I432" s="35" t="s">
        <v>642</v>
      </c>
      <c r="J432" s="35" t="s">
        <v>430</v>
      </c>
      <c r="K432" s="19" t="str">
        <f>VLOOKUP(J432,Prowadzacy!$F$2:$J$112,2,FALSE)</f>
        <v>Paweł</v>
      </c>
      <c r="L432" s="19" t="str">
        <f>VLOOKUP(J432,Prowadzacy!$F$2:$K$112,3,FALSE)</f>
        <v>Tomasz</v>
      </c>
      <c r="M432" s="19" t="str">
        <f>VLOOKUP(J432,Prowadzacy!$F$2:$K$112,4,FALSE)</f>
        <v>Kostyła</v>
      </c>
      <c r="N432" s="20" t="str">
        <f>VLOOKUP(J432,Prowadzacy!$F$2:$M$112,8,FALSE)</f>
        <v xml:space="preserve">Paweł | Kostyła | Dr inż. |  ( 05108 ) </v>
      </c>
      <c r="O432" s="20" t="str">
        <f>VLOOKUP(J432,Prowadzacy!$F$2:$K$112,5,FALSE)</f>
        <v>W05/K1</v>
      </c>
      <c r="P432" s="20" t="str">
        <f>VLOOKUP(J432,Prowadzacy!$F$2:$K$112,6,FALSE)</f>
        <v>ZET</v>
      </c>
      <c r="Q432" s="34" t="s">
        <v>606</v>
      </c>
      <c r="R432" s="20" t="str">
        <f>VLOOKUP(Q432,Prowadzacy!$F$2:$K$112,2,FALSE)</f>
        <v>Maciej</v>
      </c>
      <c r="S432" s="20" t="str">
        <f>VLOOKUP(Q432,Prowadzacy!$F$2:$K$112,3,FALSE)</f>
        <v>Władysław</v>
      </c>
      <c r="T432" s="20" t="str">
        <f>VLOOKUP(Q432,Prowadzacy!$F$2:$K$112,4,FALSE)</f>
        <v>Jaroszewski</v>
      </c>
      <c r="U432" s="20" t="str">
        <f>VLOOKUP(Q432,Prowadzacy!$F$2:$M$112,8,FALSE)</f>
        <v xml:space="preserve">Maciej | Jaroszewski | Dr inż. |  ( 05104 ) </v>
      </c>
      <c r="V432" s="35"/>
      <c r="W432" s="34" t="s">
        <v>235</v>
      </c>
      <c r="X432" s="34"/>
      <c r="Y432" s="34"/>
      <c r="Z432" s="10"/>
      <c r="AA432" s="9"/>
      <c r="AB432" s="9"/>
      <c r="AC432" s="9"/>
      <c r="AD432" s="9"/>
      <c r="AE432" s="9"/>
      <c r="AF432" s="9"/>
      <c r="AG432" s="9"/>
      <c r="AH432" s="9"/>
      <c r="AI432" s="9"/>
      <c r="AJ432" s="9"/>
      <c r="AK432" s="9"/>
    </row>
    <row r="433" spans="1:37" ht="51" customHeight="1">
      <c r="A433" s="20">
        <v>428</v>
      </c>
      <c r="B433" s="20" t="str">
        <f>VLOOKUP(E433,studia!$F$1:$I$12,2,FALSE)</f>
        <v>Elektrotechnika</v>
      </c>
      <c r="C433" s="20" t="str">
        <f>VLOOKUP(E433,studia!$F$1:$I$12,3,FALSE)</f>
        <v>mgr</v>
      </c>
      <c r="D433" s="20" t="str">
        <f>VLOOKUP(E433,studia!$F$1:$I$12,4,FALSE)</f>
        <v>EEN</v>
      </c>
      <c r="E433" s="34" t="s">
        <v>575</v>
      </c>
      <c r="F433" s="85" t="s">
        <v>2939</v>
      </c>
      <c r="G433" s="35" t="s">
        <v>2552</v>
      </c>
      <c r="H433" s="35" t="s">
        <v>2553</v>
      </c>
      <c r="I433" s="35" t="s">
        <v>2554</v>
      </c>
      <c r="J433" s="35" t="s">
        <v>430</v>
      </c>
      <c r="K433" s="19" t="str">
        <f>VLOOKUP(J433,Prowadzacy!$F$2:$J$112,2,FALSE)</f>
        <v>Paweł</v>
      </c>
      <c r="L433" s="19" t="str">
        <f>VLOOKUP(J433,Prowadzacy!$F$2:$K$112,3,FALSE)</f>
        <v>Tomasz</v>
      </c>
      <c r="M433" s="19" t="str">
        <f>VLOOKUP(J433,Prowadzacy!$F$2:$K$112,4,FALSE)</f>
        <v>Kostyła</v>
      </c>
      <c r="N433" s="20" t="str">
        <f>VLOOKUP(J433,Prowadzacy!$F$2:$M$112,8,FALSE)</f>
        <v xml:space="preserve">Paweł | Kostyła | Dr inż. |  ( 05108 ) </v>
      </c>
      <c r="O433" s="20" t="str">
        <f>VLOOKUP(J433,Prowadzacy!$F$2:$K$112,5,FALSE)</f>
        <v>W05/K1</v>
      </c>
      <c r="P433" s="20" t="str">
        <f>VLOOKUP(J433,Prowadzacy!$F$2:$K$112,6,FALSE)</f>
        <v>ZET</v>
      </c>
      <c r="Q433" s="34" t="s">
        <v>469</v>
      </c>
      <c r="R433" s="20" t="str">
        <f>VLOOKUP(Q433,Prowadzacy!$F$2:$K$112,2,FALSE)</f>
        <v>Jacek</v>
      </c>
      <c r="S433" s="20" t="str">
        <f>VLOOKUP(Q433,Prowadzacy!$F$2:$K$112,3,FALSE)</f>
        <v>Jerzy</v>
      </c>
      <c r="T433" s="20" t="str">
        <f>VLOOKUP(Q433,Prowadzacy!$F$2:$K$112,4,FALSE)</f>
        <v>Rezmer</v>
      </c>
      <c r="U433" s="20" t="str">
        <f>VLOOKUP(Q433,Prowadzacy!$F$2:$M$112,8,FALSE)</f>
        <v xml:space="preserve">Jacek | Rezmer | Dr hab. inż. |  ( 05120 ) </v>
      </c>
      <c r="V433" s="35"/>
      <c r="W433" s="34" t="s">
        <v>235</v>
      </c>
      <c r="X433" s="34"/>
      <c r="Y433" s="34"/>
      <c r="Z433" s="10"/>
      <c r="AA433" s="9"/>
      <c r="AB433" s="9"/>
      <c r="AC433" s="9"/>
      <c r="AD433" s="9"/>
      <c r="AE433" s="9"/>
      <c r="AF433" s="9"/>
      <c r="AG433" s="9"/>
      <c r="AH433" s="9"/>
      <c r="AI433" s="9"/>
      <c r="AJ433" s="9"/>
      <c r="AK433" s="9"/>
    </row>
    <row r="434" spans="1:37" ht="102" customHeight="1">
      <c r="A434" s="20">
        <v>429</v>
      </c>
      <c r="B434" s="20" t="str">
        <f>VLOOKUP(E434,studia!$F$1:$I$12,2,FALSE)</f>
        <v>Elektrotechnika</v>
      </c>
      <c r="C434" s="20" t="str">
        <f>VLOOKUP(E434,studia!$F$1:$I$12,3,FALSE)</f>
        <v>mgr</v>
      </c>
      <c r="D434" s="20" t="str">
        <f>VLOOKUP(E434,studia!$F$1:$I$12,4,FALSE)</f>
        <v>EEN</v>
      </c>
      <c r="E434" s="34" t="s">
        <v>575</v>
      </c>
      <c r="F434" s="34"/>
      <c r="G434" s="35" t="s">
        <v>647</v>
      </c>
      <c r="H434" s="35" t="s">
        <v>648</v>
      </c>
      <c r="I434" s="35" t="s">
        <v>649</v>
      </c>
      <c r="J434" s="35" t="s">
        <v>437</v>
      </c>
      <c r="K434" s="19" t="str">
        <f>VLOOKUP(J434,Prowadzacy!$F$2:$J$112,2,FALSE)</f>
        <v>Krystian</v>
      </c>
      <c r="L434" s="19">
        <f>VLOOKUP(J434,Prowadzacy!$F$2:$K$112,3,FALSE)</f>
        <v>0</v>
      </c>
      <c r="M434" s="19" t="str">
        <f>VLOOKUP(J434,Prowadzacy!$F$2:$K$112,4,FALSE)</f>
        <v>Krawczyk</v>
      </c>
      <c r="N434" s="20" t="str">
        <f>VLOOKUP(J434,Prowadzacy!$F$2:$M$112,8,FALSE)</f>
        <v xml:space="preserve">Krystian | Krawczyk | Dr inż. |  ( 05157 ) </v>
      </c>
      <c r="O434" s="20" t="str">
        <f>VLOOKUP(J434,Prowadzacy!$F$2:$K$112,5,FALSE)</f>
        <v>W05/K1</v>
      </c>
      <c r="P434" s="20" t="str">
        <f>VLOOKUP(J434,Prowadzacy!$F$2:$K$112,6,FALSE)</f>
        <v>ZE</v>
      </c>
      <c r="Q434" s="34" t="s">
        <v>542</v>
      </c>
      <c r="R434" s="20" t="str">
        <f>VLOOKUP(Q434,Prowadzacy!$F$2:$K$112,2,FALSE)</f>
        <v>Marcin</v>
      </c>
      <c r="S434" s="20" t="str">
        <f>VLOOKUP(Q434,Prowadzacy!$F$2:$K$112,3,FALSE)</f>
        <v>przemysław</v>
      </c>
      <c r="T434" s="20" t="str">
        <f>VLOOKUP(Q434,Prowadzacy!$F$2:$K$112,4,FALSE)</f>
        <v>Lewandowski</v>
      </c>
      <c r="U434" s="20" t="str">
        <f>VLOOKUP(Q434,Prowadzacy!$F$2:$M$112,8,FALSE)</f>
        <v xml:space="preserve">Marcin | Lewandowski | Dr inż. |  ( 05166 ) </v>
      </c>
      <c r="V434" s="35"/>
      <c r="W434" s="34" t="s">
        <v>235</v>
      </c>
      <c r="X434" s="34"/>
      <c r="Y434" s="34"/>
      <c r="Z434" s="10"/>
      <c r="AA434" s="9"/>
      <c r="AB434" s="9"/>
      <c r="AC434" s="9"/>
      <c r="AD434" s="9"/>
      <c r="AE434" s="9"/>
      <c r="AF434" s="9"/>
      <c r="AG434" s="9"/>
      <c r="AH434" s="9"/>
      <c r="AI434" s="9"/>
      <c r="AJ434" s="9"/>
      <c r="AK434" s="9"/>
    </row>
    <row r="435" spans="1:37" ht="51" customHeight="1">
      <c r="A435" s="20">
        <v>430</v>
      </c>
      <c r="B435" s="20" t="str">
        <f>VLOOKUP(E435,studia!$F$1:$I$12,2,FALSE)</f>
        <v>Elektrotechnika</v>
      </c>
      <c r="C435" s="20" t="str">
        <f>VLOOKUP(E435,studia!$F$1:$I$12,3,FALSE)</f>
        <v>mgr</v>
      </c>
      <c r="D435" s="20" t="str">
        <f>VLOOKUP(E435,studia!$F$1:$I$12,4,FALSE)</f>
        <v>EEN</v>
      </c>
      <c r="E435" s="34" t="s">
        <v>575</v>
      </c>
      <c r="F435" s="85" t="s">
        <v>2939</v>
      </c>
      <c r="G435" s="54" t="s">
        <v>651</v>
      </c>
      <c r="H435" s="35" t="s">
        <v>652</v>
      </c>
      <c r="I435" s="35" t="s">
        <v>653</v>
      </c>
      <c r="J435" s="35" t="s">
        <v>650</v>
      </c>
      <c r="K435" s="19" t="str">
        <f>VLOOKUP(J435,Prowadzacy!$F$2:$J$112,2,FALSE)</f>
        <v>Zbigniew</v>
      </c>
      <c r="L435" s="19" t="str">
        <f>VLOOKUP(J435,Prowadzacy!$F$2:$K$112,3,FALSE)</f>
        <v>Maria</v>
      </c>
      <c r="M435" s="19" t="str">
        <f>VLOOKUP(J435,Prowadzacy!$F$2:$K$112,4,FALSE)</f>
        <v>Leonowicz</v>
      </c>
      <c r="N435" s="20" t="str">
        <f>VLOOKUP(J435,Prowadzacy!$F$2:$M$112,8,FALSE)</f>
        <v xml:space="preserve">Zbigniew | Leonowicz | Dr hab. inż. |  ( 05110 ) </v>
      </c>
      <c r="O435" s="20" t="str">
        <f>VLOOKUP(J435,Prowadzacy!$F$2:$K$112,5,FALSE)</f>
        <v>W05/K1</v>
      </c>
      <c r="P435" s="20" t="str">
        <f>VLOOKUP(J435,Prowadzacy!$F$2:$K$112,6,FALSE)</f>
        <v>ZET</v>
      </c>
      <c r="Q435" s="34" t="s">
        <v>469</v>
      </c>
      <c r="R435" s="20" t="str">
        <f>VLOOKUP(Q435,Prowadzacy!$F$2:$K$112,2,FALSE)</f>
        <v>Jacek</v>
      </c>
      <c r="S435" s="20" t="str">
        <f>VLOOKUP(Q435,Prowadzacy!$F$2:$K$112,3,FALSE)</f>
        <v>Jerzy</v>
      </c>
      <c r="T435" s="20" t="str">
        <f>VLOOKUP(Q435,Prowadzacy!$F$2:$K$112,4,FALSE)</f>
        <v>Rezmer</v>
      </c>
      <c r="U435" s="20" t="str">
        <f>VLOOKUP(Q435,Prowadzacy!$F$2:$M$112,8,FALSE)</f>
        <v xml:space="preserve">Jacek | Rezmer | Dr hab. inż. |  ( 05120 ) </v>
      </c>
      <c r="V435" s="35"/>
      <c r="W435" s="34" t="s">
        <v>235</v>
      </c>
      <c r="X435" s="34"/>
      <c r="Y435" s="34"/>
      <c r="Z435" s="10"/>
      <c r="AA435" s="9"/>
      <c r="AB435" s="9"/>
      <c r="AC435" s="9"/>
      <c r="AD435" s="9"/>
      <c r="AE435" s="9"/>
      <c r="AF435" s="9"/>
      <c r="AG435" s="9"/>
      <c r="AH435" s="9"/>
      <c r="AI435" s="9"/>
      <c r="AJ435" s="9"/>
      <c r="AK435" s="9"/>
    </row>
    <row r="436" spans="1:37" ht="165.75" customHeight="1">
      <c r="A436" s="20">
        <v>431</v>
      </c>
      <c r="B436" s="20" t="str">
        <f>VLOOKUP(E436,studia!$F$1:$I$12,2,FALSE)</f>
        <v>Elektrotechnika</v>
      </c>
      <c r="C436" s="20" t="str">
        <f>VLOOKUP(E436,studia!$F$1:$I$12,3,FALSE)</f>
        <v>mgr</v>
      </c>
      <c r="D436" s="20" t="str">
        <f>VLOOKUP(E436,studia!$F$1:$I$12,4,FALSE)</f>
        <v>EEN</v>
      </c>
      <c r="E436" s="34" t="s">
        <v>575</v>
      </c>
      <c r="F436" s="34"/>
      <c r="G436" s="57" t="s">
        <v>654</v>
      </c>
      <c r="H436" s="35" t="s">
        <v>655</v>
      </c>
      <c r="I436" s="35" t="s">
        <v>656</v>
      </c>
      <c r="J436" s="35" t="s">
        <v>650</v>
      </c>
      <c r="K436" s="19" t="str">
        <f>VLOOKUP(J436,Prowadzacy!$F$2:$J$112,2,FALSE)</f>
        <v>Zbigniew</v>
      </c>
      <c r="L436" s="19" t="str">
        <f>VLOOKUP(J436,Prowadzacy!$F$2:$K$112,3,FALSE)</f>
        <v>Maria</v>
      </c>
      <c r="M436" s="19" t="str">
        <f>VLOOKUP(J436,Prowadzacy!$F$2:$K$112,4,FALSE)</f>
        <v>Leonowicz</v>
      </c>
      <c r="N436" s="20" t="str">
        <f>VLOOKUP(J436,Prowadzacy!$F$2:$M$112,8,FALSE)</f>
        <v xml:space="preserve">Zbigniew | Leonowicz | Dr hab. inż. |  ( 05110 ) </v>
      </c>
      <c r="O436" s="20" t="str">
        <f>VLOOKUP(J436,Prowadzacy!$F$2:$K$112,5,FALSE)</f>
        <v>W05/K1</v>
      </c>
      <c r="P436" s="20" t="str">
        <f>VLOOKUP(J436,Prowadzacy!$F$2:$K$112,6,FALSE)</f>
        <v>ZET</v>
      </c>
      <c r="Q436" s="34" t="s">
        <v>469</v>
      </c>
      <c r="R436" s="20" t="str">
        <f>VLOOKUP(Q436,Prowadzacy!$F$2:$K$112,2,FALSE)</f>
        <v>Jacek</v>
      </c>
      <c r="S436" s="20" t="str">
        <f>VLOOKUP(Q436,Prowadzacy!$F$2:$K$112,3,FALSE)</f>
        <v>Jerzy</v>
      </c>
      <c r="T436" s="20" t="str">
        <f>VLOOKUP(Q436,Prowadzacy!$F$2:$K$112,4,FALSE)</f>
        <v>Rezmer</v>
      </c>
      <c r="U436" s="20" t="str">
        <f>VLOOKUP(Q436,Prowadzacy!$F$2:$M$112,8,FALSE)</f>
        <v xml:space="preserve">Jacek | Rezmer | Dr hab. inż. |  ( 05120 ) </v>
      </c>
      <c r="V436" s="35"/>
      <c r="W436" s="34" t="s">
        <v>235</v>
      </c>
      <c r="X436" s="34"/>
      <c r="Y436" s="34"/>
      <c r="Z436" s="10"/>
      <c r="AA436" s="9"/>
      <c r="AB436" s="9"/>
      <c r="AC436" s="9"/>
      <c r="AD436" s="9"/>
      <c r="AE436" s="9"/>
      <c r="AF436" s="9"/>
      <c r="AG436" s="9"/>
      <c r="AH436" s="9"/>
      <c r="AI436" s="9"/>
      <c r="AJ436" s="9"/>
      <c r="AK436" s="9"/>
    </row>
    <row r="437" spans="1:37" ht="255" customHeight="1">
      <c r="A437" s="20">
        <v>432</v>
      </c>
      <c r="B437" s="20" t="str">
        <f>VLOOKUP(E437,studia!$F$1:$I$12,2,FALSE)</f>
        <v>Elektrotechnika</v>
      </c>
      <c r="C437" s="20" t="str">
        <f>VLOOKUP(E437,studia!$F$1:$I$12,3,FALSE)</f>
        <v>mgr</v>
      </c>
      <c r="D437" s="20" t="str">
        <f>VLOOKUP(E437,studia!$F$1:$I$12,4,FALSE)</f>
        <v>EEN</v>
      </c>
      <c r="E437" s="34" t="s">
        <v>575</v>
      </c>
      <c r="F437" s="85" t="s">
        <v>2939</v>
      </c>
      <c r="G437" s="35" t="s">
        <v>657</v>
      </c>
      <c r="H437" s="35" t="s">
        <v>658</v>
      </c>
      <c r="I437" s="35" t="s">
        <v>659</v>
      </c>
      <c r="J437" s="35" t="s">
        <v>650</v>
      </c>
      <c r="K437" s="19" t="str">
        <f>VLOOKUP(J437,Prowadzacy!$F$2:$J$112,2,FALSE)</f>
        <v>Zbigniew</v>
      </c>
      <c r="L437" s="19" t="str">
        <f>VLOOKUP(J437,Prowadzacy!$F$2:$K$112,3,FALSE)</f>
        <v>Maria</v>
      </c>
      <c r="M437" s="19" t="str">
        <f>VLOOKUP(J437,Prowadzacy!$F$2:$K$112,4,FALSE)</f>
        <v>Leonowicz</v>
      </c>
      <c r="N437" s="20" t="str">
        <f>VLOOKUP(J437,Prowadzacy!$F$2:$M$112,8,FALSE)</f>
        <v xml:space="preserve">Zbigniew | Leonowicz | Dr hab. inż. |  ( 05110 ) </v>
      </c>
      <c r="O437" s="20" t="str">
        <f>VLOOKUP(J437,Prowadzacy!$F$2:$K$112,5,FALSE)</f>
        <v>W05/K1</v>
      </c>
      <c r="P437" s="20" t="str">
        <f>VLOOKUP(J437,Prowadzacy!$F$2:$K$112,6,FALSE)</f>
        <v>ZET</v>
      </c>
      <c r="Q437" s="34" t="s">
        <v>469</v>
      </c>
      <c r="R437" s="20" t="str">
        <f>VLOOKUP(Q437,Prowadzacy!$F$2:$K$112,2,FALSE)</f>
        <v>Jacek</v>
      </c>
      <c r="S437" s="20" t="str">
        <f>VLOOKUP(Q437,Prowadzacy!$F$2:$K$112,3,FALSE)</f>
        <v>Jerzy</v>
      </c>
      <c r="T437" s="20" t="str">
        <f>VLOOKUP(Q437,Prowadzacy!$F$2:$K$112,4,FALSE)</f>
        <v>Rezmer</v>
      </c>
      <c r="U437" s="20" t="str">
        <f>VLOOKUP(Q437,Prowadzacy!$F$2:$M$112,8,FALSE)</f>
        <v xml:space="preserve">Jacek | Rezmer | Dr hab. inż. |  ( 05120 ) </v>
      </c>
      <c r="V437" s="35"/>
      <c r="W437" s="34" t="s">
        <v>235</v>
      </c>
      <c r="X437" s="34"/>
      <c r="Y437" s="34"/>
      <c r="Z437" s="10"/>
      <c r="AA437" s="9"/>
      <c r="AB437" s="9"/>
      <c r="AC437" s="9"/>
      <c r="AD437" s="9"/>
      <c r="AE437" s="9"/>
      <c r="AF437" s="9"/>
      <c r="AG437" s="9"/>
      <c r="AH437" s="9"/>
      <c r="AI437" s="9"/>
      <c r="AJ437" s="9"/>
      <c r="AK437" s="9"/>
    </row>
    <row r="438" spans="1:37" ht="89.25" customHeight="1">
      <c r="A438" s="20">
        <v>433</v>
      </c>
      <c r="B438" s="20" t="str">
        <f>VLOOKUP(E438,studia!$F$1:$I$12,2,FALSE)</f>
        <v>Elektrotechnika</v>
      </c>
      <c r="C438" s="20" t="str">
        <f>VLOOKUP(E438,studia!$F$1:$I$12,3,FALSE)</f>
        <v>mgr</v>
      </c>
      <c r="D438" s="20" t="str">
        <f>VLOOKUP(E438,studia!$F$1:$I$12,4,FALSE)</f>
        <v>EEN</v>
      </c>
      <c r="E438" s="34" t="s">
        <v>575</v>
      </c>
      <c r="F438" s="34"/>
      <c r="G438" s="35" t="s">
        <v>660</v>
      </c>
      <c r="H438" s="35" t="s">
        <v>661</v>
      </c>
      <c r="I438" s="35" t="s">
        <v>662</v>
      </c>
      <c r="J438" s="35" t="s">
        <v>388</v>
      </c>
      <c r="K438" s="19" t="str">
        <f>VLOOKUP(J438,Prowadzacy!$F$2:$J$112,2,FALSE)</f>
        <v>Lesław</v>
      </c>
      <c r="L438" s="19" t="str">
        <f>VLOOKUP(J438,Prowadzacy!$F$2:$K$112,3,FALSE)</f>
        <v>Adam</v>
      </c>
      <c r="M438" s="19" t="str">
        <f>VLOOKUP(J438,Prowadzacy!$F$2:$K$112,4,FALSE)</f>
        <v>Ładniak</v>
      </c>
      <c r="N438" s="20" t="str">
        <f>VLOOKUP(J438,Prowadzacy!$F$2:$M$112,8,FALSE)</f>
        <v xml:space="preserve">Lesław | Ładniak | Dr inż. |  ( 05112 ) </v>
      </c>
      <c r="O438" s="20" t="str">
        <f>VLOOKUP(J438,Prowadzacy!$F$2:$K$112,5,FALSE)</f>
        <v>W05/K1</v>
      </c>
      <c r="P438" s="20" t="str">
        <f>VLOOKUP(J438,Prowadzacy!$F$2:$K$112,6,FALSE)</f>
        <v>ZET</v>
      </c>
      <c r="Q438" s="34" t="s">
        <v>469</v>
      </c>
      <c r="R438" s="20" t="str">
        <f>VLOOKUP(Q438,Prowadzacy!$F$2:$K$112,2,FALSE)</f>
        <v>Jacek</v>
      </c>
      <c r="S438" s="20" t="str">
        <f>VLOOKUP(Q438,Prowadzacy!$F$2:$K$112,3,FALSE)</f>
        <v>Jerzy</v>
      </c>
      <c r="T438" s="20" t="str">
        <f>VLOOKUP(Q438,Prowadzacy!$F$2:$K$112,4,FALSE)</f>
        <v>Rezmer</v>
      </c>
      <c r="U438" s="20" t="str">
        <f>VLOOKUP(Q438,Prowadzacy!$F$2:$M$112,8,FALSE)</f>
        <v xml:space="preserve">Jacek | Rezmer | Dr hab. inż. |  ( 05120 ) </v>
      </c>
      <c r="V438" s="35"/>
      <c r="W438" s="34" t="s">
        <v>235</v>
      </c>
      <c r="X438" s="34"/>
      <c r="Y438" s="34"/>
      <c r="Z438" s="10"/>
      <c r="AA438" s="9"/>
      <c r="AB438" s="9"/>
      <c r="AC438" s="9"/>
      <c r="AD438" s="9"/>
      <c r="AE438" s="9"/>
      <c r="AF438" s="9"/>
      <c r="AG438" s="9"/>
      <c r="AH438" s="9"/>
      <c r="AI438" s="9"/>
      <c r="AJ438" s="9"/>
      <c r="AK438" s="9"/>
    </row>
    <row r="439" spans="1:37" ht="114.75" customHeight="1">
      <c r="A439" s="20">
        <v>434</v>
      </c>
      <c r="B439" s="20" t="str">
        <f>VLOOKUP(E439,studia!$F$1:$I$12,2,FALSE)</f>
        <v>Elektrotechnika</v>
      </c>
      <c r="C439" s="20" t="str">
        <f>VLOOKUP(E439,studia!$F$1:$I$12,3,FALSE)</f>
        <v>mgr</v>
      </c>
      <c r="D439" s="20" t="str">
        <f>VLOOKUP(E439,studia!$F$1:$I$12,4,FALSE)</f>
        <v>EEN</v>
      </c>
      <c r="E439" s="34" t="s">
        <v>575</v>
      </c>
      <c r="F439" s="34"/>
      <c r="G439" s="35" t="s">
        <v>663</v>
      </c>
      <c r="H439" s="35" t="s">
        <v>664</v>
      </c>
      <c r="I439" s="35" t="s">
        <v>665</v>
      </c>
      <c r="J439" s="35" t="s">
        <v>388</v>
      </c>
      <c r="K439" s="19" t="str">
        <f>VLOOKUP(J439,Prowadzacy!$F$2:$J$112,2,FALSE)</f>
        <v>Lesław</v>
      </c>
      <c r="L439" s="19" t="str">
        <f>VLOOKUP(J439,Prowadzacy!$F$2:$K$112,3,FALSE)</f>
        <v>Adam</v>
      </c>
      <c r="M439" s="19" t="str">
        <f>VLOOKUP(J439,Prowadzacy!$F$2:$K$112,4,FALSE)</f>
        <v>Ładniak</v>
      </c>
      <c r="N439" s="20" t="str">
        <f>VLOOKUP(J439,Prowadzacy!$F$2:$M$112,8,FALSE)</f>
        <v xml:space="preserve">Lesław | Ładniak | Dr inż. |  ( 05112 ) </v>
      </c>
      <c r="O439" s="20" t="str">
        <f>VLOOKUP(J439,Prowadzacy!$F$2:$K$112,5,FALSE)</f>
        <v>W05/K1</v>
      </c>
      <c r="P439" s="20" t="str">
        <f>VLOOKUP(J439,Prowadzacy!$F$2:$K$112,6,FALSE)</f>
        <v>ZET</v>
      </c>
      <c r="Q439" s="34" t="s">
        <v>392</v>
      </c>
      <c r="R439" s="20" t="str">
        <f>VLOOKUP(Q439,Prowadzacy!$F$2:$K$112,2,FALSE)</f>
        <v>Jarosław</v>
      </c>
      <c r="S439" s="20" t="str">
        <f>VLOOKUP(Q439,Prowadzacy!$F$2:$K$112,3,FALSE)</f>
        <v>Marian</v>
      </c>
      <c r="T439" s="20" t="str">
        <f>VLOOKUP(Q439,Prowadzacy!$F$2:$K$112,4,FALSE)</f>
        <v>Szymańda</v>
      </c>
      <c r="U439" s="20" t="str">
        <f>VLOOKUP(Q439,Prowadzacy!$F$2:$M$112,8,FALSE)</f>
        <v xml:space="preserve">Jarosław | Szymańda | Dr inż. |  ( 05126 ) </v>
      </c>
      <c r="V439" s="35"/>
      <c r="W439" s="34" t="s">
        <v>235</v>
      </c>
      <c r="X439" s="34"/>
      <c r="Y439" s="34"/>
      <c r="Z439" s="10"/>
      <c r="AA439" s="9"/>
      <c r="AB439" s="9"/>
      <c r="AC439" s="9"/>
      <c r="AD439" s="9"/>
      <c r="AE439" s="9"/>
      <c r="AF439" s="9"/>
      <c r="AG439" s="9"/>
      <c r="AH439" s="9"/>
      <c r="AI439" s="9"/>
      <c r="AJ439" s="9"/>
      <c r="AK439" s="9"/>
    </row>
    <row r="440" spans="1:37" ht="178.5" customHeight="1">
      <c r="A440" s="20">
        <v>435</v>
      </c>
      <c r="B440" s="20" t="str">
        <f>VLOOKUP(E440,studia!$F$1:$I$12,2,FALSE)</f>
        <v>Elektrotechnika</v>
      </c>
      <c r="C440" s="20" t="str">
        <f>VLOOKUP(E440,studia!$F$1:$I$12,3,FALSE)</f>
        <v>mgr</v>
      </c>
      <c r="D440" s="20" t="str">
        <f>VLOOKUP(E440,studia!$F$1:$I$12,4,FALSE)</f>
        <v>EEN</v>
      </c>
      <c r="E440" s="34" t="s">
        <v>575</v>
      </c>
      <c r="F440" s="34"/>
      <c r="G440" s="35" t="s">
        <v>666</v>
      </c>
      <c r="H440" s="35" t="s">
        <v>667</v>
      </c>
      <c r="I440" s="35" t="s">
        <v>668</v>
      </c>
      <c r="J440" s="35" t="s">
        <v>388</v>
      </c>
      <c r="K440" s="19" t="str">
        <f>VLOOKUP(J440,Prowadzacy!$F$2:$J$112,2,FALSE)</f>
        <v>Lesław</v>
      </c>
      <c r="L440" s="19" t="str">
        <f>VLOOKUP(J440,Prowadzacy!$F$2:$K$112,3,FALSE)</f>
        <v>Adam</v>
      </c>
      <c r="M440" s="19" t="str">
        <f>VLOOKUP(J440,Prowadzacy!$F$2:$K$112,4,FALSE)</f>
        <v>Ładniak</v>
      </c>
      <c r="N440" s="20" t="str">
        <f>VLOOKUP(J440,Prowadzacy!$F$2:$M$112,8,FALSE)</f>
        <v xml:space="preserve">Lesław | Ładniak | Dr inż. |  ( 05112 ) </v>
      </c>
      <c r="O440" s="20" t="str">
        <f>VLOOKUP(J440,Prowadzacy!$F$2:$K$112,5,FALSE)</f>
        <v>W05/K1</v>
      </c>
      <c r="P440" s="20" t="str">
        <f>VLOOKUP(J440,Prowadzacy!$F$2:$K$112,6,FALSE)</f>
        <v>ZET</v>
      </c>
      <c r="Q440" s="34" t="s">
        <v>469</v>
      </c>
      <c r="R440" s="20" t="str">
        <f>VLOOKUP(Q440,Prowadzacy!$F$2:$K$112,2,FALSE)</f>
        <v>Jacek</v>
      </c>
      <c r="S440" s="20" t="str">
        <f>VLOOKUP(Q440,Prowadzacy!$F$2:$K$112,3,FALSE)</f>
        <v>Jerzy</v>
      </c>
      <c r="T440" s="20" t="str">
        <f>VLOOKUP(Q440,Prowadzacy!$F$2:$K$112,4,FALSE)</f>
        <v>Rezmer</v>
      </c>
      <c r="U440" s="20" t="str">
        <f>VLOOKUP(Q440,Prowadzacy!$F$2:$M$112,8,FALSE)</f>
        <v xml:space="preserve">Jacek | Rezmer | Dr hab. inż. |  ( 05120 ) </v>
      </c>
      <c r="V440" s="35"/>
      <c r="W440" s="34" t="s">
        <v>235</v>
      </c>
      <c r="X440" s="34"/>
      <c r="Y440" s="34"/>
      <c r="Z440" s="10"/>
      <c r="AA440" s="9"/>
      <c r="AB440" s="9"/>
      <c r="AC440" s="9"/>
      <c r="AD440" s="9"/>
      <c r="AE440" s="9"/>
      <c r="AF440" s="9"/>
      <c r="AG440" s="9"/>
      <c r="AH440" s="9"/>
      <c r="AI440" s="9"/>
      <c r="AJ440" s="9"/>
      <c r="AK440" s="9"/>
    </row>
    <row r="441" spans="1:37" ht="76.5" customHeight="1">
      <c r="A441" s="20">
        <v>436</v>
      </c>
      <c r="B441" s="20" t="str">
        <f>VLOOKUP(E441,studia!$F$1:$I$12,2,FALSE)</f>
        <v>Elektrotechnika</v>
      </c>
      <c r="C441" s="20" t="str">
        <f>VLOOKUP(E441,studia!$F$1:$I$12,3,FALSE)</f>
        <v>mgr</v>
      </c>
      <c r="D441" s="20" t="str">
        <f>VLOOKUP(E441,studia!$F$1:$I$12,4,FALSE)</f>
        <v>EEN</v>
      </c>
      <c r="E441" s="34" t="s">
        <v>575</v>
      </c>
      <c r="F441" s="34"/>
      <c r="G441" s="35" t="s">
        <v>669</v>
      </c>
      <c r="H441" s="35" t="s">
        <v>670</v>
      </c>
      <c r="I441" s="35" t="s">
        <v>671</v>
      </c>
      <c r="J441" s="35" t="s">
        <v>388</v>
      </c>
      <c r="K441" s="19" t="str">
        <f>VLOOKUP(J441,Prowadzacy!$F$2:$J$112,2,FALSE)</f>
        <v>Lesław</v>
      </c>
      <c r="L441" s="19" t="str">
        <f>VLOOKUP(J441,Prowadzacy!$F$2:$K$112,3,FALSE)</f>
        <v>Adam</v>
      </c>
      <c r="M441" s="19" t="str">
        <f>VLOOKUP(J441,Prowadzacy!$F$2:$K$112,4,FALSE)</f>
        <v>Ładniak</v>
      </c>
      <c r="N441" s="20" t="str">
        <f>VLOOKUP(J441,Prowadzacy!$F$2:$M$112,8,FALSE)</f>
        <v xml:space="preserve">Lesław | Ładniak | Dr inż. |  ( 05112 ) </v>
      </c>
      <c r="O441" s="20" t="str">
        <f>VLOOKUP(J441,Prowadzacy!$F$2:$K$112,5,FALSE)</f>
        <v>W05/K1</v>
      </c>
      <c r="P441" s="20" t="str">
        <f>VLOOKUP(J441,Prowadzacy!$F$2:$K$112,6,FALSE)</f>
        <v>ZET</v>
      </c>
      <c r="Q441" s="34" t="s">
        <v>472</v>
      </c>
      <c r="R441" s="20" t="str">
        <f>VLOOKUP(Q441,Prowadzacy!$F$2:$K$112,2,FALSE)</f>
        <v>Tomasz</v>
      </c>
      <c r="S441" s="20" t="str">
        <f>VLOOKUP(Q441,Prowadzacy!$F$2:$K$112,3,FALSE)</f>
        <v>Stanisław</v>
      </c>
      <c r="T441" s="20" t="str">
        <f>VLOOKUP(Q441,Prowadzacy!$F$2:$K$112,4,FALSE)</f>
        <v>Sikorski</v>
      </c>
      <c r="U441" s="20" t="str">
        <f>VLOOKUP(Q441,Prowadzacy!$F$2:$M$112,8,FALSE)</f>
        <v xml:space="preserve">Tomasz | Sikorski | Dr hab. inż. |  ( 05141 ) </v>
      </c>
      <c r="V441" s="35"/>
      <c r="W441" s="34" t="s">
        <v>235</v>
      </c>
      <c r="X441" s="34"/>
      <c r="Y441" s="34"/>
      <c r="Z441" s="10"/>
      <c r="AA441" s="9"/>
      <c r="AB441" s="9"/>
      <c r="AC441" s="9"/>
      <c r="AD441" s="9"/>
      <c r="AE441" s="9"/>
      <c r="AF441" s="9"/>
      <c r="AG441" s="9"/>
      <c r="AH441" s="9"/>
      <c r="AI441" s="9"/>
      <c r="AJ441" s="9"/>
      <c r="AK441" s="9"/>
    </row>
    <row r="442" spans="1:37" ht="63.75" customHeight="1">
      <c r="A442" s="20">
        <v>437</v>
      </c>
      <c r="B442" s="20" t="str">
        <f>VLOOKUP(E442,studia!$F$1:$I$12,2,FALSE)</f>
        <v>Elektrotechnika</v>
      </c>
      <c r="C442" s="20" t="str">
        <f>VLOOKUP(E442,studia!$F$1:$I$12,3,FALSE)</f>
        <v>mgr</v>
      </c>
      <c r="D442" s="20" t="str">
        <f>VLOOKUP(E442,studia!$F$1:$I$12,4,FALSE)</f>
        <v>EEN</v>
      </c>
      <c r="E442" s="34" t="s">
        <v>575</v>
      </c>
      <c r="F442" s="34"/>
      <c r="G442" s="35" t="s">
        <v>672</v>
      </c>
      <c r="H442" s="35" t="s">
        <v>673</v>
      </c>
      <c r="I442" s="35" t="s">
        <v>674</v>
      </c>
      <c r="J442" s="35" t="s">
        <v>388</v>
      </c>
      <c r="K442" s="19" t="str">
        <f>VLOOKUP(J442,Prowadzacy!$F$2:$J$112,2,FALSE)</f>
        <v>Lesław</v>
      </c>
      <c r="L442" s="19" t="str">
        <f>VLOOKUP(J442,Prowadzacy!$F$2:$K$112,3,FALSE)</f>
        <v>Adam</v>
      </c>
      <c r="M442" s="19" t="str">
        <f>VLOOKUP(J442,Prowadzacy!$F$2:$K$112,4,FALSE)</f>
        <v>Ładniak</v>
      </c>
      <c r="N442" s="20" t="str">
        <f>VLOOKUP(J442,Prowadzacy!$F$2:$M$112,8,FALSE)</f>
        <v xml:space="preserve">Lesław | Ładniak | Dr inż. |  ( 05112 ) </v>
      </c>
      <c r="O442" s="20" t="str">
        <f>VLOOKUP(J442,Prowadzacy!$F$2:$K$112,5,FALSE)</f>
        <v>W05/K1</v>
      </c>
      <c r="P442" s="20" t="str">
        <f>VLOOKUP(J442,Prowadzacy!$F$2:$K$112,6,FALSE)</f>
        <v>ZET</v>
      </c>
      <c r="Q442" s="34" t="s">
        <v>472</v>
      </c>
      <c r="R442" s="20" t="str">
        <f>VLOOKUP(Q442,Prowadzacy!$F$2:$K$112,2,FALSE)</f>
        <v>Tomasz</v>
      </c>
      <c r="S442" s="20" t="str">
        <f>VLOOKUP(Q442,Prowadzacy!$F$2:$K$112,3,FALSE)</f>
        <v>Stanisław</v>
      </c>
      <c r="T442" s="20" t="str">
        <f>VLOOKUP(Q442,Prowadzacy!$F$2:$K$112,4,FALSE)</f>
        <v>Sikorski</v>
      </c>
      <c r="U442" s="20" t="str">
        <f>VLOOKUP(Q442,Prowadzacy!$F$2:$M$112,8,FALSE)</f>
        <v xml:space="preserve">Tomasz | Sikorski | Dr hab. inż. |  ( 05141 ) </v>
      </c>
      <c r="V442" s="35"/>
      <c r="W442" s="34" t="s">
        <v>235</v>
      </c>
      <c r="X442" s="34"/>
      <c r="Y442" s="34"/>
      <c r="Z442" s="10"/>
      <c r="AA442" s="9"/>
      <c r="AB442" s="9"/>
      <c r="AC442" s="9"/>
      <c r="AD442" s="9"/>
      <c r="AE442" s="9"/>
      <c r="AF442" s="9"/>
      <c r="AG442" s="9"/>
      <c r="AH442" s="9"/>
      <c r="AI442" s="9"/>
      <c r="AJ442" s="9"/>
      <c r="AK442" s="9"/>
    </row>
    <row r="443" spans="1:37" ht="51" customHeight="1">
      <c r="A443" s="20">
        <v>438</v>
      </c>
      <c r="B443" s="20" t="str">
        <f>VLOOKUP(E443,studia!$F$1:$I$12,2,FALSE)</f>
        <v>Elektrotechnika</v>
      </c>
      <c r="C443" s="20" t="str">
        <f>VLOOKUP(E443,studia!$F$1:$I$12,3,FALSE)</f>
        <v>mgr</v>
      </c>
      <c r="D443" s="20" t="str">
        <f>VLOOKUP(E443,studia!$F$1:$I$12,4,FALSE)</f>
        <v>EEN</v>
      </c>
      <c r="E443" s="34" t="s">
        <v>575</v>
      </c>
      <c r="F443" s="34"/>
      <c r="G443" s="35" t="s">
        <v>675</v>
      </c>
      <c r="H443" s="35" t="s">
        <v>676</v>
      </c>
      <c r="I443" s="35" t="s">
        <v>677</v>
      </c>
      <c r="J443" s="35" t="s">
        <v>388</v>
      </c>
      <c r="K443" s="19" t="str">
        <f>VLOOKUP(J443,Prowadzacy!$F$2:$J$112,2,FALSE)</f>
        <v>Lesław</v>
      </c>
      <c r="L443" s="19" t="str">
        <f>VLOOKUP(J443,Prowadzacy!$F$2:$K$112,3,FALSE)</f>
        <v>Adam</v>
      </c>
      <c r="M443" s="19" t="str">
        <f>VLOOKUP(J443,Prowadzacy!$F$2:$K$112,4,FALSE)</f>
        <v>Ładniak</v>
      </c>
      <c r="N443" s="20" t="str">
        <f>VLOOKUP(J443,Prowadzacy!$F$2:$M$112,8,FALSE)</f>
        <v xml:space="preserve">Lesław | Ładniak | Dr inż. |  ( 05112 ) </v>
      </c>
      <c r="O443" s="20" t="str">
        <f>VLOOKUP(J443,Prowadzacy!$F$2:$K$112,5,FALSE)</f>
        <v>W05/K1</v>
      </c>
      <c r="P443" s="20" t="str">
        <f>VLOOKUP(J443,Prowadzacy!$F$2:$K$112,6,FALSE)</f>
        <v>ZET</v>
      </c>
      <c r="Q443" s="34" t="s">
        <v>472</v>
      </c>
      <c r="R443" s="20" t="str">
        <f>VLOOKUP(Q443,Prowadzacy!$F$2:$K$112,2,FALSE)</f>
        <v>Tomasz</v>
      </c>
      <c r="S443" s="20" t="str">
        <f>VLOOKUP(Q443,Prowadzacy!$F$2:$K$112,3,FALSE)</f>
        <v>Stanisław</v>
      </c>
      <c r="T443" s="20" t="str">
        <f>VLOOKUP(Q443,Prowadzacy!$F$2:$K$112,4,FALSE)</f>
        <v>Sikorski</v>
      </c>
      <c r="U443" s="20" t="str">
        <f>VLOOKUP(Q443,Prowadzacy!$F$2:$M$112,8,FALSE)</f>
        <v xml:space="preserve">Tomasz | Sikorski | Dr hab. inż. |  ( 05141 ) </v>
      </c>
      <c r="V443" s="35"/>
      <c r="W443" s="34" t="s">
        <v>235</v>
      </c>
      <c r="X443" s="34"/>
      <c r="Y443" s="34"/>
      <c r="Z443" s="10"/>
      <c r="AA443" s="9"/>
      <c r="AB443" s="9"/>
      <c r="AC443" s="9"/>
      <c r="AD443" s="9"/>
      <c r="AE443" s="9"/>
      <c r="AF443" s="9"/>
      <c r="AG443" s="9"/>
      <c r="AH443" s="9"/>
      <c r="AI443" s="9"/>
      <c r="AJ443" s="9"/>
      <c r="AK443" s="9"/>
    </row>
    <row r="444" spans="1:37" ht="191.25" customHeight="1">
      <c r="A444" s="20">
        <v>439</v>
      </c>
      <c r="B444" s="20" t="str">
        <f>VLOOKUP(E444,studia!$F$1:$I$12,2,FALSE)</f>
        <v>Elektrotechnika</v>
      </c>
      <c r="C444" s="20" t="str">
        <f>VLOOKUP(E444,studia!$F$1:$I$12,3,FALSE)</f>
        <v>mgr</v>
      </c>
      <c r="D444" s="20" t="str">
        <f>VLOOKUP(E444,studia!$F$1:$I$12,4,FALSE)</f>
        <v>EEN</v>
      </c>
      <c r="E444" s="34" t="s">
        <v>575</v>
      </c>
      <c r="F444" s="34"/>
      <c r="G444" s="35" t="s">
        <v>678</v>
      </c>
      <c r="H444" s="35" t="s">
        <v>679</v>
      </c>
      <c r="I444" s="35" t="s">
        <v>680</v>
      </c>
      <c r="J444" s="35" t="s">
        <v>552</v>
      </c>
      <c r="K444" s="19" t="str">
        <f>VLOOKUP(J444,Prowadzacy!$F$2:$J$112,2,FALSE)</f>
        <v>Adam</v>
      </c>
      <c r="L444" s="19" t="str">
        <f>VLOOKUP(J444,Prowadzacy!$F$2:$K$112,3,FALSE)</f>
        <v>Łukasz</v>
      </c>
      <c r="M444" s="19" t="str">
        <f>VLOOKUP(J444,Prowadzacy!$F$2:$K$112,4,FALSE)</f>
        <v>Pelesz</v>
      </c>
      <c r="N444" s="20" t="str">
        <f>VLOOKUP(J444,Prowadzacy!$F$2:$M$112,8,FALSE)</f>
        <v xml:space="preserve">Adam | Pelesz | Dr inż. |  ( 05170 ) </v>
      </c>
      <c r="O444" s="20" t="str">
        <f>VLOOKUP(J444,Prowadzacy!$F$2:$K$112,5,FALSE)</f>
        <v>W05/K1</v>
      </c>
      <c r="P444" s="20" t="str">
        <f>VLOOKUP(J444,Prowadzacy!$F$2:$K$112,6,FALSE)</f>
        <v>ZWN</v>
      </c>
      <c r="Q444" s="34" t="s">
        <v>523</v>
      </c>
      <c r="R444" s="20" t="str">
        <f>VLOOKUP(Q444,Prowadzacy!$F$2:$K$112,2,FALSE)</f>
        <v>Tomasz</v>
      </c>
      <c r="S444" s="20">
        <f>VLOOKUP(Q444,Prowadzacy!$F$2:$K$112,3,FALSE)</f>
        <v>0</v>
      </c>
      <c r="T444" s="20" t="str">
        <f>VLOOKUP(Q444,Prowadzacy!$F$2:$K$112,4,FALSE)</f>
        <v>Czapka</v>
      </c>
      <c r="U444" s="20" t="str">
        <f>VLOOKUP(Q444,Prowadzacy!$F$2:$M$112,8,FALSE)</f>
        <v xml:space="preserve">Tomasz | Czapka | Dr inż. |  ( 05158 ) </v>
      </c>
      <c r="V444" s="35"/>
      <c r="W444" s="34" t="s">
        <v>235</v>
      </c>
      <c r="X444" s="34"/>
      <c r="Y444" s="34"/>
      <c r="Z444" s="10"/>
      <c r="AA444" s="9"/>
      <c r="AB444" s="9"/>
      <c r="AC444" s="9"/>
      <c r="AD444" s="9"/>
      <c r="AE444" s="9"/>
      <c r="AF444" s="9"/>
      <c r="AG444" s="9"/>
      <c r="AH444" s="9"/>
      <c r="AI444" s="9"/>
      <c r="AJ444" s="9"/>
      <c r="AK444" s="9"/>
    </row>
    <row r="445" spans="1:37" ht="63.75" customHeight="1">
      <c r="A445" s="20">
        <v>440</v>
      </c>
      <c r="B445" s="20" t="str">
        <f>VLOOKUP(E445,studia!$F$1:$I$12,2,FALSE)</f>
        <v>Elektrotechnika</v>
      </c>
      <c r="C445" s="20" t="str">
        <f>VLOOKUP(E445,studia!$F$1:$I$12,3,FALSE)</f>
        <v>mgr</v>
      </c>
      <c r="D445" s="20" t="str">
        <f>VLOOKUP(E445,studia!$F$1:$I$12,4,FALSE)</f>
        <v>EEN</v>
      </c>
      <c r="E445" s="34" t="s">
        <v>575</v>
      </c>
      <c r="F445" s="34"/>
      <c r="G445" s="35" t="s">
        <v>681</v>
      </c>
      <c r="H445" s="35" t="s">
        <v>682</v>
      </c>
      <c r="I445" s="35" t="s">
        <v>683</v>
      </c>
      <c r="J445" s="35" t="s">
        <v>552</v>
      </c>
      <c r="K445" s="19" t="str">
        <f>VLOOKUP(J445,Prowadzacy!$F$2:$J$112,2,FALSE)</f>
        <v>Adam</v>
      </c>
      <c r="L445" s="19" t="str">
        <f>VLOOKUP(J445,Prowadzacy!$F$2:$K$112,3,FALSE)</f>
        <v>Łukasz</v>
      </c>
      <c r="M445" s="19" t="str">
        <f>VLOOKUP(J445,Prowadzacy!$F$2:$K$112,4,FALSE)</f>
        <v>Pelesz</v>
      </c>
      <c r="N445" s="20" t="str">
        <f>VLOOKUP(J445,Prowadzacy!$F$2:$M$112,8,FALSE)</f>
        <v xml:space="preserve">Adam | Pelesz | Dr inż. |  ( 05170 ) </v>
      </c>
      <c r="O445" s="20" t="str">
        <f>VLOOKUP(J445,Prowadzacy!$F$2:$K$112,5,FALSE)</f>
        <v>W05/K1</v>
      </c>
      <c r="P445" s="20" t="str">
        <f>VLOOKUP(J445,Prowadzacy!$F$2:$K$112,6,FALSE)</f>
        <v>ZWN</v>
      </c>
      <c r="Q445" s="34" t="s">
        <v>523</v>
      </c>
      <c r="R445" s="20" t="str">
        <f>VLOOKUP(Q445,Prowadzacy!$F$2:$K$112,2,FALSE)</f>
        <v>Tomasz</v>
      </c>
      <c r="S445" s="20">
        <f>VLOOKUP(Q445,Prowadzacy!$F$2:$K$112,3,FALSE)</f>
        <v>0</v>
      </c>
      <c r="T445" s="20" t="str">
        <f>VLOOKUP(Q445,Prowadzacy!$F$2:$K$112,4,FALSE)</f>
        <v>Czapka</v>
      </c>
      <c r="U445" s="20" t="str">
        <f>VLOOKUP(Q445,Prowadzacy!$F$2:$M$112,8,FALSE)</f>
        <v xml:space="preserve">Tomasz | Czapka | Dr inż. |  ( 05158 ) </v>
      </c>
      <c r="V445" s="35"/>
      <c r="W445" s="34" t="s">
        <v>235</v>
      </c>
      <c r="X445" s="34"/>
      <c r="Y445" s="34"/>
      <c r="Z445" s="10"/>
      <c r="AA445" s="9"/>
      <c r="AB445" s="9"/>
      <c r="AC445" s="9"/>
      <c r="AD445" s="9"/>
      <c r="AE445" s="9"/>
      <c r="AF445" s="9"/>
      <c r="AG445" s="9"/>
      <c r="AH445" s="9"/>
      <c r="AI445" s="9"/>
      <c r="AJ445" s="9"/>
      <c r="AK445" s="9"/>
    </row>
    <row r="446" spans="1:37" ht="63.75" customHeight="1">
      <c r="A446" s="20">
        <v>441</v>
      </c>
      <c r="B446" s="20" t="str">
        <f>VLOOKUP(E446,studia!$F$1:$I$12,2,FALSE)</f>
        <v>Elektrotechnika</v>
      </c>
      <c r="C446" s="20" t="str">
        <f>VLOOKUP(E446,studia!$F$1:$I$12,3,FALSE)</f>
        <v>mgr</v>
      </c>
      <c r="D446" s="20" t="str">
        <f>VLOOKUP(E446,studia!$F$1:$I$12,4,FALSE)</f>
        <v>EEN</v>
      </c>
      <c r="E446" s="34" t="s">
        <v>575</v>
      </c>
      <c r="F446" s="53"/>
      <c r="G446" s="35" t="s">
        <v>684</v>
      </c>
      <c r="H446" s="35" t="s">
        <v>685</v>
      </c>
      <c r="I446" s="35" t="s">
        <v>686</v>
      </c>
      <c r="J446" s="35" t="s">
        <v>552</v>
      </c>
      <c r="K446" s="19" t="str">
        <f>VLOOKUP(J446,Prowadzacy!$F$2:$J$112,2,FALSE)</f>
        <v>Adam</v>
      </c>
      <c r="L446" s="19" t="str">
        <f>VLOOKUP(J446,Prowadzacy!$F$2:$K$112,3,FALSE)</f>
        <v>Łukasz</v>
      </c>
      <c r="M446" s="19" t="str">
        <f>VLOOKUP(J446,Prowadzacy!$F$2:$K$112,4,FALSE)</f>
        <v>Pelesz</v>
      </c>
      <c r="N446" s="20" t="str">
        <f>VLOOKUP(J446,Prowadzacy!$F$2:$M$112,8,FALSE)</f>
        <v xml:space="preserve">Adam | Pelesz | Dr inż. |  ( 05170 ) </v>
      </c>
      <c r="O446" s="20" t="str">
        <f>VLOOKUP(J446,Prowadzacy!$F$2:$K$112,5,FALSE)</f>
        <v>W05/K1</v>
      </c>
      <c r="P446" s="20" t="str">
        <f>VLOOKUP(J446,Prowadzacy!$F$2:$K$112,6,FALSE)</f>
        <v>ZWN</v>
      </c>
      <c r="Q446" s="34" t="s">
        <v>523</v>
      </c>
      <c r="R446" s="20" t="str">
        <f>VLOOKUP(Q446,Prowadzacy!$F$2:$K$112,2,FALSE)</f>
        <v>Tomasz</v>
      </c>
      <c r="S446" s="20">
        <f>VLOOKUP(Q446,Prowadzacy!$F$2:$K$112,3,FALSE)</f>
        <v>0</v>
      </c>
      <c r="T446" s="20" t="str">
        <f>VLOOKUP(Q446,Prowadzacy!$F$2:$K$112,4,FALSE)</f>
        <v>Czapka</v>
      </c>
      <c r="U446" s="20" t="str">
        <f>VLOOKUP(Q446,Prowadzacy!$F$2:$M$112,8,FALSE)</f>
        <v xml:space="preserve">Tomasz | Czapka | Dr inż. |  ( 05158 ) </v>
      </c>
      <c r="V446" s="35"/>
      <c r="W446" s="34" t="s">
        <v>235</v>
      </c>
      <c r="X446" s="34"/>
      <c r="Y446" s="34"/>
      <c r="Z446" s="10"/>
      <c r="AA446" s="9"/>
      <c r="AB446" s="9"/>
      <c r="AC446" s="9"/>
      <c r="AD446" s="9"/>
      <c r="AE446" s="9"/>
      <c r="AF446" s="9"/>
      <c r="AG446" s="9"/>
      <c r="AH446" s="9"/>
      <c r="AI446" s="9"/>
      <c r="AJ446" s="9"/>
      <c r="AK446" s="9"/>
    </row>
    <row r="447" spans="1:37" ht="89.25" customHeight="1">
      <c r="A447" s="20">
        <v>442</v>
      </c>
      <c r="B447" s="20" t="str">
        <f>VLOOKUP(E447,studia!$F$1:$I$12,2,FALSE)</f>
        <v>Elektrotechnika</v>
      </c>
      <c r="C447" s="20" t="str">
        <f>VLOOKUP(E447,studia!$F$1:$I$12,3,FALSE)</f>
        <v>mgr</v>
      </c>
      <c r="D447" s="20" t="str">
        <f>VLOOKUP(E447,studia!$F$1:$I$12,4,FALSE)</f>
        <v>EEN</v>
      </c>
      <c r="E447" s="34" t="s">
        <v>575</v>
      </c>
      <c r="F447" s="34"/>
      <c r="G447" s="35" t="s">
        <v>687</v>
      </c>
      <c r="H447" s="35" t="s">
        <v>688</v>
      </c>
      <c r="I447" s="35" t="s">
        <v>689</v>
      </c>
      <c r="J447" s="35" t="s">
        <v>552</v>
      </c>
      <c r="K447" s="19" t="str">
        <f>VLOOKUP(J447,Prowadzacy!$F$2:$J$112,2,FALSE)</f>
        <v>Adam</v>
      </c>
      <c r="L447" s="19" t="str">
        <f>VLOOKUP(J447,Prowadzacy!$F$2:$K$112,3,FALSE)</f>
        <v>Łukasz</v>
      </c>
      <c r="M447" s="19" t="str">
        <f>VLOOKUP(J447,Prowadzacy!$F$2:$K$112,4,FALSE)</f>
        <v>Pelesz</v>
      </c>
      <c r="N447" s="20" t="str">
        <f>VLOOKUP(J447,Prowadzacy!$F$2:$M$112,8,FALSE)</f>
        <v xml:space="preserve">Adam | Pelesz | Dr inż. |  ( 05170 ) </v>
      </c>
      <c r="O447" s="20" t="str">
        <f>VLOOKUP(J447,Prowadzacy!$F$2:$K$112,5,FALSE)</f>
        <v>W05/K1</v>
      </c>
      <c r="P447" s="20" t="str">
        <f>VLOOKUP(J447,Prowadzacy!$F$2:$K$112,6,FALSE)</f>
        <v>ZWN</v>
      </c>
      <c r="Q447" s="34" t="s">
        <v>523</v>
      </c>
      <c r="R447" s="20" t="str">
        <f>VLOOKUP(Q447,Prowadzacy!$F$2:$K$112,2,FALSE)</f>
        <v>Tomasz</v>
      </c>
      <c r="S447" s="20">
        <f>VLOOKUP(Q447,Prowadzacy!$F$2:$K$112,3,FALSE)</f>
        <v>0</v>
      </c>
      <c r="T447" s="20" t="str">
        <f>VLOOKUP(Q447,Prowadzacy!$F$2:$K$112,4,FALSE)</f>
        <v>Czapka</v>
      </c>
      <c r="U447" s="20" t="str">
        <f>VLOOKUP(Q447,Prowadzacy!$F$2:$M$112,8,FALSE)</f>
        <v xml:space="preserve">Tomasz | Czapka | Dr inż. |  ( 05158 ) </v>
      </c>
      <c r="V447" s="35"/>
      <c r="W447" s="34" t="s">
        <v>235</v>
      </c>
      <c r="X447" s="34"/>
      <c r="Y447" s="34"/>
      <c r="Z447" s="10"/>
      <c r="AA447" s="9"/>
      <c r="AB447" s="9"/>
      <c r="AC447" s="9"/>
      <c r="AD447" s="9"/>
      <c r="AE447" s="9"/>
      <c r="AF447" s="9"/>
      <c r="AG447" s="9"/>
      <c r="AH447" s="9"/>
      <c r="AI447" s="9"/>
      <c r="AJ447" s="9"/>
      <c r="AK447" s="9"/>
    </row>
    <row r="448" spans="1:37" ht="114.75" customHeight="1">
      <c r="A448" s="20">
        <v>443</v>
      </c>
      <c r="B448" s="20" t="str">
        <f>VLOOKUP(E448,studia!$F$1:$I$12,2,FALSE)</f>
        <v>Elektrotechnika</v>
      </c>
      <c r="C448" s="20" t="str">
        <f>VLOOKUP(E448,studia!$F$1:$I$12,3,FALSE)</f>
        <v>mgr</v>
      </c>
      <c r="D448" s="20" t="str">
        <f>VLOOKUP(E448,studia!$F$1:$I$12,4,FALSE)</f>
        <v>EEN</v>
      </c>
      <c r="E448" s="34" t="s">
        <v>575</v>
      </c>
      <c r="F448" s="34"/>
      <c r="G448" s="35" t="s">
        <v>690</v>
      </c>
      <c r="H448" s="35" t="s">
        <v>691</v>
      </c>
      <c r="I448" s="35" t="s">
        <v>692</v>
      </c>
      <c r="J448" s="35" t="s">
        <v>469</v>
      </c>
      <c r="K448" s="19" t="str">
        <f>VLOOKUP(J448,Prowadzacy!$F$2:$J$112,2,FALSE)</f>
        <v>Jacek</v>
      </c>
      <c r="L448" s="19" t="str">
        <f>VLOOKUP(J448,Prowadzacy!$F$2:$K$112,3,FALSE)</f>
        <v>Jerzy</v>
      </c>
      <c r="M448" s="19" t="str">
        <f>VLOOKUP(J448,Prowadzacy!$F$2:$K$112,4,FALSE)</f>
        <v>Rezmer</v>
      </c>
      <c r="N448" s="20" t="str">
        <f>VLOOKUP(J448,Prowadzacy!$F$2:$M$112,8,FALSE)</f>
        <v xml:space="preserve">Jacek | Rezmer | Dr hab. inż. |  ( 05120 ) </v>
      </c>
      <c r="O448" s="20" t="str">
        <f>VLOOKUP(J448,Prowadzacy!$F$2:$K$112,5,FALSE)</f>
        <v>W05/K1</v>
      </c>
      <c r="P448" s="20" t="str">
        <f>VLOOKUP(J448,Prowadzacy!$F$2:$K$112,6,FALSE)</f>
        <v>ZET</v>
      </c>
      <c r="Q448" s="34" t="s">
        <v>388</v>
      </c>
      <c r="R448" s="20" t="str">
        <f>VLOOKUP(Q448,Prowadzacy!$F$2:$K$112,2,FALSE)</f>
        <v>Lesław</v>
      </c>
      <c r="S448" s="20" t="str">
        <f>VLOOKUP(Q448,Prowadzacy!$F$2:$K$112,3,FALSE)</f>
        <v>Adam</v>
      </c>
      <c r="T448" s="20" t="str">
        <f>VLOOKUP(Q448,Prowadzacy!$F$2:$K$112,4,FALSE)</f>
        <v>Ładniak</v>
      </c>
      <c r="U448" s="20" t="str">
        <f>VLOOKUP(Q448,Prowadzacy!$F$2:$M$112,8,FALSE)</f>
        <v xml:space="preserve">Lesław | Ładniak | Dr inż. |  ( 05112 ) </v>
      </c>
      <c r="V448" s="35"/>
      <c r="W448" s="34" t="s">
        <v>235</v>
      </c>
      <c r="X448" s="34"/>
      <c r="Y448" s="34"/>
      <c r="Z448" s="10"/>
      <c r="AA448" s="9"/>
      <c r="AB448" s="9"/>
      <c r="AC448" s="9"/>
      <c r="AD448" s="9"/>
      <c r="AE448" s="9"/>
      <c r="AF448" s="9"/>
      <c r="AG448" s="9"/>
      <c r="AH448" s="9"/>
      <c r="AI448" s="9"/>
      <c r="AJ448" s="9"/>
      <c r="AK448" s="9"/>
    </row>
    <row r="449" spans="1:37" ht="229.5" customHeight="1">
      <c r="A449" s="20">
        <v>444</v>
      </c>
      <c r="B449" s="20" t="str">
        <f>VLOOKUP(E449,studia!$F$1:$I$12,2,FALSE)</f>
        <v>Elektrotechnika</v>
      </c>
      <c r="C449" s="20" t="str">
        <f>VLOOKUP(E449,studia!$F$1:$I$12,3,FALSE)</f>
        <v>mgr</v>
      </c>
      <c r="D449" s="20" t="str">
        <f>VLOOKUP(E449,studia!$F$1:$I$12,4,FALSE)</f>
        <v>EEN</v>
      </c>
      <c r="E449" s="34" t="s">
        <v>575</v>
      </c>
      <c r="F449" s="34"/>
      <c r="G449" s="35" t="s">
        <v>693</v>
      </c>
      <c r="H449" s="35" t="s">
        <v>694</v>
      </c>
      <c r="I449" s="35" t="s">
        <v>695</v>
      </c>
      <c r="J449" s="35" t="s">
        <v>472</v>
      </c>
      <c r="K449" s="19" t="str">
        <f>VLOOKUP(J449,Prowadzacy!$F$2:$J$112,2,FALSE)</f>
        <v>Tomasz</v>
      </c>
      <c r="L449" s="19" t="str">
        <f>VLOOKUP(J449,Prowadzacy!$F$2:$K$112,3,FALSE)</f>
        <v>Stanisław</v>
      </c>
      <c r="M449" s="19" t="str">
        <f>VLOOKUP(J449,Prowadzacy!$F$2:$K$112,4,FALSE)</f>
        <v>Sikorski</v>
      </c>
      <c r="N449" s="20" t="str">
        <f>VLOOKUP(J449,Prowadzacy!$F$2:$M$112,8,FALSE)</f>
        <v xml:space="preserve">Tomasz | Sikorski | Dr hab. inż. |  ( 05141 ) </v>
      </c>
      <c r="O449" s="20" t="str">
        <f>VLOOKUP(J449,Prowadzacy!$F$2:$K$112,5,FALSE)</f>
        <v>W05/K1</v>
      </c>
      <c r="P449" s="20" t="str">
        <f>VLOOKUP(J449,Prowadzacy!$F$2:$K$112,6,FALSE)</f>
        <v>ZET</v>
      </c>
      <c r="Q449" s="34" t="s">
        <v>469</v>
      </c>
      <c r="R449" s="20" t="str">
        <f>VLOOKUP(Q449,Prowadzacy!$F$2:$K$112,2,FALSE)</f>
        <v>Jacek</v>
      </c>
      <c r="S449" s="20" t="str">
        <f>VLOOKUP(Q449,Prowadzacy!$F$2:$K$112,3,FALSE)</f>
        <v>Jerzy</v>
      </c>
      <c r="T449" s="20" t="str">
        <f>VLOOKUP(Q449,Prowadzacy!$F$2:$K$112,4,FALSE)</f>
        <v>Rezmer</v>
      </c>
      <c r="U449" s="20" t="str">
        <f>VLOOKUP(Q449,Prowadzacy!$F$2:$M$112,8,FALSE)</f>
        <v xml:space="preserve">Jacek | Rezmer | Dr hab. inż. |  ( 05120 ) </v>
      </c>
      <c r="V449" s="35"/>
      <c r="W449" s="34" t="s">
        <v>235</v>
      </c>
      <c r="X449" s="34"/>
      <c r="Y449" s="34"/>
      <c r="Z449" s="10"/>
      <c r="AA449" s="20"/>
      <c r="AB449" s="9"/>
      <c r="AC449" s="9"/>
      <c r="AD449" s="9"/>
      <c r="AE449" s="9"/>
      <c r="AF449" s="9"/>
      <c r="AG449" s="9"/>
      <c r="AH449" s="9"/>
      <c r="AI449" s="9"/>
      <c r="AJ449" s="9"/>
      <c r="AK449" s="9"/>
    </row>
    <row r="450" spans="1:37" ht="76.5" customHeight="1">
      <c r="A450" s="20">
        <v>445</v>
      </c>
      <c r="B450" s="20" t="str">
        <f>VLOOKUP(E450,studia!$F$1:$I$12,2,FALSE)</f>
        <v>Elektrotechnika</v>
      </c>
      <c r="C450" s="20" t="str">
        <f>VLOOKUP(E450,studia!$F$1:$I$12,3,FALSE)</f>
        <v>mgr</v>
      </c>
      <c r="D450" s="20" t="str">
        <f>VLOOKUP(E450,studia!$F$1:$I$12,4,FALSE)</f>
        <v>EEN</v>
      </c>
      <c r="E450" s="34" t="s">
        <v>575</v>
      </c>
      <c r="F450" s="85" t="s">
        <v>2939</v>
      </c>
      <c r="G450" s="35" t="s">
        <v>696</v>
      </c>
      <c r="H450" s="35" t="s">
        <v>697</v>
      </c>
      <c r="I450" s="35" t="s">
        <v>698</v>
      </c>
      <c r="J450" s="35" t="s">
        <v>472</v>
      </c>
      <c r="K450" s="19" t="str">
        <f>VLOOKUP(J450,Prowadzacy!$F$2:$J$112,2,FALSE)</f>
        <v>Tomasz</v>
      </c>
      <c r="L450" s="19" t="str">
        <f>VLOOKUP(J450,Prowadzacy!$F$2:$K$112,3,FALSE)</f>
        <v>Stanisław</v>
      </c>
      <c r="M450" s="19" t="str">
        <f>VLOOKUP(J450,Prowadzacy!$F$2:$K$112,4,FALSE)</f>
        <v>Sikorski</v>
      </c>
      <c r="N450" s="20" t="str">
        <f>VLOOKUP(J450,Prowadzacy!$F$2:$M$112,8,FALSE)</f>
        <v xml:space="preserve">Tomasz | Sikorski | Dr hab. inż. |  ( 05141 ) </v>
      </c>
      <c r="O450" s="20" t="str">
        <f>VLOOKUP(J450,Prowadzacy!$F$2:$K$112,5,FALSE)</f>
        <v>W05/K1</v>
      </c>
      <c r="P450" s="20" t="str">
        <f>VLOOKUP(J450,Prowadzacy!$F$2:$K$112,6,FALSE)</f>
        <v>ZET</v>
      </c>
      <c r="Q450" s="34" t="s">
        <v>469</v>
      </c>
      <c r="R450" s="20" t="str">
        <f>VLOOKUP(Q450,Prowadzacy!$F$2:$K$112,2,FALSE)</f>
        <v>Jacek</v>
      </c>
      <c r="S450" s="20" t="str">
        <f>VLOOKUP(Q450,Prowadzacy!$F$2:$K$112,3,FALSE)</f>
        <v>Jerzy</v>
      </c>
      <c r="T450" s="20" t="str">
        <f>VLOOKUP(Q450,Prowadzacy!$F$2:$K$112,4,FALSE)</f>
        <v>Rezmer</v>
      </c>
      <c r="U450" s="20" t="str">
        <f>VLOOKUP(Q450,Prowadzacy!$F$2:$M$112,8,FALSE)</f>
        <v xml:space="preserve">Jacek | Rezmer | Dr hab. inż. |  ( 05120 ) </v>
      </c>
      <c r="V450" s="35"/>
      <c r="W450" s="34" t="s">
        <v>235</v>
      </c>
      <c r="X450" s="34"/>
      <c r="Y450" s="34"/>
      <c r="Z450" s="10"/>
      <c r="AA450" s="9"/>
      <c r="AB450" s="9"/>
      <c r="AC450" s="9"/>
      <c r="AD450" s="9"/>
      <c r="AE450" s="9"/>
      <c r="AF450" s="9"/>
      <c r="AG450" s="9"/>
      <c r="AH450" s="9"/>
      <c r="AI450" s="9"/>
      <c r="AJ450" s="9"/>
      <c r="AK450" s="9"/>
    </row>
    <row r="451" spans="1:37" ht="191.25" customHeight="1">
      <c r="A451" s="20">
        <v>446</v>
      </c>
      <c r="B451" s="20" t="str">
        <f>VLOOKUP(E451,studia!$F$1:$I$12,2,FALSE)</f>
        <v>Elektrotechnika</v>
      </c>
      <c r="C451" s="20" t="str">
        <f>VLOOKUP(E451,studia!$F$1:$I$12,3,FALSE)</f>
        <v>mgr</v>
      </c>
      <c r="D451" s="20" t="str">
        <f>VLOOKUP(E451,studia!$F$1:$I$12,4,FALSE)</f>
        <v>EEN</v>
      </c>
      <c r="E451" s="34" t="s">
        <v>575</v>
      </c>
      <c r="F451" s="34"/>
      <c r="G451" s="35" t="s">
        <v>699</v>
      </c>
      <c r="H451" s="35" t="s">
        <v>700</v>
      </c>
      <c r="I451" s="35" t="s">
        <v>701</v>
      </c>
      <c r="J451" s="35" t="s">
        <v>392</v>
      </c>
      <c r="K451" s="19" t="str">
        <f>VLOOKUP(J451,Prowadzacy!$F$2:$J$112,2,FALSE)</f>
        <v>Jarosław</v>
      </c>
      <c r="L451" s="19" t="str">
        <f>VLOOKUP(J451,Prowadzacy!$F$2:$K$112,3,FALSE)</f>
        <v>Marian</v>
      </c>
      <c r="M451" s="19" t="str">
        <f>VLOOKUP(J451,Prowadzacy!$F$2:$K$112,4,FALSE)</f>
        <v>Szymańda</v>
      </c>
      <c r="N451" s="20" t="str">
        <f>VLOOKUP(J451,Prowadzacy!$F$2:$M$112,8,FALSE)</f>
        <v xml:space="preserve">Jarosław | Szymańda | Dr inż. |  ( 05126 ) </v>
      </c>
      <c r="O451" s="20" t="str">
        <f>VLOOKUP(J451,Prowadzacy!$F$2:$K$112,5,FALSE)</f>
        <v>W05/K1</v>
      </c>
      <c r="P451" s="20" t="str">
        <f>VLOOKUP(J451,Prowadzacy!$F$2:$K$112,6,FALSE)</f>
        <v>ZET</v>
      </c>
      <c r="Q451" s="34" t="s">
        <v>487</v>
      </c>
      <c r="R451" s="20" t="str">
        <f>VLOOKUP(Q451,Prowadzacy!$F$2:$K$112,2,FALSE)</f>
        <v>Leszek</v>
      </c>
      <c r="S451" s="20" t="str">
        <f>VLOOKUP(Q451,Prowadzacy!$F$2:$K$112,3,FALSE)</f>
        <v>Piotr</v>
      </c>
      <c r="T451" s="20" t="str">
        <f>VLOOKUP(Q451,Prowadzacy!$F$2:$K$112,4,FALSE)</f>
        <v>Woźny</v>
      </c>
      <c r="U451" s="20" t="str">
        <f>VLOOKUP(Q451,Prowadzacy!$F$2:$M$112,8,FALSE)</f>
        <v xml:space="preserve">Leszek | Woźny | Dr inż. |  ( 05131 ) </v>
      </c>
      <c r="V451" s="35"/>
      <c r="W451" s="34" t="s">
        <v>235</v>
      </c>
      <c r="X451" s="53"/>
      <c r="Y451" s="34"/>
      <c r="Z451" s="10"/>
      <c r="AA451" s="9"/>
      <c r="AB451" s="9"/>
      <c r="AC451" s="9"/>
      <c r="AD451" s="9"/>
      <c r="AE451" s="9"/>
      <c r="AF451" s="9"/>
      <c r="AG451" s="9"/>
      <c r="AH451" s="9"/>
      <c r="AI451" s="9"/>
      <c r="AJ451" s="9"/>
      <c r="AK451" s="9"/>
    </row>
    <row r="452" spans="1:37" ht="242.25" customHeight="1">
      <c r="A452" s="20">
        <v>447</v>
      </c>
      <c r="B452" s="20" t="str">
        <f>VLOOKUP(E452,studia!$F$1:$I$12,2,FALSE)</f>
        <v>Elektrotechnika</v>
      </c>
      <c r="C452" s="20" t="str">
        <f>VLOOKUP(E452,studia!$F$1:$I$12,3,FALSE)</f>
        <v>mgr</v>
      </c>
      <c r="D452" s="20" t="str">
        <f>VLOOKUP(E452,studia!$F$1:$I$12,4,FALSE)</f>
        <v>EEN</v>
      </c>
      <c r="E452" s="34" t="s">
        <v>575</v>
      </c>
      <c r="F452" s="85" t="s">
        <v>2939</v>
      </c>
      <c r="G452" s="35" t="s">
        <v>702</v>
      </c>
      <c r="H452" s="35" t="s">
        <v>703</v>
      </c>
      <c r="I452" s="35" t="s">
        <v>704</v>
      </c>
      <c r="J452" s="35" t="s">
        <v>392</v>
      </c>
      <c r="K452" s="19" t="str">
        <f>VLOOKUP(J452,Prowadzacy!$F$2:$J$112,2,FALSE)</f>
        <v>Jarosław</v>
      </c>
      <c r="L452" s="19" t="str">
        <f>VLOOKUP(J452,Prowadzacy!$F$2:$K$112,3,FALSE)</f>
        <v>Marian</v>
      </c>
      <c r="M452" s="19" t="str">
        <f>VLOOKUP(J452,Prowadzacy!$F$2:$K$112,4,FALSE)</f>
        <v>Szymańda</v>
      </c>
      <c r="N452" s="20" t="str">
        <f>VLOOKUP(J452,Prowadzacy!$F$2:$M$112,8,FALSE)</f>
        <v xml:space="preserve">Jarosław | Szymańda | Dr inż. |  ( 05126 ) </v>
      </c>
      <c r="O452" s="20" t="str">
        <f>VLOOKUP(J452,Prowadzacy!$F$2:$K$112,5,FALSE)</f>
        <v>W05/K1</v>
      </c>
      <c r="P452" s="20" t="str">
        <f>VLOOKUP(J452,Prowadzacy!$F$2:$K$112,6,FALSE)</f>
        <v>ZET</v>
      </c>
      <c r="Q452" s="34" t="s">
        <v>487</v>
      </c>
      <c r="R452" s="20" t="str">
        <f>VLOOKUP(Q452,Prowadzacy!$F$2:$K$112,2,FALSE)</f>
        <v>Leszek</v>
      </c>
      <c r="S452" s="20" t="str">
        <f>VLOOKUP(Q452,Prowadzacy!$F$2:$K$112,3,FALSE)</f>
        <v>Piotr</v>
      </c>
      <c r="T452" s="20" t="str">
        <f>VLOOKUP(Q452,Prowadzacy!$F$2:$K$112,4,FALSE)</f>
        <v>Woźny</v>
      </c>
      <c r="U452" s="20" t="str">
        <f>VLOOKUP(Q452,Prowadzacy!$F$2:$M$112,8,FALSE)</f>
        <v xml:space="preserve">Leszek | Woźny | Dr inż. |  ( 05131 ) </v>
      </c>
      <c r="V452" s="35"/>
      <c r="W452" s="34" t="s">
        <v>235</v>
      </c>
      <c r="X452" s="34"/>
      <c r="Y452" s="34"/>
      <c r="Z452" s="10"/>
      <c r="AA452" s="9"/>
      <c r="AB452" s="9"/>
      <c r="AC452" s="9"/>
      <c r="AD452" s="9"/>
      <c r="AE452" s="9"/>
      <c r="AF452" s="9"/>
      <c r="AG452" s="9"/>
      <c r="AH452" s="9"/>
      <c r="AI452" s="9"/>
      <c r="AJ452" s="9"/>
      <c r="AK452" s="9"/>
    </row>
    <row r="453" spans="1:37" ht="153" customHeight="1">
      <c r="A453" s="20">
        <v>448</v>
      </c>
      <c r="B453" s="20" t="str">
        <f>VLOOKUP(E453,studia!$F$1:$I$12,2,FALSE)</f>
        <v>Elektrotechnika</v>
      </c>
      <c r="C453" s="20" t="str">
        <f>VLOOKUP(E453,studia!$F$1:$I$12,3,FALSE)</f>
        <v>mgr</v>
      </c>
      <c r="D453" s="20" t="str">
        <f>VLOOKUP(E453,studia!$F$1:$I$12,4,FALSE)</f>
        <v>EEN</v>
      </c>
      <c r="E453" s="34" t="s">
        <v>575</v>
      </c>
      <c r="F453" s="34"/>
      <c r="G453" s="35" t="s">
        <v>705</v>
      </c>
      <c r="H453" s="35" t="s">
        <v>706</v>
      </c>
      <c r="I453" s="35" t="s">
        <v>707</v>
      </c>
      <c r="J453" s="35" t="s">
        <v>392</v>
      </c>
      <c r="K453" s="19" t="str">
        <f>VLOOKUP(J453,Prowadzacy!$F$2:$J$112,2,FALSE)</f>
        <v>Jarosław</v>
      </c>
      <c r="L453" s="19" t="str">
        <f>VLOOKUP(J453,Prowadzacy!$F$2:$K$112,3,FALSE)</f>
        <v>Marian</v>
      </c>
      <c r="M453" s="19" t="str">
        <f>VLOOKUP(J453,Prowadzacy!$F$2:$K$112,4,FALSE)</f>
        <v>Szymańda</v>
      </c>
      <c r="N453" s="20" t="str">
        <f>VLOOKUP(J453,Prowadzacy!$F$2:$M$112,8,FALSE)</f>
        <v xml:space="preserve">Jarosław | Szymańda | Dr inż. |  ( 05126 ) </v>
      </c>
      <c r="O453" s="20" t="str">
        <f>VLOOKUP(J453,Prowadzacy!$F$2:$K$112,5,FALSE)</f>
        <v>W05/K1</v>
      </c>
      <c r="P453" s="20" t="str">
        <f>VLOOKUP(J453,Prowadzacy!$F$2:$K$112,6,FALSE)</f>
        <v>ZET</v>
      </c>
      <c r="Q453" s="34" t="s">
        <v>469</v>
      </c>
      <c r="R453" s="20" t="str">
        <f>VLOOKUP(Q453,Prowadzacy!$F$2:$K$112,2,FALSE)</f>
        <v>Jacek</v>
      </c>
      <c r="S453" s="20" t="str">
        <f>VLOOKUP(Q453,Prowadzacy!$F$2:$K$112,3,FALSE)</f>
        <v>Jerzy</v>
      </c>
      <c r="T453" s="20" t="str">
        <f>VLOOKUP(Q453,Prowadzacy!$F$2:$K$112,4,FALSE)</f>
        <v>Rezmer</v>
      </c>
      <c r="U453" s="20" t="str">
        <f>VLOOKUP(Q453,Prowadzacy!$F$2:$M$112,8,FALSE)</f>
        <v xml:space="preserve">Jacek | Rezmer | Dr hab. inż. |  ( 05120 ) </v>
      </c>
      <c r="V453" s="35"/>
      <c r="W453" s="34" t="s">
        <v>235</v>
      </c>
      <c r="X453" s="34"/>
      <c r="Y453" s="34"/>
      <c r="Z453" s="10"/>
      <c r="AA453" s="9"/>
      <c r="AB453" s="9"/>
      <c r="AC453" s="9"/>
      <c r="AD453" s="9"/>
      <c r="AE453" s="9"/>
      <c r="AF453" s="9"/>
      <c r="AG453" s="9"/>
      <c r="AH453" s="9"/>
      <c r="AI453" s="9"/>
      <c r="AJ453" s="9"/>
      <c r="AK453" s="9"/>
    </row>
    <row r="454" spans="1:37" ht="114.75" customHeight="1">
      <c r="A454" s="20">
        <v>449</v>
      </c>
      <c r="B454" s="20" t="str">
        <f>VLOOKUP(E454,studia!$F$1:$I$12,2,FALSE)</f>
        <v>Elektrotechnika</v>
      </c>
      <c r="C454" s="20" t="str">
        <f>VLOOKUP(E454,studia!$F$1:$I$12,3,FALSE)</f>
        <v>mgr</v>
      </c>
      <c r="D454" s="20" t="str">
        <f>VLOOKUP(E454,studia!$F$1:$I$12,4,FALSE)</f>
        <v>EEN</v>
      </c>
      <c r="E454" s="34" t="s">
        <v>575</v>
      </c>
      <c r="F454" s="34"/>
      <c r="G454" s="35" t="s">
        <v>708</v>
      </c>
      <c r="H454" s="35" t="s">
        <v>709</v>
      </c>
      <c r="I454" s="35" t="s">
        <v>710</v>
      </c>
      <c r="J454" s="35" t="s">
        <v>483</v>
      </c>
      <c r="K454" s="19" t="str">
        <f>VLOOKUP(J454,Prowadzacy!$F$2:$J$112,2,FALSE)</f>
        <v>Zbigniew</v>
      </c>
      <c r="L454" s="19" t="str">
        <f>VLOOKUP(J454,Prowadzacy!$F$2:$K$112,3,FALSE)</f>
        <v>Krzysztof</v>
      </c>
      <c r="M454" s="19" t="str">
        <f>VLOOKUP(J454,Prowadzacy!$F$2:$K$112,4,FALSE)</f>
        <v>Wacławek</v>
      </c>
      <c r="N454" s="20" t="str">
        <f>VLOOKUP(J454,Prowadzacy!$F$2:$M$112,8,FALSE)</f>
        <v xml:space="preserve">Zbigniew | Wacławek | Dr inż. |  ( 05129 ) </v>
      </c>
      <c r="O454" s="20" t="str">
        <f>VLOOKUP(J454,Prowadzacy!$F$2:$K$112,5,FALSE)</f>
        <v>W05/K1</v>
      </c>
      <c r="P454" s="20" t="str">
        <f>VLOOKUP(J454,Prowadzacy!$F$2:$K$112,6,FALSE)</f>
        <v>ZET</v>
      </c>
      <c r="Q454" s="34" t="s">
        <v>418</v>
      </c>
      <c r="R454" s="20" t="str">
        <f>VLOOKUP(Q454,Prowadzacy!$F$2:$K$112,2,FALSE)</f>
        <v>Przemysław</v>
      </c>
      <c r="S454" s="20">
        <f>VLOOKUP(Q454,Prowadzacy!$F$2:$K$112,3,FALSE)</f>
        <v>0</v>
      </c>
      <c r="T454" s="20" t="str">
        <f>VLOOKUP(Q454,Prowadzacy!$F$2:$K$112,4,FALSE)</f>
        <v>Janik</v>
      </c>
      <c r="U454" s="20" t="str">
        <f>VLOOKUP(Q454,Prowadzacy!$F$2:$M$112,8,FALSE)</f>
        <v xml:space="preserve">Przemysław | Janik | Dr inż. |  ( 05115 ) </v>
      </c>
      <c r="V454" s="35"/>
      <c r="W454" s="34" t="s">
        <v>235</v>
      </c>
      <c r="X454" s="34"/>
      <c r="Y454" s="34"/>
      <c r="Z454" s="10"/>
      <c r="AA454" s="9"/>
      <c r="AB454" s="9"/>
      <c r="AC454" s="9"/>
      <c r="AD454" s="9"/>
      <c r="AE454" s="9"/>
      <c r="AF454" s="9"/>
      <c r="AG454" s="9"/>
      <c r="AH454" s="9"/>
      <c r="AI454" s="9"/>
      <c r="AJ454" s="9"/>
      <c r="AK454" s="9"/>
    </row>
    <row r="455" spans="1:37" ht="114.75" customHeight="1">
      <c r="A455" s="20">
        <v>450</v>
      </c>
      <c r="B455" s="20" t="str">
        <f>VLOOKUP(E455,studia!$F$1:$I$12,2,FALSE)</f>
        <v>Elektrotechnika</v>
      </c>
      <c r="C455" s="20" t="str">
        <f>VLOOKUP(E455,studia!$F$1:$I$12,3,FALSE)</f>
        <v>mgr</v>
      </c>
      <c r="D455" s="20" t="str">
        <f>VLOOKUP(E455,studia!$F$1:$I$12,4,FALSE)</f>
        <v>EEN</v>
      </c>
      <c r="E455" s="34" t="s">
        <v>575</v>
      </c>
      <c r="F455" s="34"/>
      <c r="G455" s="35" t="s">
        <v>711</v>
      </c>
      <c r="H455" s="35" t="s">
        <v>712</v>
      </c>
      <c r="I455" s="35" t="s">
        <v>2488</v>
      </c>
      <c r="J455" s="35" t="s">
        <v>483</v>
      </c>
      <c r="K455" s="19" t="str">
        <f>VLOOKUP(J455,Prowadzacy!$F$2:$J$112,2,FALSE)</f>
        <v>Zbigniew</v>
      </c>
      <c r="L455" s="19" t="str">
        <f>VLOOKUP(J455,Prowadzacy!$F$2:$K$112,3,FALSE)</f>
        <v>Krzysztof</v>
      </c>
      <c r="M455" s="19" t="str">
        <f>VLOOKUP(J455,Prowadzacy!$F$2:$K$112,4,FALSE)</f>
        <v>Wacławek</v>
      </c>
      <c r="N455" s="20" t="str">
        <f>VLOOKUP(J455,Prowadzacy!$F$2:$M$112,8,FALSE)</f>
        <v xml:space="preserve">Zbigniew | Wacławek | Dr inż. |  ( 05129 ) </v>
      </c>
      <c r="O455" s="20" t="str">
        <f>VLOOKUP(J455,Prowadzacy!$F$2:$K$112,5,FALSE)</f>
        <v>W05/K1</v>
      </c>
      <c r="P455" s="20" t="str">
        <f>VLOOKUP(J455,Prowadzacy!$F$2:$K$112,6,FALSE)</f>
        <v>ZET</v>
      </c>
      <c r="Q455" s="34" t="s">
        <v>418</v>
      </c>
      <c r="R455" s="20" t="str">
        <f>VLOOKUP(Q455,Prowadzacy!$F$2:$K$112,2,FALSE)</f>
        <v>Przemysław</v>
      </c>
      <c r="S455" s="20">
        <f>VLOOKUP(Q455,Prowadzacy!$F$2:$K$112,3,FALSE)</f>
        <v>0</v>
      </c>
      <c r="T455" s="20" t="str">
        <f>VLOOKUP(Q455,Prowadzacy!$F$2:$K$112,4,FALSE)</f>
        <v>Janik</v>
      </c>
      <c r="U455" s="20" t="str">
        <f>VLOOKUP(Q455,Prowadzacy!$F$2:$M$112,8,FALSE)</f>
        <v xml:space="preserve">Przemysław | Janik | Dr inż. |  ( 05115 ) </v>
      </c>
      <c r="V455" s="35"/>
      <c r="W455" s="34" t="s">
        <v>235</v>
      </c>
      <c r="X455" s="34"/>
      <c r="Y455" s="34"/>
      <c r="Z455" s="10"/>
      <c r="AA455" s="9"/>
      <c r="AB455" s="9"/>
      <c r="AC455" s="9"/>
      <c r="AD455" s="9"/>
      <c r="AE455" s="9"/>
      <c r="AF455" s="9"/>
      <c r="AG455" s="9"/>
      <c r="AH455" s="9"/>
      <c r="AI455" s="9"/>
      <c r="AJ455" s="9"/>
      <c r="AK455" s="9"/>
    </row>
    <row r="456" spans="1:37" ht="204" customHeight="1">
      <c r="A456" s="20">
        <v>451</v>
      </c>
      <c r="B456" s="20" t="str">
        <f>VLOOKUP(E456,studia!$F$1:$I$12,2,FALSE)</f>
        <v>Elektrotechnika</v>
      </c>
      <c r="C456" s="20" t="str">
        <f>VLOOKUP(E456,studia!$F$1:$I$12,3,FALSE)</f>
        <v>mgr</v>
      </c>
      <c r="D456" s="20" t="str">
        <f>VLOOKUP(E456,studia!$F$1:$I$12,4,FALSE)</f>
        <v>EEN</v>
      </c>
      <c r="E456" s="34" t="s">
        <v>575</v>
      </c>
      <c r="F456" s="34"/>
      <c r="G456" s="35" t="s">
        <v>713</v>
      </c>
      <c r="H456" s="35" t="s">
        <v>714</v>
      </c>
      <c r="I456" s="35" t="s">
        <v>2489</v>
      </c>
      <c r="J456" s="35" t="s">
        <v>483</v>
      </c>
      <c r="K456" s="19" t="str">
        <f>VLOOKUP(J456,Prowadzacy!$F$2:$J$112,2,FALSE)</f>
        <v>Zbigniew</v>
      </c>
      <c r="L456" s="19" t="str">
        <f>VLOOKUP(J456,Prowadzacy!$F$2:$K$112,3,FALSE)</f>
        <v>Krzysztof</v>
      </c>
      <c r="M456" s="19" t="str">
        <f>VLOOKUP(J456,Prowadzacy!$F$2:$K$112,4,FALSE)</f>
        <v>Wacławek</v>
      </c>
      <c r="N456" s="20" t="str">
        <f>VLOOKUP(J456,Prowadzacy!$F$2:$M$112,8,FALSE)</f>
        <v xml:space="preserve">Zbigniew | Wacławek | Dr inż. |  ( 05129 ) </v>
      </c>
      <c r="O456" s="20" t="str">
        <f>VLOOKUP(J456,Prowadzacy!$F$2:$K$112,5,FALSE)</f>
        <v>W05/K1</v>
      </c>
      <c r="P456" s="20" t="str">
        <f>VLOOKUP(J456,Prowadzacy!$F$2:$K$112,6,FALSE)</f>
        <v>ZET</v>
      </c>
      <c r="Q456" s="34" t="s">
        <v>418</v>
      </c>
      <c r="R456" s="20" t="str">
        <f>VLOOKUP(Q456,Prowadzacy!$F$2:$K$112,2,FALSE)</f>
        <v>Przemysław</v>
      </c>
      <c r="S456" s="20">
        <f>VLOOKUP(Q456,Prowadzacy!$F$2:$K$112,3,FALSE)</f>
        <v>0</v>
      </c>
      <c r="T456" s="20" t="str">
        <f>VLOOKUP(Q456,Prowadzacy!$F$2:$K$112,4,FALSE)</f>
        <v>Janik</v>
      </c>
      <c r="U456" s="20" t="str">
        <f>VLOOKUP(Q456,Prowadzacy!$F$2:$M$112,8,FALSE)</f>
        <v xml:space="preserve">Przemysław | Janik | Dr inż. |  ( 05115 ) </v>
      </c>
      <c r="V456" s="35"/>
      <c r="W456" s="34" t="s">
        <v>235</v>
      </c>
      <c r="X456" s="53"/>
      <c r="Y456" s="34"/>
      <c r="Z456" s="10"/>
      <c r="AA456" s="9"/>
      <c r="AB456" s="9"/>
      <c r="AC456" s="9"/>
      <c r="AD456" s="9"/>
      <c r="AE456" s="9"/>
      <c r="AF456" s="9"/>
      <c r="AG456" s="9"/>
      <c r="AH456" s="9"/>
      <c r="AI456" s="9"/>
      <c r="AJ456" s="9"/>
      <c r="AK456" s="9"/>
    </row>
    <row r="457" spans="1:37" ht="127.5" customHeight="1">
      <c r="A457" s="20">
        <v>452</v>
      </c>
      <c r="B457" s="20" t="str">
        <f>VLOOKUP(E457,studia!$F$1:$I$12,2,FALSE)</f>
        <v>Elektrotechnika</v>
      </c>
      <c r="C457" s="20" t="str">
        <f>VLOOKUP(E457,studia!$F$1:$I$12,3,FALSE)</f>
        <v>mgr</v>
      </c>
      <c r="D457" s="20" t="str">
        <f>VLOOKUP(E457,studia!$F$1:$I$12,4,FALSE)</f>
        <v>EEN</v>
      </c>
      <c r="E457" s="34" t="s">
        <v>575</v>
      </c>
      <c r="F457" s="34"/>
      <c r="G457" s="35" t="s">
        <v>715</v>
      </c>
      <c r="H457" s="35" t="s">
        <v>716</v>
      </c>
      <c r="I457" s="35" t="s">
        <v>717</v>
      </c>
      <c r="J457" s="35" t="s">
        <v>718</v>
      </c>
      <c r="K457" s="19" t="str">
        <f>VLOOKUP(J457,Prowadzacy!$F$2:$J$112,2,FALSE)</f>
        <v>Krzysztof</v>
      </c>
      <c r="L457" s="19">
        <f>VLOOKUP(J457,Prowadzacy!$F$2:$K$112,3,FALSE)</f>
        <v>0</v>
      </c>
      <c r="M457" s="19" t="str">
        <f>VLOOKUP(J457,Prowadzacy!$F$2:$K$112,4,FALSE)</f>
        <v>Wieczorek</v>
      </c>
      <c r="N457" s="20" t="str">
        <f>VLOOKUP(J457,Prowadzacy!$F$2:$M$112,8,FALSE)</f>
        <v xml:space="preserve">Krzysztof | Wieczorek | Dr inż. |  ( 05144 ) </v>
      </c>
      <c r="O457" s="20" t="str">
        <f>VLOOKUP(J457,Prowadzacy!$F$2:$K$112,5,FALSE)</f>
        <v>W05/K1</v>
      </c>
      <c r="P457" s="20" t="str">
        <f>VLOOKUP(J457,Prowadzacy!$F$2:$K$112,6,FALSE)</f>
        <v>ZWN</v>
      </c>
      <c r="Q457" s="34" t="s">
        <v>579</v>
      </c>
      <c r="R457" s="20" t="str">
        <f>VLOOKUP(Q457,Prowadzacy!$F$2:$K$112,2,FALSE)</f>
        <v>Witold</v>
      </c>
      <c r="S457" s="20">
        <f>VLOOKUP(Q457,Prowadzacy!$F$2:$K$112,3,FALSE)</f>
        <v>0</v>
      </c>
      <c r="T457" s="20" t="str">
        <f>VLOOKUP(Q457,Prowadzacy!$F$2:$K$112,4,FALSE)</f>
        <v>Bretuj</v>
      </c>
      <c r="U457" s="20" t="str">
        <f>VLOOKUP(Q457,Prowadzacy!$F$2:$M$112,8,FALSE)</f>
        <v xml:space="preserve">Witold | Bretuj | Dr inż. |  ( 05154 ) </v>
      </c>
      <c r="V457" s="35"/>
      <c r="W457" s="34" t="s">
        <v>235</v>
      </c>
      <c r="X457" s="34"/>
      <c r="Y457" s="34"/>
      <c r="Z457" s="10"/>
      <c r="AA457" s="9"/>
      <c r="AB457" s="9"/>
      <c r="AC457" s="9"/>
      <c r="AD457" s="9"/>
      <c r="AE457" s="9"/>
      <c r="AF457" s="9"/>
      <c r="AG457" s="9"/>
      <c r="AH457" s="9"/>
      <c r="AI457" s="9"/>
      <c r="AJ457" s="9"/>
      <c r="AK457" s="9"/>
    </row>
    <row r="458" spans="1:37" ht="153" customHeight="1">
      <c r="A458" s="20">
        <v>453</v>
      </c>
      <c r="B458" s="20" t="str">
        <f>VLOOKUP(E458,studia!$F$1:$I$12,2,FALSE)</f>
        <v>Elektrotechnika</v>
      </c>
      <c r="C458" s="20" t="str">
        <f>VLOOKUP(E458,studia!$F$1:$I$12,3,FALSE)</f>
        <v>mgr</v>
      </c>
      <c r="D458" s="20" t="str">
        <f>VLOOKUP(E458,studia!$F$1:$I$12,4,FALSE)</f>
        <v>EEN</v>
      </c>
      <c r="E458" s="34" t="s">
        <v>575</v>
      </c>
      <c r="F458" s="85" t="s">
        <v>2939</v>
      </c>
      <c r="G458" s="35" t="s">
        <v>719</v>
      </c>
      <c r="H458" s="35" t="s">
        <v>720</v>
      </c>
      <c r="I458" s="35" t="s">
        <v>721</v>
      </c>
      <c r="J458" s="35" t="s">
        <v>718</v>
      </c>
      <c r="K458" s="19" t="str">
        <f>VLOOKUP(J458,Prowadzacy!$F$2:$J$112,2,FALSE)</f>
        <v>Krzysztof</v>
      </c>
      <c r="L458" s="19">
        <f>VLOOKUP(J458,Prowadzacy!$F$2:$K$112,3,FALSE)</f>
        <v>0</v>
      </c>
      <c r="M458" s="19" t="str">
        <f>VLOOKUP(J458,Prowadzacy!$F$2:$K$112,4,FALSE)</f>
        <v>Wieczorek</v>
      </c>
      <c r="N458" s="20" t="str">
        <f>VLOOKUP(J458,Prowadzacy!$F$2:$M$112,8,FALSE)</f>
        <v xml:space="preserve">Krzysztof | Wieczorek | Dr inż. |  ( 05144 ) </v>
      </c>
      <c r="O458" s="20" t="str">
        <f>VLOOKUP(J458,Prowadzacy!$F$2:$K$112,5,FALSE)</f>
        <v>W05/K1</v>
      </c>
      <c r="P458" s="20" t="str">
        <f>VLOOKUP(J458,Prowadzacy!$F$2:$K$112,6,FALSE)</f>
        <v>ZWN</v>
      </c>
      <c r="Q458" s="34" t="s">
        <v>552</v>
      </c>
      <c r="R458" s="20" t="str">
        <f>VLOOKUP(Q458,Prowadzacy!$F$2:$K$112,2,FALSE)</f>
        <v>Adam</v>
      </c>
      <c r="S458" s="20" t="str">
        <f>VLOOKUP(Q458,Prowadzacy!$F$2:$K$112,3,FALSE)</f>
        <v>Łukasz</v>
      </c>
      <c r="T458" s="20" t="str">
        <f>VLOOKUP(Q458,Prowadzacy!$F$2:$K$112,4,FALSE)</f>
        <v>Pelesz</v>
      </c>
      <c r="U458" s="20" t="str">
        <f>VLOOKUP(Q458,Prowadzacy!$F$2:$M$112,8,FALSE)</f>
        <v xml:space="preserve">Adam | Pelesz | Dr inż. |  ( 05170 ) </v>
      </c>
      <c r="V458" s="35"/>
      <c r="W458" s="34" t="s">
        <v>235</v>
      </c>
      <c r="X458" s="34"/>
      <c r="Y458" s="34"/>
      <c r="Z458" s="10"/>
      <c r="AA458" s="9"/>
      <c r="AB458" s="9"/>
      <c r="AC458" s="9"/>
      <c r="AD458" s="9"/>
      <c r="AE458" s="9"/>
      <c r="AF458" s="9"/>
      <c r="AG458" s="9"/>
      <c r="AH458" s="9"/>
      <c r="AI458" s="9"/>
      <c r="AJ458" s="9"/>
      <c r="AK458" s="9"/>
    </row>
    <row r="459" spans="1:37" ht="153" customHeight="1">
      <c r="A459" s="20">
        <v>454</v>
      </c>
      <c r="B459" s="20" t="str">
        <f>VLOOKUP(E459,studia!$F$1:$I$12,2,FALSE)</f>
        <v>Elektrotechnika</v>
      </c>
      <c r="C459" s="20" t="str">
        <f>VLOOKUP(E459,studia!$F$1:$I$12,3,FALSE)</f>
        <v>mgr</v>
      </c>
      <c r="D459" s="20" t="str">
        <f>VLOOKUP(E459,studia!$F$1:$I$12,4,FALSE)</f>
        <v>EEN</v>
      </c>
      <c r="E459" s="34" t="s">
        <v>575</v>
      </c>
      <c r="F459" s="34"/>
      <c r="G459" s="35" t="s">
        <v>722</v>
      </c>
      <c r="H459" s="35" t="s">
        <v>723</v>
      </c>
      <c r="I459" s="35" t="s">
        <v>724</v>
      </c>
      <c r="J459" s="35" t="s">
        <v>718</v>
      </c>
      <c r="K459" s="19" t="str">
        <f>VLOOKUP(J459,Prowadzacy!$F$2:$J$112,2,FALSE)</f>
        <v>Krzysztof</v>
      </c>
      <c r="L459" s="19">
        <f>VLOOKUP(J459,Prowadzacy!$F$2:$K$112,3,FALSE)</f>
        <v>0</v>
      </c>
      <c r="M459" s="19" t="str">
        <f>VLOOKUP(J459,Prowadzacy!$F$2:$K$112,4,FALSE)</f>
        <v>Wieczorek</v>
      </c>
      <c r="N459" s="20" t="str">
        <f>VLOOKUP(J459,Prowadzacy!$F$2:$M$112,8,FALSE)</f>
        <v xml:space="preserve">Krzysztof | Wieczorek | Dr inż. |  ( 05144 ) </v>
      </c>
      <c r="O459" s="20" t="str">
        <f>VLOOKUP(J459,Prowadzacy!$F$2:$K$112,5,FALSE)</f>
        <v>W05/K1</v>
      </c>
      <c r="P459" s="20" t="str">
        <f>VLOOKUP(J459,Prowadzacy!$F$2:$K$112,6,FALSE)</f>
        <v>ZWN</v>
      </c>
      <c r="Q459" s="34" t="s">
        <v>579</v>
      </c>
      <c r="R459" s="20" t="str">
        <f>VLOOKUP(Q459,Prowadzacy!$F$2:$K$112,2,FALSE)</f>
        <v>Witold</v>
      </c>
      <c r="S459" s="20">
        <f>VLOOKUP(Q459,Prowadzacy!$F$2:$K$112,3,FALSE)</f>
        <v>0</v>
      </c>
      <c r="T459" s="20" t="str">
        <f>VLOOKUP(Q459,Prowadzacy!$F$2:$K$112,4,FALSE)</f>
        <v>Bretuj</v>
      </c>
      <c r="U459" s="20" t="str">
        <f>VLOOKUP(Q459,Prowadzacy!$F$2:$M$112,8,FALSE)</f>
        <v xml:space="preserve">Witold | Bretuj | Dr inż. |  ( 05154 ) </v>
      </c>
      <c r="V459" s="35"/>
      <c r="W459" s="34" t="s">
        <v>235</v>
      </c>
      <c r="X459" s="34"/>
      <c r="Y459" s="34"/>
      <c r="Z459" s="10"/>
      <c r="AA459" s="9"/>
      <c r="AB459" s="9"/>
      <c r="AC459" s="9"/>
      <c r="AD459" s="9"/>
      <c r="AE459" s="9"/>
      <c r="AF459" s="9"/>
      <c r="AG459" s="9"/>
      <c r="AH459" s="9"/>
      <c r="AI459" s="9"/>
      <c r="AJ459" s="9"/>
      <c r="AK459" s="9"/>
    </row>
    <row r="460" spans="1:37" ht="114.75" customHeight="1">
      <c r="A460" s="20">
        <v>455</v>
      </c>
      <c r="B460" s="20" t="str">
        <f>VLOOKUP(E460,studia!$F$1:$I$12,2,FALSE)</f>
        <v>Elektrotechnika</v>
      </c>
      <c r="C460" s="20" t="str">
        <f>VLOOKUP(E460,studia!$F$1:$I$12,3,FALSE)</f>
        <v>mgr</v>
      </c>
      <c r="D460" s="20" t="str">
        <f>VLOOKUP(E460,studia!$F$1:$I$12,4,FALSE)</f>
        <v>EEN</v>
      </c>
      <c r="E460" s="34" t="s">
        <v>575</v>
      </c>
      <c r="F460" s="34"/>
      <c r="G460" s="35" t="s">
        <v>725</v>
      </c>
      <c r="H460" s="35" t="s">
        <v>726</v>
      </c>
      <c r="I460" s="35" t="s">
        <v>727</v>
      </c>
      <c r="J460" s="35" t="s">
        <v>487</v>
      </c>
      <c r="K460" s="19" t="str">
        <f>VLOOKUP(J460,Prowadzacy!$F$2:$J$112,2,FALSE)</f>
        <v>Leszek</v>
      </c>
      <c r="L460" s="19" t="str">
        <f>VLOOKUP(J460,Prowadzacy!$F$2:$K$112,3,FALSE)</f>
        <v>Piotr</v>
      </c>
      <c r="M460" s="19" t="str">
        <f>VLOOKUP(J460,Prowadzacy!$F$2:$K$112,4,FALSE)</f>
        <v>Woźny</v>
      </c>
      <c r="N460" s="20" t="str">
        <f>VLOOKUP(J460,Prowadzacy!$F$2:$M$112,8,FALSE)</f>
        <v xml:space="preserve">Leszek | Woźny | Dr inż. |  ( 05131 ) </v>
      </c>
      <c r="O460" s="20" t="str">
        <f>VLOOKUP(J460,Prowadzacy!$F$2:$K$112,5,FALSE)</f>
        <v>W05/K1</v>
      </c>
      <c r="P460" s="20" t="str">
        <f>VLOOKUP(J460,Prowadzacy!$F$2:$K$112,6,FALSE)</f>
        <v>ZE</v>
      </c>
      <c r="Q460" s="34" t="s">
        <v>500</v>
      </c>
      <c r="R460" s="20" t="str">
        <f>VLOOKUP(Q460,Prowadzacy!$F$2:$K$112,2,FALSE)</f>
        <v>Jan</v>
      </c>
      <c r="S460" s="20" t="str">
        <f>VLOOKUP(Q460,Prowadzacy!$F$2:$K$112,3,FALSE)</f>
        <v>Stanisław</v>
      </c>
      <c r="T460" s="20" t="str">
        <f>VLOOKUP(Q460,Prowadzacy!$F$2:$K$112,4,FALSE)</f>
        <v>Ziaja</v>
      </c>
      <c r="U460" s="20" t="str">
        <f>VLOOKUP(Q460,Prowadzacy!$F$2:$M$112,8,FALSE)</f>
        <v xml:space="preserve">Jan | Ziaja | Dr hab. inż. |  ( 05132 ) </v>
      </c>
      <c r="V460" s="35" t="s">
        <v>759</v>
      </c>
      <c r="W460" s="34" t="s">
        <v>235</v>
      </c>
      <c r="X460" s="34"/>
      <c r="Y460" s="34"/>
      <c r="Z460" s="10"/>
      <c r="AA460" s="9"/>
      <c r="AB460" s="9"/>
      <c r="AC460" s="9"/>
      <c r="AD460" s="9"/>
      <c r="AE460" s="9"/>
      <c r="AF460" s="9"/>
      <c r="AG460" s="9"/>
      <c r="AH460" s="9"/>
      <c r="AI460" s="9"/>
      <c r="AJ460" s="9"/>
      <c r="AK460" s="9"/>
    </row>
    <row r="461" spans="1:37" ht="89.25" customHeight="1">
      <c r="A461" s="20">
        <v>456</v>
      </c>
      <c r="B461" s="20" t="str">
        <f>VLOOKUP(E461,studia!$F$1:$I$12,2,FALSE)</f>
        <v>Elektrotechnika</v>
      </c>
      <c r="C461" s="20" t="str">
        <f>VLOOKUP(E461,studia!$F$1:$I$12,3,FALSE)</f>
        <v>mgr</v>
      </c>
      <c r="D461" s="20" t="str">
        <f>VLOOKUP(E461,studia!$F$1:$I$12,4,FALSE)</f>
        <v>EEN</v>
      </c>
      <c r="E461" s="34" t="s">
        <v>575</v>
      </c>
      <c r="F461" s="85" t="s">
        <v>2939</v>
      </c>
      <c r="G461" s="35" t="s">
        <v>728</v>
      </c>
      <c r="H461" s="35" t="s">
        <v>729</v>
      </c>
      <c r="I461" s="35" t="s">
        <v>730</v>
      </c>
      <c r="J461" s="35" t="s">
        <v>568</v>
      </c>
      <c r="K461" s="19" t="str">
        <f>VLOOKUP(J461,Prowadzacy!$F$2:$J$112,2,FALSE)</f>
        <v>Paweł</v>
      </c>
      <c r="L461" s="19">
        <f>VLOOKUP(J461,Prowadzacy!$F$2:$K$112,3,FALSE)</f>
        <v>0</v>
      </c>
      <c r="M461" s="19" t="str">
        <f>VLOOKUP(J461,Prowadzacy!$F$2:$K$112,4,FALSE)</f>
        <v>Żyłka</v>
      </c>
      <c r="N461" s="20" t="str">
        <f>VLOOKUP(J461,Prowadzacy!$F$2:$M$112,8,FALSE)</f>
        <v xml:space="preserve">Paweł | Żyłka | Dr inż. |  ( 05134 ) </v>
      </c>
      <c r="O461" s="20" t="str">
        <f>VLOOKUP(J461,Prowadzacy!$F$2:$K$112,5,FALSE)</f>
        <v>W05/K1</v>
      </c>
      <c r="P461" s="20" t="str">
        <f>VLOOKUP(J461,Prowadzacy!$F$2:$K$112,6,FALSE)</f>
        <v>ZE</v>
      </c>
      <c r="Q461" s="34" t="s">
        <v>552</v>
      </c>
      <c r="R461" s="20" t="str">
        <f>VLOOKUP(Q461,Prowadzacy!$F$2:$K$112,2,FALSE)</f>
        <v>Adam</v>
      </c>
      <c r="S461" s="20" t="str">
        <f>VLOOKUP(Q461,Prowadzacy!$F$2:$K$112,3,FALSE)</f>
        <v>Łukasz</v>
      </c>
      <c r="T461" s="20" t="str">
        <f>VLOOKUP(Q461,Prowadzacy!$F$2:$K$112,4,FALSE)</f>
        <v>Pelesz</v>
      </c>
      <c r="U461" s="20" t="str">
        <f>VLOOKUP(Q461,Prowadzacy!$F$2:$M$112,8,FALSE)</f>
        <v xml:space="preserve">Adam | Pelesz | Dr inż. |  ( 05170 ) </v>
      </c>
      <c r="V461" s="35"/>
      <c r="W461" s="34" t="s">
        <v>235</v>
      </c>
      <c r="X461" s="34"/>
      <c r="Y461" s="34"/>
      <c r="Z461" s="10"/>
      <c r="AA461" s="9"/>
      <c r="AB461" s="9"/>
      <c r="AC461" s="9"/>
      <c r="AD461" s="9"/>
      <c r="AE461" s="9"/>
      <c r="AF461" s="9"/>
      <c r="AG461" s="9"/>
      <c r="AH461" s="9"/>
      <c r="AI461" s="9"/>
      <c r="AJ461" s="9"/>
      <c r="AK461" s="9"/>
    </row>
    <row r="462" spans="1:37" ht="153" customHeight="1">
      <c r="A462" s="20">
        <v>457</v>
      </c>
      <c r="B462" s="20" t="str">
        <f>VLOOKUP(E462,studia!$F$1:$I$12,2,FALSE)</f>
        <v>Elektrotechnika</v>
      </c>
      <c r="C462" s="20" t="str">
        <f>VLOOKUP(E462,studia!$F$1:$I$12,3,FALSE)</f>
        <v>mgr</v>
      </c>
      <c r="D462" s="20" t="str">
        <f>VLOOKUP(E462,studia!$F$1:$I$12,4,FALSE)</f>
        <v>EEN</v>
      </c>
      <c r="E462" s="34" t="s">
        <v>575</v>
      </c>
      <c r="F462" s="34"/>
      <c r="G462" s="35" t="s">
        <v>731</v>
      </c>
      <c r="H462" s="35" t="s">
        <v>732</v>
      </c>
      <c r="I462" s="35" t="s">
        <v>733</v>
      </c>
      <c r="J462" s="35" t="s">
        <v>568</v>
      </c>
      <c r="K462" s="19" t="str">
        <f>VLOOKUP(J462,Prowadzacy!$F$2:$J$112,2,FALSE)</f>
        <v>Paweł</v>
      </c>
      <c r="L462" s="19">
        <f>VLOOKUP(J462,Prowadzacy!$F$2:$K$112,3,FALSE)</f>
        <v>0</v>
      </c>
      <c r="M462" s="19" t="str">
        <f>VLOOKUP(J462,Prowadzacy!$F$2:$K$112,4,FALSE)</f>
        <v>Żyłka</v>
      </c>
      <c r="N462" s="20" t="str">
        <f>VLOOKUP(J462,Prowadzacy!$F$2:$M$112,8,FALSE)</f>
        <v xml:space="preserve">Paweł | Żyłka | Dr inż. |  ( 05134 ) </v>
      </c>
      <c r="O462" s="20" t="str">
        <f>VLOOKUP(J462,Prowadzacy!$F$2:$K$112,5,FALSE)</f>
        <v>W05/K1</v>
      </c>
      <c r="P462" s="20" t="str">
        <f>VLOOKUP(J462,Prowadzacy!$F$2:$K$112,6,FALSE)</f>
        <v>ZE</v>
      </c>
      <c r="Q462" s="34" t="s">
        <v>542</v>
      </c>
      <c r="R462" s="20" t="str">
        <f>VLOOKUP(Q462,Prowadzacy!$F$2:$K$112,2,FALSE)</f>
        <v>Marcin</v>
      </c>
      <c r="S462" s="20" t="str">
        <f>VLOOKUP(Q462,Prowadzacy!$F$2:$K$112,3,FALSE)</f>
        <v>przemysław</v>
      </c>
      <c r="T462" s="20" t="str">
        <f>VLOOKUP(Q462,Prowadzacy!$F$2:$K$112,4,FALSE)</f>
        <v>Lewandowski</v>
      </c>
      <c r="U462" s="20" t="str">
        <f>VLOOKUP(Q462,Prowadzacy!$F$2:$M$112,8,FALSE)</f>
        <v xml:space="preserve">Marcin | Lewandowski | Dr inż. |  ( 05166 ) </v>
      </c>
      <c r="V462" s="35"/>
      <c r="W462" s="34" t="s">
        <v>235</v>
      </c>
      <c r="X462" s="34"/>
      <c r="Y462" s="34"/>
      <c r="Z462" s="10"/>
      <c r="AA462" s="9"/>
      <c r="AB462" s="9"/>
      <c r="AC462" s="9"/>
      <c r="AD462" s="9"/>
      <c r="AE462" s="9"/>
      <c r="AF462" s="9"/>
      <c r="AG462" s="9"/>
      <c r="AH462" s="9"/>
      <c r="AI462" s="9"/>
      <c r="AJ462" s="9"/>
      <c r="AK462" s="9"/>
    </row>
    <row r="463" spans="1:37" ht="114.75" customHeight="1">
      <c r="A463" s="20">
        <v>458</v>
      </c>
      <c r="B463" s="20" t="str">
        <f>VLOOKUP(E463,studia!$F$1:$I$12,2,FALSE)</f>
        <v>Elektrotechnika</v>
      </c>
      <c r="C463" s="20" t="str">
        <f>VLOOKUP(E463,studia!$F$1:$I$12,3,FALSE)</f>
        <v>mgr</v>
      </c>
      <c r="D463" s="20" t="str">
        <f>VLOOKUP(E463,studia!$F$1:$I$12,4,FALSE)</f>
        <v>EEN</v>
      </c>
      <c r="E463" s="34" t="s">
        <v>575</v>
      </c>
      <c r="F463" s="34"/>
      <c r="G463" s="35" t="s">
        <v>734</v>
      </c>
      <c r="H463" s="35" t="s">
        <v>735</v>
      </c>
      <c r="I463" s="35" t="s">
        <v>736</v>
      </c>
      <c r="J463" s="35" t="s">
        <v>568</v>
      </c>
      <c r="K463" s="19" t="str">
        <f>VLOOKUP(J463,Prowadzacy!$F$2:$J$112,2,FALSE)</f>
        <v>Paweł</v>
      </c>
      <c r="L463" s="19">
        <f>VLOOKUP(J463,Prowadzacy!$F$2:$K$112,3,FALSE)</f>
        <v>0</v>
      </c>
      <c r="M463" s="19" t="str">
        <f>VLOOKUP(J463,Prowadzacy!$F$2:$K$112,4,FALSE)</f>
        <v>Żyłka</v>
      </c>
      <c r="N463" s="20" t="str">
        <f>VLOOKUP(J463,Prowadzacy!$F$2:$M$112,8,FALSE)</f>
        <v xml:space="preserve">Paweł | Żyłka | Dr inż. |  ( 05134 ) </v>
      </c>
      <c r="O463" s="20" t="str">
        <f>VLOOKUP(J463,Prowadzacy!$F$2:$K$112,5,FALSE)</f>
        <v>W05/K1</v>
      </c>
      <c r="P463" s="20" t="str">
        <f>VLOOKUP(J463,Prowadzacy!$F$2:$K$112,6,FALSE)</f>
        <v>ZE</v>
      </c>
      <c r="Q463" s="34" t="s">
        <v>523</v>
      </c>
      <c r="R463" s="20" t="str">
        <f>VLOOKUP(Q463,Prowadzacy!$F$2:$K$112,2,FALSE)</f>
        <v>Tomasz</v>
      </c>
      <c r="S463" s="20">
        <f>VLOOKUP(Q463,Prowadzacy!$F$2:$K$112,3,FALSE)</f>
        <v>0</v>
      </c>
      <c r="T463" s="20" t="str">
        <f>VLOOKUP(Q463,Prowadzacy!$F$2:$K$112,4,FALSE)</f>
        <v>Czapka</v>
      </c>
      <c r="U463" s="20" t="str">
        <f>VLOOKUP(Q463,Prowadzacy!$F$2:$M$112,8,FALSE)</f>
        <v xml:space="preserve">Tomasz | Czapka | Dr inż. |  ( 05158 ) </v>
      </c>
      <c r="V463" s="35"/>
      <c r="W463" s="34" t="s">
        <v>235</v>
      </c>
      <c r="X463" s="34"/>
      <c r="Y463" s="34"/>
      <c r="Z463" s="10"/>
      <c r="AA463" s="9"/>
      <c r="AB463" s="9"/>
      <c r="AC463" s="9"/>
      <c r="AD463" s="9"/>
      <c r="AE463" s="9"/>
      <c r="AF463" s="9"/>
      <c r="AG463" s="9"/>
      <c r="AH463" s="9"/>
      <c r="AI463" s="9"/>
      <c r="AJ463" s="9"/>
      <c r="AK463" s="9"/>
    </row>
    <row r="464" spans="1:37" ht="114.75" customHeight="1">
      <c r="A464" s="20">
        <v>459</v>
      </c>
      <c r="B464" s="20" t="str">
        <f>VLOOKUP(E464,studia!$F$1:$I$12,2,FALSE)</f>
        <v>Elektrotechnika</v>
      </c>
      <c r="C464" s="20" t="str">
        <f>VLOOKUP(E464,studia!$F$1:$I$12,3,FALSE)</f>
        <v>mgr</v>
      </c>
      <c r="D464" s="20" t="str">
        <f>VLOOKUP(E464,studia!$F$1:$I$12,4,FALSE)</f>
        <v>EEN</v>
      </c>
      <c r="E464" s="34" t="s">
        <v>575</v>
      </c>
      <c r="F464" s="85" t="s">
        <v>2939</v>
      </c>
      <c r="G464" s="35" t="s">
        <v>1302</v>
      </c>
      <c r="H464" s="35" t="s">
        <v>1303</v>
      </c>
      <c r="I464" s="35" t="s">
        <v>1304</v>
      </c>
      <c r="J464" s="35" t="s">
        <v>908</v>
      </c>
      <c r="K464" s="19" t="str">
        <f>VLOOKUP(J464,Prowadzacy!$F$2:$J$112,2,FALSE)</f>
        <v>Marta</v>
      </c>
      <c r="L464" s="19" t="str">
        <f>VLOOKUP(J464,Prowadzacy!$F$2:$K$112,3,FALSE)</f>
        <v>Monika</v>
      </c>
      <c r="M464" s="19" t="str">
        <f>VLOOKUP(J464,Prowadzacy!$F$2:$K$112,4,FALSE)</f>
        <v>Bątkiewicz-Pantuła</v>
      </c>
      <c r="N464" s="20" t="str">
        <f>VLOOKUP(J464,Prowadzacy!$F$2:$M$112,8,FALSE)</f>
        <v xml:space="preserve">Marta | Bątkiewicz-Pantuła | Dr inż. |  ( 05298 ) </v>
      </c>
      <c r="O464" s="20" t="str">
        <f>VLOOKUP(J464,Prowadzacy!$F$2:$K$112,5,FALSE)</f>
        <v>W05/K2</v>
      </c>
      <c r="P464" s="20" t="str">
        <f>VLOOKUP(J464,Prowadzacy!$F$2:$K$112,6,FALSE)</f>
        <v>ZUE</v>
      </c>
      <c r="Q464" s="34" t="s">
        <v>915</v>
      </c>
      <c r="R464" s="20" t="str">
        <f>VLOOKUP(Q464,Prowadzacy!$F$2:$K$112,2,FALSE)</f>
        <v>Małgorzata</v>
      </c>
      <c r="S464" s="20" t="str">
        <f>VLOOKUP(Q464,Prowadzacy!$F$2:$K$112,3,FALSE)</f>
        <v>Anna</v>
      </c>
      <c r="T464" s="20" t="str">
        <f>VLOOKUP(Q464,Prowadzacy!$F$2:$K$112,4,FALSE)</f>
        <v>Bielówka</v>
      </c>
      <c r="U464" s="20" t="str">
        <f>VLOOKUP(Q464,Prowadzacy!$F$2:$M$112,8,FALSE)</f>
        <v xml:space="preserve">Małgorzata | Bielówka | Dr inż. |  ( 05286 ) </v>
      </c>
      <c r="V464" s="35"/>
      <c r="W464" s="34" t="s">
        <v>235</v>
      </c>
      <c r="X464" s="34"/>
      <c r="Y464" s="34"/>
      <c r="Z464" s="10"/>
      <c r="AA464" s="9"/>
      <c r="AB464" s="9"/>
      <c r="AC464" s="9"/>
      <c r="AD464" s="9"/>
      <c r="AE464" s="9"/>
      <c r="AF464" s="9"/>
      <c r="AG464" s="9"/>
      <c r="AH464" s="9"/>
      <c r="AI464" s="9"/>
      <c r="AJ464" s="9"/>
      <c r="AK464" s="9"/>
    </row>
    <row r="465" spans="1:37" ht="76.5" customHeight="1">
      <c r="A465" s="20">
        <v>460</v>
      </c>
      <c r="B465" s="20" t="str">
        <f>VLOOKUP(E465,studia!$F$1:$I$12,2,FALSE)</f>
        <v>Elektrotechnika</v>
      </c>
      <c r="C465" s="20" t="str">
        <f>VLOOKUP(E465,studia!$F$1:$I$12,3,FALSE)</f>
        <v>mgr</v>
      </c>
      <c r="D465" s="20" t="str">
        <f>VLOOKUP(E465,studia!$F$1:$I$12,4,FALSE)</f>
        <v>EEN</v>
      </c>
      <c r="E465" s="34" t="s">
        <v>575</v>
      </c>
      <c r="F465" s="85" t="s">
        <v>2939</v>
      </c>
      <c r="G465" s="35" t="s">
        <v>1305</v>
      </c>
      <c r="H465" s="35" t="s">
        <v>1306</v>
      </c>
      <c r="I465" s="35" t="s">
        <v>1307</v>
      </c>
      <c r="J465" s="35" t="s">
        <v>908</v>
      </c>
      <c r="K465" s="19" t="str">
        <f>VLOOKUP(J465,Prowadzacy!$F$2:$J$112,2,FALSE)</f>
        <v>Marta</v>
      </c>
      <c r="L465" s="19" t="str">
        <f>VLOOKUP(J465,Prowadzacy!$F$2:$K$112,3,FALSE)</f>
        <v>Monika</v>
      </c>
      <c r="M465" s="19" t="str">
        <f>VLOOKUP(J465,Prowadzacy!$F$2:$K$112,4,FALSE)</f>
        <v>Bątkiewicz-Pantuła</v>
      </c>
      <c r="N465" s="20" t="str">
        <f>VLOOKUP(J465,Prowadzacy!$F$2:$M$112,8,FALSE)</f>
        <v xml:space="preserve">Marta | Bątkiewicz-Pantuła | Dr inż. |  ( 05298 ) </v>
      </c>
      <c r="O465" s="20" t="str">
        <f>VLOOKUP(J465,Prowadzacy!$F$2:$K$112,5,FALSE)</f>
        <v>W05/K2</v>
      </c>
      <c r="P465" s="20" t="str">
        <f>VLOOKUP(J465,Prowadzacy!$F$2:$K$112,6,FALSE)</f>
        <v>ZUE</v>
      </c>
      <c r="Q465" s="34" t="s">
        <v>802</v>
      </c>
      <c r="R465" s="20" t="str">
        <f>VLOOKUP(Q465,Prowadzacy!$F$2:$K$112,2,FALSE)</f>
        <v>Kazimierz</v>
      </c>
      <c r="S465" s="20">
        <f>VLOOKUP(Q465,Prowadzacy!$F$2:$K$112,3,FALSE)</f>
        <v>0</v>
      </c>
      <c r="T465" s="20" t="str">
        <f>VLOOKUP(Q465,Prowadzacy!$F$2:$K$112,4,FALSE)</f>
        <v>Herlender</v>
      </c>
      <c r="U465" s="20" t="str">
        <f>VLOOKUP(Q465,Prowadzacy!$F$2:$M$112,8,FALSE)</f>
        <v xml:space="preserve">Kazimierz | Herlender | Dr inż. |  ( 05211 ) </v>
      </c>
      <c r="V465" s="35"/>
      <c r="W465" s="34" t="s">
        <v>235</v>
      </c>
      <c r="X465" s="34"/>
      <c r="Y465" s="34"/>
      <c r="Z465" s="10"/>
      <c r="AA465" s="9"/>
      <c r="AB465" s="9"/>
      <c r="AC465" s="9"/>
      <c r="AD465" s="9"/>
      <c r="AE465" s="9"/>
      <c r="AF465" s="9"/>
      <c r="AG465" s="9"/>
      <c r="AH465" s="9"/>
      <c r="AI465" s="9"/>
      <c r="AJ465" s="9"/>
      <c r="AK465" s="9"/>
    </row>
    <row r="466" spans="1:37" ht="51" customHeight="1">
      <c r="A466" s="20">
        <v>461</v>
      </c>
      <c r="B466" s="20" t="str">
        <f>VLOOKUP(E466,studia!$F$1:$I$12,2,FALSE)</f>
        <v>Elektrotechnika</v>
      </c>
      <c r="C466" s="20" t="str">
        <f>VLOOKUP(E466,studia!$F$1:$I$12,3,FALSE)</f>
        <v>mgr</v>
      </c>
      <c r="D466" s="20" t="str">
        <f>VLOOKUP(E466,studia!$F$1:$I$12,4,FALSE)</f>
        <v>EEN</v>
      </c>
      <c r="E466" s="34" t="s">
        <v>575</v>
      </c>
      <c r="F466" s="85" t="s">
        <v>2939</v>
      </c>
      <c r="G466" s="35" t="s">
        <v>1308</v>
      </c>
      <c r="H466" s="35" t="s">
        <v>1309</v>
      </c>
      <c r="I466" s="35" t="s">
        <v>1310</v>
      </c>
      <c r="J466" s="35" t="s">
        <v>908</v>
      </c>
      <c r="K466" s="19" t="str">
        <f>VLOOKUP(J466,Prowadzacy!$F$2:$J$112,2,FALSE)</f>
        <v>Marta</v>
      </c>
      <c r="L466" s="19" t="str">
        <f>VLOOKUP(J466,Prowadzacy!$F$2:$K$112,3,FALSE)</f>
        <v>Monika</v>
      </c>
      <c r="M466" s="19" t="str">
        <f>VLOOKUP(J466,Prowadzacy!$F$2:$K$112,4,FALSE)</f>
        <v>Bątkiewicz-Pantuła</v>
      </c>
      <c r="N466" s="20" t="str">
        <f>VLOOKUP(J466,Prowadzacy!$F$2:$M$112,8,FALSE)</f>
        <v xml:space="preserve">Marta | Bątkiewicz-Pantuła | Dr inż. |  ( 05298 ) </v>
      </c>
      <c r="O466" s="20" t="str">
        <f>VLOOKUP(J466,Prowadzacy!$F$2:$K$112,5,FALSE)</f>
        <v>W05/K2</v>
      </c>
      <c r="P466" s="20" t="str">
        <f>VLOOKUP(J466,Prowadzacy!$F$2:$K$112,6,FALSE)</f>
        <v>ZUE</v>
      </c>
      <c r="Q466" s="34" t="s">
        <v>802</v>
      </c>
      <c r="R466" s="20" t="str">
        <f>VLOOKUP(Q466,Prowadzacy!$F$2:$K$112,2,FALSE)</f>
        <v>Kazimierz</v>
      </c>
      <c r="S466" s="20">
        <f>VLOOKUP(Q466,Prowadzacy!$F$2:$K$112,3,FALSE)</f>
        <v>0</v>
      </c>
      <c r="T466" s="20" t="str">
        <f>VLOOKUP(Q466,Prowadzacy!$F$2:$K$112,4,FALSE)</f>
        <v>Herlender</v>
      </c>
      <c r="U466" s="20" t="str">
        <f>VLOOKUP(Q466,Prowadzacy!$F$2:$M$112,8,FALSE)</f>
        <v xml:space="preserve">Kazimierz | Herlender | Dr inż. |  ( 05211 ) </v>
      </c>
      <c r="V466" s="35"/>
      <c r="W466" s="34" t="s">
        <v>235</v>
      </c>
      <c r="X466" s="34"/>
      <c r="Y466" s="34"/>
      <c r="Z466" s="10"/>
      <c r="AA466" s="9"/>
      <c r="AB466" s="9"/>
      <c r="AC466" s="9"/>
      <c r="AD466" s="9"/>
      <c r="AE466" s="9"/>
      <c r="AF466" s="9"/>
      <c r="AG466" s="9"/>
      <c r="AH466" s="9"/>
      <c r="AI466" s="9"/>
      <c r="AJ466" s="9"/>
      <c r="AK466" s="9"/>
    </row>
    <row r="467" spans="1:37" ht="114.75" customHeight="1">
      <c r="A467" s="20">
        <v>462</v>
      </c>
      <c r="B467" s="20" t="str">
        <f>VLOOKUP(E467,studia!$F$1:$I$12,2,FALSE)</f>
        <v>Elektrotechnika</v>
      </c>
      <c r="C467" s="20" t="str">
        <f>VLOOKUP(E467,studia!$F$1:$I$12,3,FALSE)</f>
        <v>mgr</v>
      </c>
      <c r="D467" s="20" t="str">
        <f>VLOOKUP(E467,studia!$F$1:$I$12,4,FALSE)</f>
        <v>EEN</v>
      </c>
      <c r="E467" s="34" t="s">
        <v>575</v>
      </c>
      <c r="F467" s="85" t="s">
        <v>2939</v>
      </c>
      <c r="G467" s="35" t="s">
        <v>1311</v>
      </c>
      <c r="H467" s="35" t="s">
        <v>1312</v>
      </c>
      <c r="I467" s="35" t="s">
        <v>1313</v>
      </c>
      <c r="J467" s="35" t="s">
        <v>908</v>
      </c>
      <c r="K467" s="19" t="str">
        <f>VLOOKUP(J467,Prowadzacy!$F$2:$J$112,2,FALSE)</f>
        <v>Marta</v>
      </c>
      <c r="L467" s="19" t="str">
        <f>VLOOKUP(J467,Prowadzacy!$F$2:$K$112,3,FALSE)</f>
        <v>Monika</v>
      </c>
      <c r="M467" s="19" t="str">
        <f>VLOOKUP(J467,Prowadzacy!$F$2:$K$112,4,FALSE)</f>
        <v>Bątkiewicz-Pantuła</v>
      </c>
      <c r="N467" s="20" t="str">
        <f>VLOOKUP(J467,Prowadzacy!$F$2:$M$112,8,FALSE)</f>
        <v xml:space="preserve">Marta | Bątkiewicz-Pantuła | Dr inż. |  ( 05298 ) </v>
      </c>
      <c r="O467" s="20" t="str">
        <f>VLOOKUP(J467,Prowadzacy!$F$2:$K$112,5,FALSE)</f>
        <v>W05/K2</v>
      </c>
      <c r="P467" s="20" t="str">
        <f>VLOOKUP(J467,Prowadzacy!$F$2:$K$112,6,FALSE)</f>
        <v>ZUE</v>
      </c>
      <c r="Q467" s="34" t="s">
        <v>915</v>
      </c>
      <c r="R467" s="20" t="str">
        <f>VLOOKUP(Q467,Prowadzacy!$F$2:$K$112,2,FALSE)</f>
        <v>Małgorzata</v>
      </c>
      <c r="S467" s="20" t="str">
        <f>VLOOKUP(Q467,Prowadzacy!$F$2:$K$112,3,FALSE)</f>
        <v>Anna</v>
      </c>
      <c r="T467" s="20" t="str">
        <f>VLOOKUP(Q467,Prowadzacy!$F$2:$K$112,4,FALSE)</f>
        <v>Bielówka</v>
      </c>
      <c r="U467" s="20" t="str">
        <f>VLOOKUP(Q467,Prowadzacy!$F$2:$M$112,8,FALSE)</f>
        <v xml:space="preserve">Małgorzata | Bielówka | Dr inż. |  ( 05286 ) </v>
      </c>
      <c r="V467" s="35"/>
      <c r="W467" s="34" t="s">
        <v>235</v>
      </c>
      <c r="X467" s="34"/>
      <c r="Y467" s="34"/>
      <c r="Z467" s="10"/>
      <c r="AA467" s="9"/>
      <c r="AB467" s="9"/>
      <c r="AC467" s="9"/>
      <c r="AD467" s="9"/>
      <c r="AE467" s="9"/>
      <c r="AF467" s="9"/>
      <c r="AG467" s="9"/>
      <c r="AH467" s="9"/>
      <c r="AI467" s="9"/>
      <c r="AJ467" s="9"/>
      <c r="AK467" s="9"/>
    </row>
    <row r="468" spans="1:37" ht="89.25" customHeight="1">
      <c r="A468" s="20">
        <v>463</v>
      </c>
      <c r="B468" s="20" t="str">
        <f>VLOOKUP(E468,studia!$F$1:$I$12,2,FALSE)</f>
        <v>Elektrotechnika</v>
      </c>
      <c r="C468" s="20" t="str">
        <f>VLOOKUP(E468,studia!$F$1:$I$12,3,FALSE)</f>
        <v>mgr</v>
      </c>
      <c r="D468" s="20" t="str">
        <f>VLOOKUP(E468,studia!$F$1:$I$12,4,FALSE)</f>
        <v>EEN</v>
      </c>
      <c r="E468" s="34" t="s">
        <v>575</v>
      </c>
      <c r="F468" s="34"/>
      <c r="G468" s="35" t="s">
        <v>1314</v>
      </c>
      <c r="H468" s="35" t="s">
        <v>1315</v>
      </c>
      <c r="I468" s="35" t="s">
        <v>1316</v>
      </c>
      <c r="J468" s="35" t="s">
        <v>908</v>
      </c>
      <c r="K468" s="19" t="str">
        <f>VLOOKUP(J468,Prowadzacy!$F$2:$J$112,2,FALSE)</f>
        <v>Marta</v>
      </c>
      <c r="L468" s="19" t="str">
        <f>VLOOKUP(J468,Prowadzacy!$F$2:$K$112,3,FALSE)</f>
        <v>Monika</v>
      </c>
      <c r="M468" s="19" t="str">
        <f>VLOOKUP(J468,Prowadzacy!$F$2:$K$112,4,FALSE)</f>
        <v>Bątkiewicz-Pantuła</v>
      </c>
      <c r="N468" s="20" t="str">
        <f>VLOOKUP(J468,Prowadzacy!$F$2:$M$112,8,FALSE)</f>
        <v xml:space="preserve">Marta | Bątkiewicz-Pantuła | Dr inż. |  ( 05298 ) </v>
      </c>
      <c r="O468" s="20" t="str">
        <f>VLOOKUP(J468,Prowadzacy!$F$2:$K$112,5,FALSE)</f>
        <v>W05/K2</v>
      </c>
      <c r="P468" s="20" t="str">
        <f>VLOOKUP(J468,Prowadzacy!$F$2:$K$112,6,FALSE)</f>
        <v>ZUE</v>
      </c>
      <c r="Q468" s="34" t="s">
        <v>802</v>
      </c>
      <c r="R468" s="20" t="str">
        <f>VLOOKUP(Q468,Prowadzacy!$F$2:$K$112,2,FALSE)</f>
        <v>Kazimierz</v>
      </c>
      <c r="S468" s="20">
        <f>VLOOKUP(Q468,Prowadzacy!$F$2:$K$112,3,FALSE)</f>
        <v>0</v>
      </c>
      <c r="T468" s="20" t="str">
        <f>VLOOKUP(Q468,Prowadzacy!$F$2:$K$112,4,FALSE)</f>
        <v>Herlender</v>
      </c>
      <c r="U468" s="20" t="str">
        <f>VLOOKUP(Q468,Prowadzacy!$F$2:$M$112,8,FALSE)</f>
        <v xml:space="preserve">Kazimierz | Herlender | Dr inż. |  ( 05211 ) </v>
      </c>
      <c r="V468" s="35"/>
      <c r="W468" s="34" t="s">
        <v>235</v>
      </c>
      <c r="X468" s="34"/>
      <c r="Y468" s="34"/>
      <c r="Z468" s="10"/>
      <c r="AA468" s="9"/>
      <c r="AB468" s="9"/>
      <c r="AC468" s="9"/>
      <c r="AD468" s="9"/>
      <c r="AE468" s="9"/>
      <c r="AF468" s="9"/>
      <c r="AG468" s="9"/>
      <c r="AH468" s="9"/>
      <c r="AI468" s="9"/>
      <c r="AJ468" s="9"/>
      <c r="AK468" s="9"/>
    </row>
    <row r="469" spans="1:37" ht="114.75" customHeight="1">
      <c r="A469" s="20">
        <v>464</v>
      </c>
      <c r="B469" s="20" t="str">
        <f>VLOOKUP(E469,studia!$F$1:$I$12,2,FALSE)</f>
        <v>Elektrotechnika</v>
      </c>
      <c r="C469" s="20" t="str">
        <f>VLOOKUP(E469,studia!$F$1:$I$12,3,FALSE)</f>
        <v>mgr</v>
      </c>
      <c r="D469" s="20" t="str">
        <f>VLOOKUP(E469,studia!$F$1:$I$12,4,FALSE)</f>
        <v>EEN</v>
      </c>
      <c r="E469" s="34" t="s">
        <v>575</v>
      </c>
      <c r="F469" s="34"/>
      <c r="G469" s="35" t="s">
        <v>1317</v>
      </c>
      <c r="H469" s="35" t="s">
        <v>1318</v>
      </c>
      <c r="I469" s="35" t="s">
        <v>1319</v>
      </c>
      <c r="J469" s="35" t="s">
        <v>908</v>
      </c>
      <c r="K469" s="19" t="str">
        <f>VLOOKUP(J469,Prowadzacy!$F$2:$J$112,2,FALSE)</f>
        <v>Marta</v>
      </c>
      <c r="L469" s="19" t="str">
        <f>VLOOKUP(J469,Prowadzacy!$F$2:$K$112,3,FALSE)</f>
        <v>Monika</v>
      </c>
      <c r="M469" s="19" t="str">
        <f>VLOOKUP(J469,Prowadzacy!$F$2:$K$112,4,FALSE)</f>
        <v>Bątkiewicz-Pantuła</v>
      </c>
      <c r="N469" s="20" t="str">
        <f>VLOOKUP(J469,Prowadzacy!$F$2:$M$112,8,FALSE)</f>
        <v xml:space="preserve">Marta | Bątkiewicz-Pantuła | Dr inż. |  ( 05298 ) </v>
      </c>
      <c r="O469" s="20" t="str">
        <f>VLOOKUP(J469,Prowadzacy!$F$2:$K$112,5,FALSE)</f>
        <v>W05/K2</v>
      </c>
      <c r="P469" s="20" t="str">
        <f>VLOOKUP(J469,Prowadzacy!$F$2:$K$112,6,FALSE)</f>
        <v>ZUE</v>
      </c>
      <c r="Q469" s="34" t="s">
        <v>915</v>
      </c>
      <c r="R469" s="20" t="str">
        <f>VLOOKUP(Q469,Prowadzacy!$F$2:$K$112,2,FALSE)</f>
        <v>Małgorzata</v>
      </c>
      <c r="S469" s="20" t="str">
        <f>VLOOKUP(Q469,Prowadzacy!$F$2:$K$112,3,FALSE)</f>
        <v>Anna</v>
      </c>
      <c r="T469" s="20" t="str">
        <f>VLOOKUP(Q469,Prowadzacy!$F$2:$K$112,4,FALSE)</f>
        <v>Bielówka</v>
      </c>
      <c r="U469" s="20" t="str">
        <f>VLOOKUP(Q469,Prowadzacy!$F$2:$M$112,8,FALSE)</f>
        <v xml:space="preserve">Małgorzata | Bielówka | Dr inż. |  ( 05286 ) </v>
      </c>
      <c r="V469" s="35"/>
      <c r="W469" s="34" t="s">
        <v>235</v>
      </c>
      <c r="X469" s="34"/>
      <c r="Y469" s="34"/>
      <c r="Z469" s="10"/>
      <c r="AA469" s="9"/>
      <c r="AB469" s="9"/>
      <c r="AC469" s="9"/>
      <c r="AD469" s="9"/>
      <c r="AE469" s="9"/>
      <c r="AF469" s="9"/>
      <c r="AG469" s="9"/>
      <c r="AH469" s="9"/>
      <c r="AI469" s="9"/>
      <c r="AJ469" s="9"/>
      <c r="AK469" s="9"/>
    </row>
    <row r="470" spans="1:37" ht="127.5" customHeight="1">
      <c r="A470" s="20">
        <v>465</v>
      </c>
      <c r="B470" s="20" t="str">
        <f>VLOOKUP(E470,studia!$F$1:$I$12,2,FALSE)</f>
        <v>Elektrotechnika</v>
      </c>
      <c r="C470" s="20" t="str">
        <f>VLOOKUP(E470,studia!$F$1:$I$12,3,FALSE)</f>
        <v>mgr</v>
      </c>
      <c r="D470" s="20" t="str">
        <f>VLOOKUP(E470,studia!$F$1:$I$12,4,FALSE)</f>
        <v>EEN</v>
      </c>
      <c r="E470" s="34" t="s">
        <v>575</v>
      </c>
      <c r="F470" s="85" t="s">
        <v>2939</v>
      </c>
      <c r="G470" s="35" t="s">
        <v>1320</v>
      </c>
      <c r="H470" s="35" t="s">
        <v>1321</v>
      </c>
      <c r="I470" s="35" t="s">
        <v>1322</v>
      </c>
      <c r="J470" s="35" t="s">
        <v>908</v>
      </c>
      <c r="K470" s="19" t="str">
        <f>VLOOKUP(J470,Prowadzacy!$F$2:$J$112,2,FALSE)</f>
        <v>Marta</v>
      </c>
      <c r="L470" s="19" t="str">
        <f>VLOOKUP(J470,Prowadzacy!$F$2:$K$112,3,FALSE)</f>
        <v>Monika</v>
      </c>
      <c r="M470" s="19" t="str">
        <f>VLOOKUP(J470,Prowadzacy!$F$2:$K$112,4,FALSE)</f>
        <v>Bątkiewicz-Pantuła</v>
      </c>
      <c r="N470" s="20" t="str">
        <f>VLOOKUP(J470,Prowadzacy!$F$2:$M$112,8,FALSE)</f>
        <v xml:space="preserve">Marta | Bątkiewicz-Pantuła | Dr inż. |  ( 05298 ) </v>
      </c>
      <c r="O470" s="20" t="str">
        <f>VLOOKUP(J470,Prowadzacy!$F$2:$K$112,5,FALSE)</f>
        <v>W05/K2</v>
      </c>
      <c r="P470" s="20" t="str">
        <f>VLOOKUP(J470,Prowadzacy!$F$2:$K$112,6,FALSE)</f>
        <v>ZUE</v>
      </c>
      <c r="Q470" s="34" t="s">
        <v>802</v>
      </c>
      <c r="R470" s="20" t="str">
        <f>VLOOKUP(Q470,Prowadzacy!$F$2:$K$112,2,FALSE)</f>
        <v>Kazimierz</v>
      </c>
      <c r="S470" s="20">
        <f>VLOOKUP(Q470,Prowadzacy!$F$2:$K$112,3,FALSE)</f>
        <v>0</v>
      </c>
      <c r="T470" s="20" t="str">
        <f>VLOOKUP(Q470,Prowadzacy!$F$2:$K$112,4,FALSE)</f>
        <v>Herlender</v>
      </c>
      <c r="U470" s="20" t="str">
        <f>VLOOKUP(Q470,Prowadzacy!$F$2:$M$112,8,FALSE)</f>
        <v xml:space="preserve">Kazimierz | Herlender | Dr inż. |  ( 05211 ) </v>
      </c>
      <c r="V470" s="35"/>
      <c r="W470" s="34" t="s">
        <v>235</v>
      </c>
      <c r="X470" s="34"/>
      <c r="Y470" s="34"/>
      <c r="Z470" s="10"/>
      <c r="AA470" s="9"/>
      <c r="AB470" s="9"/>
      <c r="AC470" s="9"/>
      <c r="AD470" s="9"/>
      <c r="AE470" s="9"/>
      <c r="AF470" s="9"/>
      <c r="AG470" s="9"/>
      <c r="AH470" s="9"/>
      <c r="AI470" s="9"/>
      <c r="AJ470" s="9"/>
      <c r="AK470" s="9"/>
    </row>
    <row r="471" spans="1:37" ht="153" customHeight="1">
      <c r="A471" s="20">
        <v>466</v>
      </c>
      <c r="B471" s="20" t="str">
        <f>VLOOKUP(E471,studia!$F$1:$I$12,2,FALSE)</f>
        <v>Elektrotechnika</v>
      </c>
      <c r="C471" s="20" t="str">
        <f>VLOOKUP(E471,studia!$F$1:$I$12,3,FALSE)</f>
        <v>mgr</v>
      </c>
      <c r="D471" s="20" t="str">
        <f>VLOOKUP(E471,studia!$F$1:$I$12,4,FALSE)</f>
        <v>EEN</v>
      </c>
      <c r="E471" s="34" t="s">
        <v>575</v>
      </c>
      <c r="F471" s="85" t="s">
        <v>2939</v>
      </c>
      <c r="G471" s="35" t="s">
        <v>1323</v>
      </c>
      <c r="H471" s="35" t="s">
        <v>1324</v>
      </c>
      <c r="I471" s="35" t="s">
        <v>1325</v>
      </c>
      <c r="J471" s="35" t="s">
        <v>908</v>
      </c>
      <c r="K471" s="19" t="str">
        <f>VLOOKUP(J471,Prowadzacy!$F$2:$J$112,2,FALSE)</f>
        <v>Marta</v>
      </c>
      <c r="L471" s="19" t="str">
        <f>VLOOKUP(J471,Prowadzacy!$F$2:$K$112,3,FALSE)</f>
        <v>Monika</v>
      </c>
      <c r="M471" s="19" t="str">
        <f>VLOOKUP(J471,Prowadzacy!$F$2:$K$112,4,FALSE)</f>
        <v>Bątkiewicz-Pantuła</v>
      </c>
      <c r="N471" s="20" t="str">
        <f>VLOOKUP(J471,Prowadzacy!$F$2:$M$112,8,FALSE)</f>
        <v xml:space="preserve">Marta | Bątkiewicz-Pantuła | Dr inż. |  ( 05298 ) </v>
      </c>
      <c r="O471" s="20" t="str">
        <f>VLOOKUP(J471,Prowadzacy!$F$2:$K$112,5,FALSE)</f>
        <v>W05/K2</v>
      </c>
      <c r="P471" s="20" t="str">
        <f>VLOOKUP(J471,Prowadzacy!$F$2:$K$112,6,FALSE)</f>
        <v>ZUE</v>
      </c>
      <c r="Q471" s="34" t="s">
        <v>802</v>
      </c>
      <c r="R471" s="20" t="str">
        <f>VLOOKUP(Q471,Prowadzacy!$F$2:$K$112,2,FALSE)</f>
        <v>Kazimierz</v>
      </c>
      <c r="S471" s="20">
        <f>VLOOKUP(Q471,Prowadzacy!$F$2:$K$112,3,FALSE)</f>
        <v>0</v>
      </c>
      <c r="T471" s="20" t="str">
        <f>VLOOKUP(Q471,Prowadzacy!$F$2:$K$112,4,FALSE)</f>
        <v>Herlender</v>
      </c>
      <c r="U471" s="20" t="str">
        <f>VLOOKUP(Q471,Prowadzacy!$F$2:$M$112,8,FALSE)</f>
        <v xml:space="preserve">Kazimierz | Herlender | Dr inż. |  ( 05211 ) </v>
      </c>
      <c r="V471" s="35"/>
      <c r="W471" s="34" t="s">
        <v>235</v>
      </c>
      <c r="X471" s="34"/>
      <c r="Y471" s="34"/>
      <c r="Z471" s="10"/>
      <c r="AA471" s="9"/>
      <c r="AB471" s="9"/>
      <c r="AC471" s="9"/>
      <c r="AD471" s="9"/>
      <c r="AE471" s="9"/>
      <c r="AF471" s="9"/>
      <c r="AG471" s="9"/>
      <c r="AH471" s="9"/>
      <c r="AI471" s="9"/>
      <c r="AJ471" s="9"/>
      <c r="AK471" s="9"/>
    </row>
    <row r="472" spans="1:37" ht="204" customHeight="1">
      <c r="A472" s="20">
        <v>467</v>
      </c>
      <c r="B472" s="20" t="str">
        <f>VLOOKUP(E472,studia!$F$1:$I$12,2,FALSE)</f>
        <v>Elektrotechnika</v>
      </c>
      <c r="C472" s="20" t="str">
        <f>VLOOKUP(E472,studia!$F$1:$I$12,3,FALSE)</f>
        <v>mgr</v>
      </c>
      <c r="D472" s="20" t="str">
        <f>VLOOKUP(E472,studia!$F$1:$I$12,4,FALSE)</f>
        <v>EEN</v>
      </c>
      <c r="E472" s="34" t="s">
        <v>575</v>
      </c>
      <c r="F472" s="34"/>
      <c r="G472" s="35" t="s">
        <v>1326</v>
      </c>
      <c r="H472" s="35" t="s">
        <v>1327</v>
      </c>
      <c r="I472" s="35" t="s">
        <v>1328</v>
      </c>
      <c r="J472" s="35" t="s">
        <v>908</v>
      </c>
      <c r="K472" s="19" t="str">
        <f>VLOOKUP(J472,Prowadzacy!$F$2:$J$112,2,FALSE)</f>
        <v>Marta</v>
      </c>
      <c r="L472" s="19" t="str">
        <f>VLOOKUP(J472,Prowadzacy!$F$2:$K$112,3,FALSE)</f>
        <v>Monika</v>
      </c>
      <c r="M472" s="19" t="str">
        <f>VLOOKUP(J472,Prowadzacy!$F$2:$K$112,4,FALSE)</f>
        <v>Bątkiewicz-Pantuła</v>
      </c>
      <c r="N472" s="20" t="str">
        <f>VLOOKUP(J472,Prowadzacy!$F$2:$M$112,8,FALSE)</f>
        <v xml:space="preserve">Marta | Bątkiewicz-Pantuła | Dr inż. |  ( 05298 ) </v>
      </c>
      <c r="O472" s="20" t="str">
        <f>VLOOKUP(J472,Prowadzacy!$F$2:$K$112,5,FALSE)</f>
        <v>W05/K2</v>
      </c>
      <c r="P472" s="20" t="str">
        <f>VLOOKUP(J472,Prowadzacy!$F$2:$K$112,6,FALSE)</f>
        <v>ZUE</v>
      </c>
      <c r="Q472" s="34" t="s">
        <v>1074</v>
      </c>
      <c r="R472" s="20" t="str">
        <f>VLOOKUP(Q472,Prowadzacy!$F$2:$K$112,2,FALSE)</f>
        <v>Mirosław</v>
      </c>
      <c r="S472" s="20" t="str">
        <f>VLOOKUP(Q472,Prowadzacy!$F$2:$K$112,3,FALSE)</f>
        <v>Marian</v>
      </c>
      <c r="T472" s="20" t="str">
        <f>VLOOKUP(Q472,Prowadzacy!$F$2:$K$112,4,FALSE)</f>
        <v>Kobusiński</v>
      </c>
      <c r="U472" s="20" t="str">
        <f>VLOOKUP(Q472,Prowadzacy!$F$2:$M$112,8,FALSE)</f>
        <v xml:space="preserve">Mirosław | Kobusiński | Mgr inż. |  ( 05218 ) </v>
      </c>
      <c r="V472" s="35"/>
      <c r="W472" s="34" t="s">
        <v>235</v>
      </c>
      <c r="X472" s="53"/>
      <c r="Y472" s="34"/>
      <c r="Z472" s="10"/>
      <c r="AA472" s="9"/>
      <c r="AB472" s="9"/>
      <c r="AC472" s="9"/>
      <c r="AD472" s="9"/>
      <c r="AE472" s="9"/>
      <c r="AF472" s="9"/>
      <c r="AG472" s="9"/>
      <c r="AH472" s="9"/>
      <c r="AI472" s="9"/>
      <c r="AJ472" s="9"/>
      <c r="AK472" s="9"/>
    </row>
    <row r="473" spans="1:37" ht="114.75" customHeight="1">
      <c r="A473" s="20">
        <v>468</v>
      </c>
      <c r="B473" s="20" t="str">
        <f>VLOOKUP(E473,studia!$F$1:$I$12,2,FALSE)</f>
        <v>Elektrotechnika</v>
      </c>
      <c r="C473" s="20" t="str">
        <f>VLOOKUP(E473,studia!$F$1:$I$12,3,FALSE)</f>
        <v>mgr</v>
      </c>
      <c r="D473" s="20" t="str">
        <f>VLOOKUP(E473,studia!$F$1:$I$12,4,FALSE)</f>
        <v>EEN</v>
      </c>
      <c r="E473" s="34" t="s">
        <v>575</v>
      </c>
      <c r="F473" s="34"/>
      <c r="G473" s="35" t="s">
        <v>1329</v>
      </c>
      <c r="H473" s="35" t="s">
        <v>1330</v>
      </c>
      <c r="I473" s="35" t="s">
        <v>1331</v>
      </c>
      <c r="J473" s="35" t="s">
        <v>774</v>
      </c>
      <c r="K473" s="19" t="str">
        <f>VLOOKUP(J473,Prowadzacy!$F$2:$J$112,2,FALSE)</f>
        <v>Daniel</v>
      </c>
      <c r="L473" s="19" t="str">
        <f>VLOOKUP(J473,Prowadzacy!$F$2:$K$112,3,FALSE)</f>
        <v>Łukasz</v>
      </c>
      <c r="M473" s="19" t="str">
        <f>VLOOKUP(J473,Prowadzacy!$F$2:$K$112,4,FALSE)</f>
        <v>Bejmert</v>
      </c>
      <c r="N473" s="20" t="str">
        <f>VLOOKUP(J473,Prowadzacy!$F$2:$M$112,8,FALSE)</f>
        <v xml:space="preserve">Daniel | Bejmert | Dr inż. |  ( 05285 ) </v>
      </c>
      <c r="O473" s="20" t="str">
        <f>VLOOKUP(J473,Prowadzacy!$F$2:$K$112,5,FALSE)</f>
        <v>W05/K2</v>
      </c>
      <c r="P473" s="20" t="str">
        <f>VLOOKUP(J473,Prowadzacy!$F$2:$K$112,6,FALSE)</f>
        <v>ZAS</v>
      </c>
      <c r="Q473" s="34" t="s">
        <v>834</v>
      </c>
      <c r="R473" s="20" t="str">
        <f>VLOOKUP(Q473,Prowadzacy!$F$2:$K$112,2,FALSE)</f>
        <v>Krzysztof</v>
      </c>
      <c r="S473" s="20" t="str">
        <f>VLOOKUP(Q473,Prowadzacy!$F$2:$K$112,3,FALSE)</f>
        <v>Jacek</v>
      </c>
      <c r="T473" s="20" t="str">
        <f>VLOOKUP(Q473,Prowadzacy!$F$2:$K$112,4,FALSE)</f>
        <v>Solak</v>
      </c>
      <c r="U473" s="20" t="str">
        <f>VLOOKUP(Q473,Prowadzacy!$F$2:$M$112,8,FALSE)</f>
        <v xml:space="preserve">Krzysztof | Solak | Dr inż. |  ( 05296 ) </v>
      </c>
      <c r="V473" s="35"/>
      <c r="W473" s="34" t="s">
        <v>235</v>
      </c>
      <c r="X473" s="34"/>
      <c r="Y473" s="34"/>
      <c r="Z473" s="10"/>
      <c r="AA473" s="20"/>
      <c r="AB473" s="9"/>
      <c r="AC473" s="9"/>
      <c r="AD473" s="9"/>
      <c r="AE473" s="9"/>
      <c r="AF473" s="9"/>
      <c r="AG473" s="9"/>
      <c r="AH473" s="9"/>
      <c r="AI473" s="9"/>
      <c r="AJ473" s="9"/>
      <c r="AK473" s="9"/>
    </row>
    <row r="474" spans="1:37" ht="51" customHeight="1">
      <c r="A474" s="20">
        <v>469</v>
      </c>
      <c r="B474" s="20" t="str">
        <f>VLOOKUP(E474,studia!$F$1:$I$12,2,FALSE)</f>
        <v>Elektrotechnika</v>
      </c>
      <c r="C474" s="20" t="str">
        <f>VLOOKUP(E474,studia!$F$1:$I$12,3,FALSE)</f>
        <v>mgr</v>
      </c>
      <c r="D474" s="20" t="str">
        <f>VLOOKUP(E474,studia!$F$1:$I$12,4,FALSE)</f>
        <v>EEN</v>
      </c>
      <c r="E474" s="34" t="s">
        <v>575</v>
      </c>
      <c r="F474" s="85" t="s">
        <v>2939</v>
      </c>
      <c r="G474" s="35" t="s">
        <v>1332</v>
      </c>
      <c r="H474" s="35" t="s">
        <v>1333</v>
      </c>
      <c r="I474" s="35" t="s">
        <v>1334</v>
      </c>
      <c r="J474" s="35" t="s">
        <v>915</v>
      </c>
      <c r="K474" s="19" t="str">
        <f>VLOOKUP(J474,Prowadzacy!$F$2:$J$112,2,FALSE)</f>
        <v>Małgorzata</v>
      </c>
      <c r="L474" s="19" t="str">
        <f>VLOOKUP(J474,Prowadzacy!$F$2:$K$112,3,FALSE)</f>
        <v>Anna</v>
      </c>
      <c r="M474" s="19" t="str">
        <f>VLOOKUP(J474,Prowadzacy!$F$2:$K$112,4,FALSE)</f>
        <v>Bielówka</v>
      </c>
      <c r="N474" s="20" t="str">
        <f>VLOOKUP(J474,Prowadzacy!$F$2:$M$112,8,FALSE)</f>
        <v xml:space="preserve">Małgorzata | Bielówka | Dr inż. |  ( 05286 ) </v>
      </c>
      <c r="O474" s="20" t="str">
        <f>VLOOKUP(J474,Prowadzacy!$F$2:$K$112,5,FALSE)</f>
        <v>W05/K2</v>
      </c>
      <c r="P474" s="20" t="str">
        <f>VLOOKUP(J474,Prowadzacy!$F$2:$K$112,6,FALSE)</f>
        <v>ZUE</v>
      </c>
      <c r="Q474" s="34" t="s">
        <v>1074</v>
      </c>
      <c r="R474" s="20" t="str">
        <f>VLOOKUP(Q474,Prowadzacy!$F$2:$K$112,2,FALSE)</f>
        <v>Mirosław</v>
      </c>
      <c r="S474" s="20" t="str">
        <f>VLOOKUP(Q474,Prowadzacy!$F$2:$K$112,3,FALSE)</f>
        <v>Marian</v>
      </c>
      <c r="T474" s="20" t="str">
        <f>VLOOKUP(Q474,Prowadzacy!$F$2:$K$112,4,FALSE)</f>
        <v>Kobusiński</v>
      </c>
      <c r="U474" s="20" t="str">
        <f>VLOOKUP(Q474,Prowadzacy!$F$2:$M$112,8,FALSE)</f>
        <v xml:space="preserve">Mirosław | Kobusiński | Mgr inż. |  ( 05218 ) </v>
      </c>
      <c r="V474" s="35"/>
      <c r="W474" s="34" t="s">
        <v>235</v>
      </c>
      <c r="X474" s="34"/>
      <c r="Y474" s="34"/>
      <c r="Z474" s="10"/>
      <c r="AA474" s="9"/>
      <c r="AB474" s="9"/>
      <c r="AC474" s="9"/>
      <c r="AD474" s="9"/>
      <c r="AE474" s="9"/>
      <c r="AF474" s="9"/>
      <c r="AG474" s="9"/>
      <c r="AH474" s="9"/>
      <c r="AI474" s="9"/>
      <c r="AJ474" s="9"/>
      <c r="AK474" s="9"/>
    </row>
    <row r="475" spans="1:37" ht="51" customHeight="1">
      <c r="A475" s="20">
        <v>470</v>
      </c>
      <c r="B475" s="20" t="str">
        <f>VLOOKUP(E475,studia!$F$1:$I$12,2,FALSE)</f>
        <v>Elektrotechnika</v>
      </c>
      <c r="C475" s="20" t="str">
        <f>VLOOKUP(E475,studia!$F$1:$I$12,3,FALSE)</f>
        <v>mgr</v>
      </c>
      <c r="D475" s="20" t="str">
        <f>VLOOKUP(E475,studia!$F$1:$I$12,4,FALSE)</f>
        <v>EEN</v>
      </c>
      <c r="E475" s="34" t="s">
        <v>575</v>
      </c>
      <c r="F475" s="85" t="s">
        <v>2939</v>
      </c>
      <c r="G475" s="35" t="s">
        <v>1335</v>
      </c>
      <c r="H475" s="35" t="s">
        <v>1336</v>
      </c>
      <c r="I475" s="35" t="s">
        <v>1337</v>
      </c>
      <c r="J475" s="35" t="s">
        <v>915</v>
      </c>
      <c r="K475" s="19" t="str">
        <f>VLOOKUP(J475,Prowadzacy!$F$2:$J$112,2,FALSE)</f>
        <v>Małgorzata</v>
      </c>
      <c r="L475" s="19" t="str">
        <f>VLOOKUP(J475,Prowadzacy!$F$2:$K$112,3,FALSE)</f>
        <v>Anna</v>
      </c>
      <c r="M475" s="19" t="str">
        <f>VLOOKUP(J475,Prowadzacy!$F$2:$K$112,4,FALSE)</f>
        <v>Bielówka</v>
      </c>
      <c r="N475" s="20" t="str">
        <f>VLOOKUP(J475,Prowadzacy!$F$2:$M$112,8,FALSE)</f>
        <v xml:space="preserve">Małgorzata | Bielówka | Dr inż. |  ( 05286 ) </v>
      </c>
      <c r="O475" s="20" t="str">
        <f>VLOOKUP(J475,Prowadzacy!$F$2:$K$112,5,FALSE)</f>
        <v>W05/K2</v>
      </c>
      <c r="P475" s="20" t="str">
        <f>VLOOKUP(J475,Prowadzacy!$F$2:$K$112,6,FALSE)</f>
        <v>ZUE</v>
      </c>
      <c r="Q475" s="34" t="s">
        <v>802</v>
      </c>
      <c r="R475" s="20" t="str">
        <f>VLOOKUP(Q475,Prowadzacy!$F$2:$K$112,2,FALSE)</f>
        <v>Kazimierz</v>
      </c>
      <c r="S475" s="20">
        <f>VLOOKUP(Q475,Prowadzacy!$F$2:$K$112,3,FALSE)</f>
        <v>0</v>
      </c>
      <c r="T475" s="20" t="str">
        <f>VLOOKUP(Q475,Prowadzacy!$F$2:$K$112,4,FALSE)</f>
        <v>Herlender</v>
      </c>
      <c r="U475" s="20" t="str">
        <f>VLOOKUP(Q475,Prowadzacy!$F$2:$M$112,8,FALSE)</f>
        <v xml:space="preserve">Kazimierz | Herlender | Dr inż. |  ( 05211 ) </v>
      </c>
      <c r="V475" s="35"/>
      <c r="W475" s="34" t="s">
        <v>235</v>
      </c>
      <c r="X475" s="34"/>
      <c r="Y475" s="34"/>
      <c r="Z475" s="10"/>
      <c r="AA475" s="9"/>
      <c r="AB475" s="9"/>
      <c r="AC475" s="9"/>
      <c r="AD475" s="9"/>
      <c r="AE475" s="9"/>
      <c r="AF475" s="9"/>
      <c r="AG475" s="9"/>
      <c r="AH475" s="9"/>
      <c r="AI475" s="9"/>
      <c r="AJ475" s="9"/>
      <c r="AK475" s="9"/>
    </row>
    <row r="476" spans="1:37" ht="76.5" customHeight="1">
      <c r="A476" s="20">
        <v>471</v>
      </c>
      <c r="B476" s="20" t="str">
        <f>VLOOKUP(E476,studia!$F$1:$I$12,2,FALSE)</f>
        <v>Elektrotechnika</v>
      </c>
      <c r="C476" s="20" t="str">
        <f>VLOOKUP(E476,studia!$F$1:$I$12,3,FALSE)</f>
        <v>mgr</v>
      </c>
      <c r="D476" s="20" t="str">
        <f>VLOOKUP(E476,studia!$F$1:$I$12,4,FALSE)</f>
        <v>EEN</v>
      </c>
      <c r="E476" s="34" t="s">
        <v>575</v>
      </c>
      <c r="F476" s="85" t="s">
        <v>2939</v>
      </c>
      <c r="G476" s="35" t="s">
        <v>1338</v>
      </c>
      <c r="H476" s="35" t="s">
        <v>1339</v>
      </c>
      <c r="I476" s="35" t="s">
        <v>1340</v>
      </c>
      <c r="J476" s="35" t="s">
        <v>915</v>
      </c>
      <c r="K476" s="19" t="str">
        <f>VLOOKUP(J476,Prowadzacy!$F$2:$J$112,2,FALSE)</f>
        <v>Małgorzata</v>
      </c>
      <c r="L476" s="19" t="str">
        <f>VLOOKUP(J476,Prowadzacy!$F$2:$K$112,3,FALSE)</f>
        <v>Anna</v>
      </c>
      <c r="M476" s="19" t="str">
        <f>VLOOKUP(J476,Prowadzacy!$F$2:$K$112,4,FALSE)</f>
        <v>Bielówka</v>
      </c>
      <c r="N476" s="20" t="str">
        <f>VLOOKUP(J476,Prowadzacy!$F$2:$M$112,8,FALSE)</f>
        <v xml:space="preserve">Małgorzata | Bielówka | Dr inż. |  ( 05286 ) </v>
      </c>
      <c r="O476" s="20" t="str">
        <f>VLOOKUP(J476,Prowadzacy!$F$2:$K$112,5,FALSE)</f>
        <v>W05/K2</v>
      </c>
      <c r="P476" s="20" t="str">
        <f>VLOOKUP(J476,Prowadzacy!$F$2:$K$112,6,FALSE)</f>
        <v>ZUE</v>
      </c>
      <c r="Q476" s="34" t="s">
        <v>908</v>
      </c>
      <c r="R476" s="20" t="str">
        <f>VLOOKUP(Q476,Prowadzacy!$F$2:$K$112,2,FALSE)</f>
        <v>Marta</v>
      </c>
      <c r="S476" s="20" t="str">
        <f>VLOOKUP(Q476,Prowadzacy!$F$2:$K$112,3,FALSE)</f>
        <v>Monika</v>
      </c>
      <c r="T476" s="20" t="str">
        <f>VLOOKUP(Q476,Prowadzacy!$F$2:$K$112,4,FALSE)</f>
        <v>Bątkiewicz-Pantuła</v>
      </c>
      <c r="U476" s="20" t="str">
        <f>VLOOKUP(Q476,Prowadzacy!$F$2:$M$112,8,FALSE)</f>
        <v xml:space="preserve">Marta | Bątkiewicz-Pantuła | Dr inż. |  ( 05298 ) </v>
      </c>
      <c r="V476" s="35"/>
      <c r="W476" s="34" t="s">
        <v>235</v>
      </c>
      <c r="X476" s="34"/>
      <c r="Y476" s="34"/>
      <c r="Z476" s="10"/>
      <c r="AA476" s="9"/>
      <c r="AB476" s="9"/>
      <c r="AC476" s="9"/>
      <c r="AD476" s="9"/>
      <c r="AE476" s="9"/>
      <c r="AF476" s="9"/>
      <c r="AG476" s="9"/>
      <c r="AH476" s="9"/>
      <c r="AI476" s="9"/>
      <c r="AJ476" s="9"/>
      <c r="AK476" s="9"/>
    </row>
    <row r="477" spans="1:37" ht="76.5" customHeight="1">
      <c r="A477" s="20">
        <v>472</v>
      </c>
      <c r="B477" s="20" t="str">
        <f>VLOOKUP(E477,studia!$F$1:$I$12,2,FALSE)</f>
        <v>Elektrotechnika</v>
      </c>
      <c r="C477" s="20" t="str">
        <f>VLOOKUP(E477,studia!$F$1:$I$12,3,FALSE)</f>
        <v>mgr</v>
      </c>
      <c r="D477" s="20" t="str">
        <f>VLOOKUP(E477,studia!$F$1:$I$12,4,FALSE)</f>
        <v>EEN</v>
      </c>
      <c r="E477" s="34" t="s">
        <v>575</v>
      </c>
      <c r="F477" s="85" t="s">
        <v>2939</v>
      </c>
      <c r="G477" s="35" t="s">
        <v>1341</v>
      </c>
      <c r="H477" s="35" t="s">
        <v>1342</v>
      </c>
      <c r="I477" s="35" t="s">
        <v>1343</v>
      </c>
      <c r="J477" s="35" t="s">
        <v>915</v>
      </c>
      <c r="K477" s="19" t="str">
        <f>VLOOKUP(J477,Prowadzacy!$F$2:$J$112,2,FALSE)</f>
        <v>Małgorzata</v>
      </c>
      <c r="L477" s="19" t="str">
        <f>VLOOKUP(J477,Prowadzacy!$F$2:$K$112,3,FALSE)</f>
        <v>Anna</v>
      </c>
      <c r="M477" s="19" t="str">
        <f>VLOOKUP(J477,Prowadzacy!$F$2:$K$112,4,FALSE)</f>
        <v>Bielówka</v>
      </c>
      <c r="N477" s="20" t="str">
        <f>VLOOKUP(J477,Prowadzacy!$F$2:$M$112,8,FALSE)</f>
        <v xml:space="preserve">Małgorzata | Bielówka | Dr inż. |  ( 05286 ) </v>
      </c>
      <c r="O477" s="20" t="str">
        <f>VLOOKUP(J477,Prowadzacy!$F$2:$K$112,5,FALSE)</f>
        <v>W05/K2</v>
      </c>
      <c r="P477" s="20" t="str">
        <f>VLOOKUP(J477,Prowadzacy!$F$2:$K$112,6,FALSE)</f>
        <v>ZUE</v>
      </c>
      <c r="Q477" s="34" t="s">
        <v>802</v>
      </c>
      <c r="R477" s="20" t="str">
        <f>VLOOKUP(Q477,Prowadzacy!$F$2:$K$112,2,FALSE)</f>
        <v>Kazimierz</v>
      </c>
      <c r="S477" s="20">
        <f>VLOOKUP(Q477,Prowadzacy!$F$2:$K$112,3,FALSE)</f>
        <v>0</v>
      </c>
      <c r="T477" s="20" t="str">
        <f>VLOOKUP(Q477,Prowadzacy!$F$2:$K$112,4,FALSE)</f>
        <v>Herlender</v>
      </c>
      <c r="U477" s="20" t="str">
        <f>VLOOKUP(Q477,Prowadzacy!$F$2:$M$112,8,FALSE)</f>
        <v xml:space="preserve">Kazimierz | Herlender | Dr inż. |  ( 05211 ) </v>
      </c>
      <c r="V477" s="35"/>
      <c r="W477" s="34" t="s">
        <v>235</v>
      </c>
      <c r="X477" s="34"/>
      <c r="Y477" s="34"/>
      <c r="Z477" s="10"/>
      <c r="AA477" s="9"/>
      <c r="AB477" s="9"/>
      <c r="AC477" s="9"/>
      <c r="AD477" s="9"/>
      <c r="AE477" s="9"/>
      <c r="AF477" s="9"/>
      <c r="AG477" s="9"/>
      <c r="AH477" s="9"/>
      <c r="AI477" s="9"/>
      <c r="AJ477" s="9"/>
      <c r="AK477" s="9"/>
    </row>
    <row r="478" spans="1:37" ht="165.75" customHeight="1">
      <c r="A478" s="20">
        <v>473</v>
      </c>
      <c r="B478" s="20" t="str">
        <f>VLOOKUP(E478,studia!$F$1:$I$12,2,FALSE)</f>
        <v>Elektrotechnika</v>
      </c>
      <c r="C478" s="20" t="str">
        <f>VLOOKUP(E478,studia!$F$1:$I$12,3,FALSE)</f>
        <v>mgr</v>
      </c>
      <c r="D478" s="20" t="str">
        <f>VLOOKUP(E478,studia!$F$1:$I$12,4,FALSE)</f>
        <v>EEN</v>
      </c>
      <c r="E478" s="34" t="s">
        <v>575</v>
      </c>
      <c r="F478" s="34"/>
      <c r="G478" s="35" t="s">
        <v>1344</v>
      </c>
      <c r="H478" s="35" t="s">
        <v>1345</v>
      </c>
      <c r="I478" s="35" t="s">
        <v>1346</v>
      </c>
      <c r="J478" s="35" t="s">
        <v>915</v>
      </c>
      <c r="K478" s="19" t="str">
        <f>VLOOKUP(J478,Prowadzacy!$F$2:$J$112,2,FALSE)</f>
        <v>Małgorzata</v>
      </c>
      <c r="L478" s="19" t="str">
        <f>VLOOKUP(J478,Prowadzacy!$F$2:$K$112,3,FALSE)</f>
        <v>Anna</v>
      </c>
      <c r="M478" s="19" t="str">
        <f>VLOOKUP(J478,Prowadzacy!$F$2:$K$112,4,FALSE)</f>
        <v>Bielówka</v>
      </c>
      <c r="N478" s="20" t="str">
        <f>VLOOKUP(J478,Prowadzacy!$F$2:$M$112,8,FALSE)</f>
        <v xml:space="preserve">Małgorzata | Bielówka | Dr inż. |  ( 05286 ) </v>
      </c>
      <c r="O478" s="20" t="str">
        <f>VLOOKUP(J478,Prowadzacy!$F$2:$K$112,5,FALSE)</f>
        <v>W05/K2</v>
      </c>
      <c r="P478" s="20" t="str">
        <f>VLOOKUP(J478,Prowadzacy!$F$2:$K$112,6,FALSE)</f>
        <v>ZUE</v>
      </c>
      <c r="Q478" s="34" t="s">
        <v>908</v>
      </c>
      <c r="R478" s="20" t="str">
        <f>VLOOKUP(Q478,Prowadzacy!$F$2:$K$112,2,FALSE)</f>
        <v>Marta</v>
      </c>
      <c r="S478" s="20" t="str">
        <f>VLOOKUP(Q478,Prowadzacy!$F$2:$K$112,3,FALSE)</f>
        <v>Monika</v>
      </c>
      <c r="T478" s="20" t="str">
        <f>VLOOKUP(Q478,Prowadzacy!$F$2:$K$112,4,FALSE)</f>
        <v>Bątkiewicz-Pantuła</v>
      </c>
      <c r="U478" s="20" t="str">
        <f>VLOOKUP(Q478,Prowadzacy!$F$2:$M$112,8,FALSE)</f>
        <v xml:space="preserve">Marta | Bątkiewicz-Pantuła | Dr inż. |  ( 05298 ) </v>
      </c>
      <c r="V478" s="35"/>
      <c r="W478" s="34" t="s">
        <v>235</v>
      </c>
      <c r="X478" s="34"/>
      <c r="Y478" s="34"/>
      <c r="Z478" s="10"/>
      <c r="AA478" s="9"/>
      <c r="AB478" s="9"/>
      <c r="AC478" s="9"/>
      <c r="AD478" s="9"/>
      <c r="AE478" s="9"/>
      <c r="AF478" s="9"/>
      <c r="AG478" s="9"/>
      <c r="AH478" s="9"/>
      <c r="AI478" s="9"/>
      <c r="AJ478" s="9"/>
      <c r="AK478" s="9"/>
    </row>
    <row r="479" spans="1:37" ht="140.25" customHeight="1">
      <c r="A479" s="20">
        <v>474</v>
      </c>
      <c r="B479" s="20" t="str">
        <f>VLOOKUP(E479,studia!$F$1:$I$12,2,FALSE)</f>
        <v>Elektrotechnika</v>
      </c>
      <c r="C479" s="20" t="str">
        <f>VLOOKUP(E479,studia!$F$1:$I$12,3,FALSE)</f>
        <v>mgr</v>
      </c>
      <c r="D479" s="20" t="str">
        <f>VLOOKUP(E479,studia!$F$1:$I$12,4,FALSE)</f>
        <v>EEN</v>
      </c>
      <c r="E479" s="34" t="s">
        <v>575</v>
      </c>
      <c r="F479" s="85" t="s">
        <v>2939</v>
      </c>
      <c r="G479" s="35" t="s">
        <v>1347</v>
      </c>
      <c r="H479" s="35" t="s">
        <v>1348</v>
      </c>
      <c r="I479" s="35" t="s">
        <v>1349</v>
      </c>
      <c r="J479" s="35" t="s">
        <v>915</v>
      </c>
      <c r="K479" s="19" t="str">
        <f>VLOOKUP(J479,Prowadzacy!$F$2:$J$112,2,FALSE)</f>
        <v>Małgorzata</v>
      </c>
      <c r="L479" s="19" t="str">
        <f>VLOOKUP(J479,Prowadzacy!$F$2:$K$112,3,FALSE)</f>
        <v>Anna</v>
      </c>
      <c r="M479" s="19" t="str">
        <f>VLOOKUP(J479,Prowadzacy!$F$2:$K$112,4,FALSE)</f>
        <v>Bielówka</v>
      </c>
      <c r="N479" s="20" t="str">
        <f>VLOOKUP(J479,Prowadzacy!$F$2:$M$112,8,FALSE)</f>
        <v xml:space="preserve">Małgorzata | Bielówka | Dr inż. |  ( 05286 ) </v>
      </c>
      <c r="O479" s="20" t="str">
        <f>VLOOKUP(J479,Prowadzacy!$F$2:$K$112,5,FALSE)</f>
        <v>W05/K2</v>
      </c>
      <c r="P479" s="20" t="str">
        <f>VLOOKUP(J479,Prowadzacy!$F$2:$K$112,6,FALSE)</f>
        <v>ZUE</v>
      </c>
      <c r="Q479" s="34" t="s">
        <v>1074</v>
      </c>
      <c r="R479" s="20" t="str">
        <f>VLOOKUP(Q479,Prowadzacy!$F$2:$K$112,2,FALSE)</f>
        <v>Mirosław</v>
      </c>
      <c r="S479" s="20" t="str">
        <f>VLOOKUP(Q479,Prowadzacy!$F$2:$K$112,3,FALSE)</f>
        <v>Marian</v>
      </c>
      <c r="T479" s="20" t="str">
        <f>VLOOKUP(Q479,Prowadzacy!$F$2:$K$112,4,FALSE)</f>
        <v>Kobusiński</v>
      </c>
      <c r="U479" s="20" t="str">
        <f>VLOOKUP(Q479,Prowadzacy!$F$2:$M$112,8,FALSE)</f>
        <v xml:space="preserve">Mirosław | Kobusiński | Mgr inż. |  ( 05218 ) </v>
      </c>
      <c r="V479" s="35"/>
      <c r="W479" s="34" t="s">
        <v>235</v>
      </c>
      <c r="X479" s="34"/>
      <c r="Y479" s="34"/>
      <c r="Z479" s="10"/>
      <c r="AA479" s="9"/>
      <c r="AB479" s="9"/>
      <c r="AC479" s="9"/>
      <c r="AD479" s="9"/>
      <c r="AE479" s="9"/>
      <c r="AF479" s="9"/>
      <c r="AG479" s="9"/>
      <c r="AH479" s="9"/>
      <c r="AI479" s="9"/>
      <c r="AJ479" s="9"/>
      <c r="AK479" s="9"/>
    </row>
    <row r="480" spans="1:37" ht="89.25" customHeight="1">
      <c r="A480" s="20">
        <v>475</v>
      </c>
      <c r="B480" s="20" t="str">
        <f>VLOOKUP(E480,studia!$F$1:$I$12,2,FALSE)</f>
        <v>Elektrotechnika</v>
      </c>
      <c r="C480" s="20" t="str">
        <f>VLOOKUP(E480,studia!$F$1:$I$12,3,FALSE)</f>
        <v>mgr</v>
      </c>
      <c r="D480" s="20" t="str">
        <f>VLOOKUP(E480,studia!$F$1:$I$12,4,FALSE)</f>
        <v>EEN</v>
      </c>
      <c r="E480" s="34" t="s">
        <v>575</v>
      </c>
      <c r="F480" s="85" t="s">
        <v>2939</v>
      </c>
      <c r="G480" s="35" t="s">
        <v>1350</v>
      </c>
      <c r="H480" s="35" t="s">
        <v>1351</v>
      </c>
      <c r="I480" s="35" t="s">
        <v>1352</v>
      </c>
      <c r="J480" s="35" t="s">
        <v>915</v>
      </c>
      <c r="K480" s="19" t="str">
        <f>VLOOKUP(J480,Prowadzacy!$F$2:$J$112,2,FALSE)</f>
        <v>Małgorzata</v>
      </c>
      <c r="L480" s="19" t="str">
        <f>VLOOKUP(J480,Prowadzacy!$F$2:$K$112,3,FALSE)</f>
        <v>Anna</v>
      </c>
      <c r="M480" s="19" t="str">
        <f>VLOOKUP(J480,Prowadzacy!$F$2:$K$112,4,FALSE)</f>
        <v>Bielówka</v>
      </c>
      <c r="N480" s="20" t="str">
        <f>VLOOKUP(J480,Prowadzacy!$F$2:$M$112,8,FALSE)</f>
        <v xml:space="preserve">Małgorzata | Bielówka | Dr inż. |  ( 05286 ) </v>
      </c>
      <c r="O480" s="20" t="str">
        <f>VLOOKUP(J480,Prowadzacy!$F$2:$K$112,5,FALSE)</f>
        <v>W05/K2</v>
      </c>
      <c r="P480" s="20" t="str">
        <f>VLOOKUP(J480,Prowadzacy!$F$2:$K$112,6,FALSE)</f>
        <v>ZUE</v>
      </c>
      <c r="Q480" s="34" t="s">
        <v>802</v>
      </c>
      <c r="R480" s="20" t="str">
        <f>VLOOKUP(Q480,Prowadzacy!$F$2:$K$112,2,FALSE)</f>
        <v>Kazimierz</v>
      </c>
      <c r="S480" s="20">
        <f>VLOOKUP(Q480,Prowadzacy!$F$2:$K$112,3,FALSE)</f>
        <v>0</v>
      </c>
      <c r="T480" s="20" t="str">
        <f>VLOOKUP(Q480,Prowadzacy!$F$2:$K$112,4,FALSE)</f>
        <v>Herlender</v>
      </c>
      <c r="U480" s="20" t="str">
        <f>VLOOKUP(Q480,Prowadzacy!$F$2:$M$112,8,FALSE)</f>
        <v xml:space="preserve">Kazimierz | Herlender | Dr inż. |  ( 05211 ) </v>
      </c>
      <c r="V480" s="35"/>
      <c r="W480" s="34"/>
      <c r="X480" s="34"/>
      <c r="Y480" s="34"/>
      <c r="Z480" s="10"/>
      <c r="AA480" s="9"/>
      <c r="AB480" s="9"/>
      <c r="AC480" s="9"/>
      <c r="AD480" s="9"/>
      <c r="AE480" s="9"/>
      <c r="AF480" s="9"/>
      <c r="AG480" s="9"/>
      <c r="AH480" s="9"/>
      <c r="AI480" s="9"/>
      <c r="AJ480" s="9"/>
      <c r="AK480" s="9"/>
    </row>
    <row r="481" spans="1:37" ht="76.5" customHeight="1">
      <c r="A481" s="20">
        <v>476</v>
      </c>
      <c r="B481" s="20" t="str">
        <f>VLOOKUP(E481,studia!$F$1:$I$12,2,FALSE)</f>
        <v>Elektrotechnika</v>
      </c>
      <c r="C481" s="20" t="str">
        <f>VLOOKUP(E481,studia!$F$1:$I$12,3,FALSE)</f>
        <v>mgr</v>
      </c>
      <c r="D481" s="20" t="str">
        <f>VLOOKUP(E481,studia!$F$1:$I$12,4,FALSE)</f>
        <v>EEN</v>
      </c>
      <c r="E481" s="34" t="s">
        <v>575</v>
      </c>
      <c r="F481" s="34"/>
      <c r="G481" s="35" t="s">
        <v>1353</v>
      </c>
      <c r="H481" s="35" t="s">
        <v>1354</v>
      </c>
      <c r="I481" s="35" t="s">
        <v>1355</v>
      </c>
      <c r="J481" s="35" t="s">
        <v>787</v>
      </c>
      <c r="K481" s="19" t="str">
        <f>VLOOKUP(J481,Prowadzacy!$F$2:$J$112,2,FALSE)</f>
        <v>Krzysztof</v>
      </c>
      <c r="L481" s="19">
        <f>VLOOKUP(J481,Prowadzacy!$F$2:$K$112,3,FALSE)</f>
        <v>0</v>
      </c>
      <c r="M481" s="19" t="str">
        <f>VLOOKUP(J481,Prowadzacy!$F$2:$K$112,4,FALSE)</f>
        <v>Billewicz</v>
      </c>
      <c r="N481" s="20" t="str">
        <f>VLOOKUP(J481,Prowadzacy!$F$2:$M$112,8,FALSE)</f>
        <v xml:space="preserve">Krzysztof | Billewicz | Dr inż. |  ( 059999 ) </v>
      </c>
      <c r="O481" s="20" t="str">
        <f>VLOOKUP(J481,Prowadzacy!$F$2:$K$112,5,FALSE)</f>
        <v>W05/K2</v>
      </c>
      <c r="P481" s="20" t="str">
        <f>VLOOKUP(J481,Prowadzacy!$F$2:$K$112,6,FALSE)</f>
        <v>ZSS</v>
      </c>
      <c r="Q481" s="34" t="s">
        <v>1125</v>
      </c>
      <c r="R481" s="20" t="str">
        <f>VLOOKUP(Q481,Prowadzacy!$F$2:$K$112,2,FALSE)</f>
        <v>Marek</v>
      </c>
      <c r="S481" s="20" t="str">
        <f>VLOOKUP(Q481,Prowadzacy!$F$2:$K$112,3,FALSE)</f>
        <v>Aleksander</v>
      </c>
      <c r="T481" s="20" t="str">
        <f>VLOOKUP(Q481,Prowadzacy!$F$2:$K$112,4,FALSE)</f>
        <v>Kott</v>
      </c>
      <c r="U481" s="20" t="str">
        <f>VLOOKUP(Q481,Prowadzacy!$F$2:$M$112,8,FALSE)</f>
        <v xml:space="preserve">Marek | Kott | Dr inż. |  ( 05297 ) </v>
      </c>
      <c r="V481" s="35"/>
      <c r="W481" s="34" t="s">
        <v>235</v>
      </c>
      <c r="X481" s="34"/>
      <c r="Y481" s="34"/>
      <c r="Z481" s="10"/>
      <c r="AA481" s="9"/>
      <c r="AB481" s="9"/>
      <c r="AC481" s="9"/>
      <c r="AD481" s="9"/>
      <c r="AE481" s="9"/>
      <c r="AF481" s="9"/>
      <c r="AG481" s="9"/>
      <c r="AH481" s="9"/>
      <c r="AI481" s="9"/>
      <c r="AJ481" s="9"/>
      <c r="AK481" s="9"/>
    </row>
    <row r="482" spans="1:37" ht="114.75" customHeight="1">
      <c r="A482" s="20">
        <v>477</v>
      </c>
      <c r="B482" s="20" t="str">
        <f>VLOOKUP(E482,studia!$F$1:$I$12,2,FALSE)</f>
        <v>Elektrotechnika</v>
      </c>
      <c r="C482" s="20" t="str">
        <f>VLOOKUP(E482,studia!$F$1:$I$12,3,FALSE)</f>
        <v>mgr</v>
      </c>
      <c r="D482" s="20" t="str">
        <f>VLOOKUP(E482,studia!$F$1:$I$12,4,FALSE)</f>
        <v>EEN</v>
      </c>
      <c r="E482" s="34" t="s">
        <v>575</v>
      </c>
      <c r="F482" s="34"/>
      <c r="G482" s="35" t="s">
        <v>1356</v>
      </c>
      <c r="H482" s="35" t="s">
        <v>1357</v>
      </c>
      <c r="I482" s="35" t="s">
        <v>1358</v>
      </c>
      <c r="J482" s="35" t="s">
        <v>787</v>
      </c>
      <c r="K482" s="19" t="str">
        <f>VLOOKUP(J482,Prowadzacy!$F$2:$J$112,2,FALSE)</f>
        <v>Krzysztof</v>
      </c>
      <c r="L482" s="19">
        <f>VLOOKUP(J482,Prowadzacy!$F$2:$K$112,3,FALSE)</f>
        <v>0</v>
      </c>
      <c r="M482" s="19" t="str">
        <f>VLOOKUP(J482,Prowadzacy!$F$2:$K$112,4,FALSE)</f>
        <v>Billewicz</v>
      </c>
      <c r="N482" s="20" t="str">
        <f>VLOOKUP(J482,Prowadzacy!$F$2:$M$112,8,FALSE)</f>
        <v xml:space="preserve">Krzysztof | Billewicz | Dr inż. |  ( 059999 ) </v>
      </c>
      <c r="O482" s="20" t="str">
        <f>VLOOKUP(J482,Prowadzacy!$F$2:$K$112,5,FALSE)</f>
        <v>W05/K2</v>
      </c>
      <c r="P482" s="20" t="str">
        <f>VLOOKUP(J482,Prowadzacy!$F$2:$K$112,6,FALSE)</f>
        <v>ZSS</v>
      </c>
      <c r="Q482" s="34" t="s">
        <v>1125</v>
      </c>
      <c r="R482" s="20" t="str">
        <f>VLOOKUP(Q482,Prowadzacy!$F$2:$K$112,2,FALSE)</f>
        <v>Marek</v>
      </c>
      <c r="S482" s="20" t="str">
        <f>VLOOKUP(Q482,Prowadzacy!$F$2:$K$112,3,FALSE)</f>
        <v>Aleksander</v>
      </c>
      <c r="T482" s="20" t="str">
        <f>VLOOKUP(Q482,Prowadzacy!$F$2:$K$112,4,FALSE)</f>
        <v>Kott</v>
      </c>
      <c r="U482" s="20" t="str">
        <f>VLOOKUP(Q482,Prowadzacy!$F$2:$M$112,8,FALSE)</f>
        <v xml:space="preserve">Marek | Kott | Dr inż. |  ( 05297 ) </v>
      </c>
      <c r="V482" s="35"/>
      <c r="W482" s="34" t="s">
        <v>235</v>
      </c>
      <c r="X482" s="34"/>
      <c r="Y482" s="34"/>
      <c r="Z482" s="10"/>
      <c r="AA482" s="9"/>
      <c r="AB482" s="9"/>
      <c r="AC482" s="9"/>
      <c r="AD482" s="9"/>
      <c r="AE482" s="9"/>
      <c r="AF482" s="9"/>
      <c r="AG482" s="9"/>
      <c r="AH482" s="9"/>
      <c r="AI482" s="9"/>
      <c r="AJ482" s="9"/>
      <c r="AK482" s="9"/>
    </row>
    <row r="483" spans="1:37" ht="51" customHeight="1">
      <c r="A483" s="20">
        <v>478</v>
      </c>
      <c r="B483" s="20" t="str">
        <f>VLOOKUP(E483,studia!$F$1:$I$12,2,FALSE)</f>
        <v>Elektrotechnika</v>
      </c>
      <c r="C483" s="20" t="str">
        <f>VLOOKUP(E483,studia!$F$1:$I$12,3,FALSE)</f>
        <v>mgr</v>
      </c>
      <c r="D483" s="20" t="str">
        <f>VLOOKUP(E483,studia!$F$1:$I$12,4,FALSE)</f>
        <v>EEN</v>
      </c>
      <c r="E483" s="34" t="s">
        <v>575</v>
      </c>
      <c r="F483" s="34"/>
      <c r="G483" s="35" t="s">
        <v>1359</v>
      </c>
      <c r="H483" s="35" t="s">
        <v>1360</v>
      </c>
      <c r="I483" s="35" t="s">
        <v>1361</v>
      </c>
      <c r="J483" s="35" t="s">
        <v>787</v>
      </c>
      <c r="K483" s="19" t="str">
        <f>VLOOKUP(J483,Prowadzacy!$F$2:$J$112,2,FALSE)</f>
        <v>Krzysztof</v>
      </c>
      <c r="L483" s="19">
        <f>VLOOKUP(J483,Prowadzacy!$F$2:$K$112,3,FALSE)</f>
        <v>0</v>
      </c>
      <c r="M483" s="19" t="str">
        <f>VLOOKUP(J483,Prowadzacy!$F$2:$K$112,4,FALSE)</f>
        <v>Billewicz</v>
      </c>
      <c r="N483" s="20" t="str">
        <f>VLOOKUP(J483,Prowadzacy!$F$2:$M$112,8,FALSE)</f>
        <v xml:space="preserve">Krzysztof | Billewicz | Dr inż. |  ( 059999 ) </v>
      </c>
      <c r="O483" s="20" t="str">
        <f>VLOOKUP(J483,Prowadzacy!$F$2:$K$112,5,FALSE)</f>
        <v>W05/K2</v>
      </c>
      <c r="P483" s="20" t="str">
        <f>VLOOKUP(J483,Prowadzacy!$F$2:$K$112,6,FALSE)</f>
        <v>ZSS</v>
      </c>
      <c r="Q483" s="34" t="s">
        <v>1125</v>
      </c>
      <c r="R483" s="20" t="str">
        <f>VLOOKUP(Q483,Prowadzacy!$F$2:$K$112,2,FALSE)</f>
        <v>Marek</v>
      </c>
      <c r="S483" s="20" t="str">
        <f>VLOOKUP(Q483,Prowadzacy!$F$2:$K$112,3,FALSE)</f>
        <v>Aleksander</v>
      </c>
      <c r="T483" s="20" t="str">
        <f>VLOOKUP(Q483,Prowadzacy!$F$2:$K$112,4,FALSE)</f>
        <v>Kott</v>
      </c>
      <c r="U483" s="20" t="str">
        <f>VLOOKUP(Q483,Prowadzacy!$F$2:$M$112,8,FALSE)</f>
        <v xml:space="preserve">Marek | Kott | Dr inż. |  ( 05297 ) </v>
      </c>
      <c r="V483" s="35"/>
      <c r="W483" s="34" t="s">
        <v>235</v>
      </c>
      <c r="X483" s="34"/>
      <c r="Y483" s="34"/>
      <c r="Z483" s="10"/>
      <c r="AA483" s="9"/>
      <c r="AB483" s="9"/>
      <c r="AC483" s="9"/>
      <c r="AD483" s="9"/>
      <c r="AE483" s="9"/>
      <c r="AF483" s="9"/>
      <c r="AG483" s="9"/>
      <c r="AH483" s="9"/>
      <c r="AI483" s="9"/>
      <c r="AJ483" s="9"/>
      <c r="AK483" s="9"/>
    </row>
    <row r="484" spans="1:37" ht="178.5" customHeight="1">
      <c r="A484" s="20">
        <v>479</v>
      </c>
      <c r="B484" s="20" t="str">
        <f>VLOOKUP(E484,studia!$F$1:$I$12,2,FALSE)</f>
        <v>Elektrotechnika</v>
      </c>
      <c r="C484" s="20" t="str">
        <f>VLOOKUP(E484,studia!$F$1:$I$12,3,FALSE)</f>
        <v>mgr</v>
      </c>
      <c r="D484" s="20" t="str">
        <f>VLOOKUP(E484,studia!$F$1:$I$12,4,FALSE)</f>
        <v>EEN</v>
      </c>
      <c r="E484" s="34" t="s">
        <v>575</v>
      </c>
      <c r="F484" s="34"/>
      <c r="G484" s="35" t="s">
        <v>1362</v>
      </c>
      <c r="H484" s="35" t="s">
        <v>1363</v>
      </c>
      <c r="I484" s="35" t="s">
        <v>1364</v>
      </c>
      <c r="J484" s="35" t="s">
        <v>787</v>
      </c>
      <c r="K484" s="19" t="str">
        <f>VLOOKUP(J484,Prowadzacy!$F$2:$J$112,2,FALSE)</f>
        <v>Krzysztof</v>
      </c>
      <c r="L484" s="19">
        <f>VLOOKUP(J484,Prowadzacy!$F$2:$K$112,3,FALSE)</f>
        <v>0</v>
      </c>
      <c r="M484" s="19" t="str">
        <f>VLOOKUP(J484,Prowadzacy!$F$2:$K$112,4,FALSE)</f>
        <v>Billewicz</v>
      </c>
      <c r="N484" s="20" t="str">
        <f>VLOOKUP(J484,Prowadzacy!$F$2:$M$112,8,FALSE)</f>
        <v xml:space="preserve">Krzysztof | Billewicz | Dr inż. |  ( 059999 ) </v>
      </c>
      <c r="O484" s="20" t="str">
        <f>VLOOKUP(J484,Prowadzacy!$F$2:$K$112,5,FALSE)</f>
        <v>W05/K2</v>
      </c>
      <c r="P484" s="20" t="str">
        <f>VLOOKUP(J484,Prowadzacy!$F$2:$K$112,6,FALSE)</f>
        <v>ZSS</v>
      </c>
      <c r="Q484" s="34" t="s">
        <v>1125</v>
      </c>
      <c r="R484" s="20" t="str">
        <f>VLOOKUP(Q484,Prowadzacy!$F$2:$K$112,2,FALSE)</f>
        <v>Marek</v>
      </c>
      <c r="S484" s="20" t="str">
        <f>VLOOKUP(Q484,Prowadzacy!$F$2:$K$112,3,FALSE)</f>
        <v>Aleksander</v>
      </c>
      <c r="T484" s="20" t="str">
        <f>VLOOKUP(Q484,Prowadzacy!$F$2:$K$112,4,FALSE)</f>
        <v>Kott</v>
      </c>
      <c r="U484" s="20" t="str">
        <f>VLOOKUP(Q484,Prowadzacy!$F$2:$M$112,8,FALSE)</f>
        <v xml:space="preserve">Marek | Kott | Dr inż. |  ( 05297 ) </v>
      </c>
      <c r="V484" s="35"/>
      <c r="W484" s="34" t="s">
        <v>235</v>
      </c>
      <c r="X484" s="34"/>
      <c r="Y484" s="34"/>
      <c r="Z484" s="10"/>
      <c r="AA484" s="9"/>
      <c r="AB484" s="9"/>
      <c r="AC484" s="9"/>
      <c r="AD484" s="9"/>
      <c r="AE484" s="9"/>
      <c r="AF484" s="9"/>
      <c r="AG484" s="9"/>
      <c r="AH484" s="9"/>
      <c r="AI484" s="9"/>
      <c r="AJ484" s="9"/>
      <c r="AK484" s="9"/>
    </row>
    <row r="485" spans="1:37" ht="140.25" customHeight="1">
      <c r="A485" s="20">
        <v>480</v>
      </c>
      <c r="B485" s="20" t="str">
        <f>VLOOKUP(E485,studia!$F$1:$I$12,2,FALSE)</f>
        <v>Elektrotechnika</v>
      </c>
      <c r="C485" s="20" t="str">
        <f>VLOOKUP(E485,studia!$F$1:$I$12,3,FALSE)</f>
        <v>mgr</v>
      </c>
      <c r="D485" s="20" t="str">
        <f>VLOOKUP(E485,studia!$F$1:$I$12,4,FALSE)</f>
        <v>EEN</v>
      </c>
      <c r="E485" s="34" t="s">
        <v>575</v>
      </c>
      <c r="F485" s="34"/>
      <c r="G485" s="35" t="s">
        <v>1365</v>
      </c>
      <c r="H485" s="35" t="s">
        <v>1366</v>
      </c>
      <c r="I485" s="35" t="s">
        <v>1367</v>
      </c>
      <c r="J485" s="35" t="s">
        <v>787</v>
      </c>
      <c r="K485" s="19" t="str">
        <f>VLOOKUP(J485,Prowadzacy!$F$2:$J$112,2,FALSE)</f>
        <v>Krzysztof</v>
      </c>
      <c r="L485" s="19">
        <f>VLOOKUP(J485,Prowadzacy!$F$2:$K$112,3,FALSE)</f>
        <v>0</v>
      </c>
      <c r="M485" s="19" t="str">
        <f>VLOOKUP(J485,Prowadzacy!$F$2:$K$112,4,FALSE)</f>
        <v>Billewicz</v>
      </c>
      <c r="N485" s="20" t="str">
        <f>VLOOKUP(J485,Prowadzacy!$F$2:$M$112,8,FALSE)</f>
        <v xml:space="preserve">Krzysztof | Billewicz | Dr inż. |  ( 059999 ) </v>
      </c>
      <c r="O485" s="20" t="str">
        <f>VLOOKUP(J485,Prowadzacy!$F$2:$K$112,5,FALSE)</f>
        <v>W05/K2</v>
      </c>
      <c r="P485" s="20" t="str">
        <f>VLOOKUP(J485,Prowadzacy!$F$2:$K$112,6,FALSE)</f>
        <v>ZSS</v>
      </c>
      <c r="Q485" s="34" t="s">
        <v>1125</v>
      </c>
      <c r="R485" s="20" t="str">
        <f>VLOOKUP(Q485,Prowadzacy!$F$2:$K$112,2,FALSE)</f>
        <v>Marek</v>
      </c>
      <c r="S485" s="20" t="str">
        <f>VLOOKUP(Q485,Prowadzacy!$F$2:$K$112,3,FALSE)</f>
        <v>Aleksander</v>
      </c>
      <c r="T485" s="20" t="str">
        <f>VLOOKUP(Q485,Prowadzacy!$F$2:$K$112,4,FALSE)</f>
        <v>Kott</v>
      </c>
      <c r="U485" s="20" t="str">
        <f>VLOOKUP(Q485,Prowadzacy!$F$2:$M$112,8,FALSE)</f>
        <v xml:space="preserve">Marek | Kott | Dr inż. |  ( 05297 ) </v>
      </c>
      <c r="V485" s="35"/>
      <c r="W485" s="34" t="s">
        <v>235</v>
      </c>
      <c r="X485" s="34"/>
      <c r="Y485" s="34"/>
      <c r="Z485" s="10"/>
      <c r="AA485" s="9"/>
      <c r="AB485" s="9"/>
      <c r="AC485" s="9"/>
      <c r="AD485" s="9"/>
      <c r="AE485" s="9"/>
      <c r="AF485" s="9"/>
      <c r="AG485" s="9"/>
      <c r="AH485" s="9"/>
      <c r="AI485" s="9"/>
      <c r="AJ485" s="9"/>
      <c r="AK485" s="9"/>
    </row>
    <row r="486" spans="1:37" ht="89.25" customHeight="1">
      <c r="A486" s="20">
        <v>481</v>
      </c>
      <c r="B486" s="20" t="str">
        <f>VLOOKUP(E486,studia!$F$1:$I$12,2,FALSE)</f>
        <v>Elektrotechnika</v>
      </c>
      <c r="C486" s="20" t="str">
        <f>VLOOKUP(E486,studia!$F$1:$I$12,3,FALSE)</f>
        <v>mgr</v>
      </c>
      <c r="D486" s="20" t="str">
        <f>VLOOKUP(E486,studia!$F$1:$I$12,4,FALSE)</f>
        <v>EEN</v>
      </c>
      <c r="E486" s="34" t="s">
        <v>575</v>
      </c>
      <c r="F486" s="34"/>
      <c r="G486" s="35" t="s">
        <v>1368</v>
      </c>
      <c r="H486" s="35" t="s">
        <v>1369</v>
      </c>
      <c r="I486" s="35" t="s">
        <v>1370</v>
      </c>
      <c r="J486" s="35" t="s">
        <v>787</v>
      </c>
      <c r="K486" s="19" t="str">
        <f>VLOOKUP(J486,Prowadzacy!$F$2:$J$112,2,FALSE)</f>
        <v>Krzysztof</v>
      </c>
      <c r="L486" s="19">
        <f>VLOOKUP(J486,Prowadzacy!$F$2:$K$112,3,FALSE)</f>
        <v>0</v>
      </c>
      <c r="M486" s="19" t="str">
        <f>VLOOKUP(J486,Prowadzacy!$F$2:$K$112,4,FALSE)</f>
        <v>Billewicz</v>
      </c>
      <c r="N486" s="20" t="str">
        <f>VLOOKUP(J486,Prowadzacy!$F$2:$M$112,8,FALSE)</f>
        <v xml:space="preserve">Krzysztof | Billewicz | Dr inż. |  ( 059999 ) </v>
      </c>
      <c r="O486" s="20" t="str">
        <f>VLOOKUP(J486,Prowadzacy!$F$2:$K$112,5,FALSE)</f>
        <v>W05/K2</v>
      </c>
      <c r="P486" s="20" t="str">
        <f>VLOOKUP(J486,Prowadzacy!$F$2:$K$112,6,FALSE)</f>
        <v>ZSS</v>
      </c>
      <c r="Q486" s="34" t="s">
        <v>1125</v>
      </c>
      <c r="R486" s="20" t="str">
        <f>VLOOKUP(Q486,Prowadzacy!$F$2:$K$112,2,FALSE)</f>
        <v>Marek</v>
      </c>
      <c r="S486" s="20" t="str">
        <f>VLOOKUP(Q486,Prowadzacy!$F$2:$K$112,3,FALSE)</f>
        <v>Aleksander</v>
      </c>
      <c r="T486" s="20" t="str">
        <f>VLOOKUP(Q486,Prowadzacy!$F$2:$K$112,4,FALSE)</f>
        <v>Kott</v>
      </c>
      <c r="U486" s="20" t="str">
        <f>VLOOKUP(Q486,Prowadzacy!$F$2:$M$112,8,FALSE)</f>
        <v xml:space="preserve">Marek | Kott | Dr inż. |  ( 05297 ) </v>
      </c>
      <c r="V486" s="35"/>
      <c r="W486" s="34" t="s">
        <v>235</v>
      </c>
      <c r="X486" s="34"/>
      <c r="Y486" s="34"/>
      <c r="Z486" s="10"/>
      <c r="AA486" s="9"/>
      <c r="AB486" s="9"/>
      <c r="AC486" s="9"/>
      <c r="AD486" s="9"/>
      <c r="AE486" s="9"/>
      <c r="AF486" s="9"/>
      <c r="AG486" s="9"/>
      <c r="AH486" s="9"/>
      <c r="AI486" s="9"/>
      <c r="AJ486" s="9"/>
      <c r="AK486" s="9"/>
    </row>
    <row r="487" spans="1:37" ht="63.75" customHeight="1">
      <c r="A487" s="20">
        <v>482</v>
      </c>
      <c r="B487" s="20" t="str">
        <f>VLOOKUP(E487,studia!$F$1:$I$12,2,FALSE)</f>
        <v>Elektrotechnika</v>
      </c>
      <c r="C487" s="20" t="str">
        <f>VLOOKUP(E487,studia!$F$1:$I$12,3,FALSE)</f>
        <v>mgr</v>
      </c>
      <c r="D487" s="20" t="str">
        <f>VLOOKUP(E487,studia!$F$1:$I$12,4,FALSE)</f>
        <v>EEN</v>
      </c>
      <c r="E487" s="34" t="s">
        <v>575</v>
      </c>
      <c r="F487" s="34"/>
      <c r="G487" s="35" t="s">
        <v>1371</v>
      </c>
      <c r="H487" s="35" t="s">
        <v>1372</v>
      </c>
      <c r="I487" s="35" t="s">
        <v>1373</v>
      </c>
      <c r="J487" s="35" t="s">
        <v>787</v>
      </c>
      <c r="K487" s="19" t="str">
        <f>VLOOKUP(J487,Prowadzacy!$F$2:$J$112,2,FALSE)</f>
        <v>Krzysztof</v>
      </c>
      <c r="L487" s="19">
        <f>VLOOKUP(J487,Prowadzacy!$F$2:$K$112,3,FALSE)</f>
        <v>0</v>
      </c>
      <c r="M487" s="19" t="str">
        <f>VLOOKUP(J487,Prowadzacy!$F$2:$K$112,4,FALSE)</f>
        <v>Billewicz</v>
      </c>
      <c r="N487" s="20" t="str">
        <f>VLOOKUP(J487,Prowadzacy!$F$2:$M$112,8,FALSE)</f>
        <v xml:space="preserve">Krzysztof | Billewicz | Dr inż. |  ( 059999 ) </v>
      </c>
      <c r="O487" s="20" t="str">
        <f>VLOOKUP(J487,Prowadzacy!$F$2:$K$112,5,FALSE)</f>
        <v>W05/K2</v>
      </c>
      <c r="P487" s="20" t="str">
        <f>VLOOKUP(J487,Prowadzacy!$F$2:$K$112,6,FALSE)</f>
        <v>ZSS</v>
      </c>
      <c r="Q487" s="34" t="s">
        <v>1125</v>
      </c>
      <c r="R487" s="20" t="str">
        <f>VLOOKUP(Q487,Prowadzacy!$F$2:$K$112,2,FALSE)</f>
        <v>Marek</v>
      </c>
      <c r="S487" s="20" t="str">
        <f>VLOOKUP(Q487,Prowadzacy!$F$2:$K$112,3,FALSE)</f>
        <v>Aleksander</v>
      </c>
      <c r="T487" s="20" t="str">
        <f>VLOOKUP(Q487,Prowadzacy!$F$2:$K$112,4,FALSE)</f>
        <v>Kott</v>
      </c>
      <c r="U487" s="20" t="str">
        <f>VLOOKUP(Q487,Prowadzacy!$F$2:$M$112,8,FALSE)</f>
        <v xml:space="preserve">Marek | Kott | Dr inż. |  ( 05297 ) </v>
      </c>
      <c r="V487" s="35"/>
      <c r="W487" s="34" t="s">
        <v>235</v>
      </c>
      <c r="X487" s="34"/>
      <c r="Y487" s="34"/>
      <c r="Z487" s="10"/>
      <c r="AA487" s="9"/>
      <c r="AB487" s="9"/>
      <c r="AC487" s="9"/>
      <c r="AD487" s="9"/>
      <c r="AE487" s="9"/>
      <c r="AF487" s="9"/>
      <c r="AG487" s="9"/>
      <c r="AH487" s="9"/>
      <c r="AI487" s="9"/>
      <c r="AJ487" s="9"/>
      <c r="AK487" s="9"/>
    </row>
    <row r="488" spans="1:37" ht="102" customHeight="1">
      <c r="A488" s="20">
        <v>483</v>
      </c>
      <c r="B488" s="20" t="str">
        <f>VLOOKUP(E488,studia!$F$1:$I$12,2,FALSE)</f>
        <v>Elektrotechnika</v>
      </c>
      <c r="C488" s="20" t="str">
        <f>VLOOKUP(E488,studia!$F$1:$I$12,3,FALSE)</f>
        <v>mgr</v>
      </c>
      <c r="D488" s="20" t="str">
        <f>VLOOKUP(E488,studia!$F$1:$I$12,4,FALSE)</f>
        <v>EEN</v>
      </c>
      <c r="E488" s="34" t="s">
        <v>575</v>
      </c>
      <c r="F488" s="34"/>
      <c r="G488" s="35" t="s">
        <v>1374</v>
      </c>
      <c r="H488" s="35" t="s">
        <v>1375</v>
      </c>
      <c r="I488" s="35" t="s">
        <v>1376</v>
      </c>
      <c r="J488" s="35" t="s">
        <v>787</v>
      </c>
      <c r="K488" s="19" t="str">
        <f>VLOOKUP(J488,Prowadzacy!$F$2:$J$112,2,FALSE)</f>
        <v>Krzysztof</v>
      </c>
      <c r="L488" s="19">
        <f>VLOOKUP(J488,Prowadzacy!$F$2:$K$112,3,FALSE)</f>
        <v>0</v>
      </c>
      <c r="M488" s="19" t="str">
        <f>VLOOKUP(J488,Prowadzacy!$F$2:$K$112,4,FALSE)</f>
        <v>Billewicz</v>
      </c>
      <c r="N488" s="20" t="str">
        <f>VLOOKUP(J488,Prowadzacy!$F$2:$M$112,8,FALSE)</f>
        <v xml:space="preserve">Krzysztof | Billewicz | Dr inż. |  ( 059999 ) </v>
      </c>
      <c r="O488" s="20" t="str">
        <f>VLOOKUP(J488,Prowadzacy!$F$2:$K$112,5,FALSE)</f>
        <v>W05/K2</v>
      </c>
      <c r="P488" s="20" t="str">
        <f>VLOOKUP(J488,Prowadzacy!$F$2:$K$112,6,FALSE)</f>
        <v>ZSS</v>
      </c>
      <c r="Q488" s="34" t="s">
        <v>1125</v>
      </c>
      <c r="R488" s="20" t="str">
        <f>VLOOKUP(Q488,Prowadzacy!$F$2:$K$112,2,FALSE)</f>
        <v>Marek</v>
      </c>
      <c r="S488" s="20" t="str">
        <f>VLOOKUP(Q488,Prowadzacy!$F$2:$K$112,3,FALSE)</f>
        <v>Aleksander</v>
      </c>
      <c r="T488" s="20" t="str">
        <f>VLOOKUP(Q488,Prowadzacy!$F$2:$K$112,4,FALSE)</f>
        <v>Kott</v>
      </c>
      <c r="U488" s="20" t="str">
        <f>VLOOKUP(Q488,Prowadzacy!$F$2:$M$112,8,FALSE)</f>
        <v xml:space="preserve">Marek | Kott | Dr inż. |  ( 05297 ) </v>
      </c>
      <c r="V488" s="35" t="s">
        <v>1844</v>
      </c>
      <c r="W488" s="34" t="s">
        <v>234</v>
      </c>
      <c r="X488" s="34" t="s">
        <v>1845</v>
      </c>
      <c r="Y488" s="34" t="s">
        <v>235</v>
      </c>
      <c r="Z488" s="10"/>
      <c r="AA488" s="9"/>
      <c r="AB488" s="9"/>
      <c r="AC488" s="9"/>
      <c r="AD488" s="9"/>
      <c r="AE488" s="9"/>
      <c r="AF488" s="9"/>
      <c r="AG488" s="9"/>
      <c r="AH488" s="9"/>
      <c r="AI488" s="9"/>
      <c r="AJ488" s="9"/>
      <c r="AK488" s="9"/>
    </row>
    <row r="489" spans="1:37" ht="38.25" customHeight="1">
      <c r="A489" s="20">
        <v>484</v>
      </c>
      <c r="B489" s="20" t="str">
        <f>VLOOKUP(E489,studia!$F$1:$I$12,2,FALSE)</f>
        <v>Elektrotechnika</v>
      </c>
      <c r="C489" s="20" t="str">
        <f>VLOOKUP(E489,studia!$F$1:$I$12,3,FALSE)</f>
        <v>mgr</v>
      </c>
      <c r="D489" s="20" t="str">
        <f>VLOOKUP(E489,studia!$F$1:$I$12,4,FALSE)</f>
        <v>EEN</v>
      </c>
      <c r="E489" s="34" t="s">
        <v>575</v>
      </c>
      <c r="F489" s="34"/>
      <c r="G489" s="35" t="s">
        <v>1377</v>
      </c>
      <c r="H489" s="35" t="s">
        <v>1378</v>
      </c>
      <c r="I489" s="35" t="s">
        <v>1379</v>
      </c>
      <c r="J489" s="35" t="s">
        <v>787</v>
      </c>
      <c r="K489" s="19" t="str">
        <f>VLOOKUP(J489,Prowadzacy!$F$2:$J$112,2,FALSE)</f>
        <v>Krzysztof</v>
      </c>
      <c r="L489" s="19">
        <f>VLOOKUP(J489,Prowadzacy!$F$2:$K$112,3,FALSE)</f>
        <v>0</v>
      </c>
      <c r="M489" s="19" t="str">
        <f>VLOOKUP(J489,Prowadzacy!$F$2:$K$112,4,FALSE)</f>
        <v>Billewicz</v>
      </c>
      <c r="N489" s="20" t="str">
        <f>VLOOKUP(J489,Prowadzacy!$F$2:$M$112,8,FALSE)</f>
        <v xml:space="preserve">Krzysztof | Billewicz | Dr inż. |  ( 059999 ) </v>
      </c>
      <c r="O489" s="20" t="str">
        <f>VLOOKUP(J489,Prowadzacy!$F$2:$K$112,5,FALSE)</f>
        <v>W05/K2</v>
      </c>
      <c r="P489" s="20" t="str">
        <f>VLOOKUP(J489,Prowadzacy!$F$2:$K$112,6,FALSE)</f>
        <v>ZSS</v>
      </c>
      <c r="Q489" s="34" t="s">
        <v>1125</v>
      </c>
      <c r="R489" s="20" t="str">
        <f>VLOOKUP(Q489,Prowadzacy!$F$2:$K$112,2,FALSE)</f>
        <v>Marek</v>
      </c>
      <c r="S489" s="20" t="str">
        <f>VLOOKUP(Q489,Prowadzacy!$F$2:$K$112,3,FALSE)</f>
        <v>Aleksander</v>
      </c>
      <c r="T489" s="20" t="str">
        <f>VLOOKUP(Q489,Prowadzacy!$F$2:$K$112,4,FALSE)</f>
        <v>Kott</v>
      </c>
      <c r="U489" s="20" t="str">
        <f>VLOOKUP(Q489,Prowadzacy!$F$2:$M$112,8,FALSE)</f>
        <v xml:space="preserve">Marek | Kott | Dr inż. |  ( 05297 ) </v>
      </c>
      <c r="V489" s="35" t="s">
        <v>1844</v>
      </c>
      <c r="W489" s="34" t="s">
        <v>234</v>
      </c>
      <c r="X489" s="34" t="s">
        <v>1845</v>
      </c>
      <c r="Y489" s="34" t="s">
        <v>235</v>
      </c>
      <c r="Z489" s="10"/>
      <c r="AA489" s="9"/>
      <c r="AB489" s="9"/>
      <c r="AC489" s="9"/>
      <c r="AD489" s="9"/>
      <c r="AE489" s="9"/>
      <c r="AF489" s="9"/>
      <c r="AG489" s="9"/>
      <c r="AH489" s="9"/>
      <c r="AI489" s="9"/>
      <c r="AJ489" s="9"/>
      <c r="AK489" s="9"/>
    </row>
    <row r="490" spans="1:37" ht="76.5" customHeight="1">
      <c r="A490" s="20">
        <v>485</v>
      </c>
      <c r="B490" s="20" t="str">
        <f>VLOOKUP(E490,studia!$F$1:$I$12,2,FALSE)</f>
        <v>Elektrotechnika</v>
      </c>
      <c r="C490" s="20" t="str">
        <f>VLOOKUP(E490,studia!$F$1:$I$12,3,FALSE)</f>
        <v>mgr</v>
      </c>
      <c r="D490" s="20" t="str">
        <f>VLOOKUP(E490,studia!$F$1:$I$12,4,FALSE)</f>
        <v>EEN</v>
      </c>
      <c r="E490" s="34" t="s">
        <v>575</v>
      </c>
      <c r="F490" s="34"/>
      <c r="G490" s="35" t="s">
        <v>1380</v>
      </c>
      <c r="H490" s="35" t="s">
        <v>1381</v>
      </c>
      <c r="I490" s="35" t="s">
        <v>1382</v>
      </c>
      <c r="J490" s="35" t="s">
        <v>787</v>
      </c>
      <c r="K490" s="19" t="str">
        <f>VLOOKUP(J490,Prowadzacy!$F$2:$J$112,2,FALSE)</f>
        <v>Krzysztof</v>
      </c>
      <c r="L490" s="19">
        <f>VLOOKUP(J490,Prowadzacy!$F$2:$K$112,3,FALSE)</f>
        <v>0</v>
      </c>
      <c r="M490" s="19" t="str">
        <f>VLOOKUP(J490,Prowadzacy!$F$2:$K$112,4,FALSE)</f>
        <v>Billewicz</v>
      </c>
      <c r="N490" s="20" t="str">
        <f>VLOOKUP(J490,Prowadzacy!$F$2:$M$112,8,FALSE)</f>
        <v xml:space="preserve">Krzysztof | Billewicz | Dr inż. |  ( 059999 ) </v>
      </c>
      <c r="O490" s="20" t="str">
        <f>VLOOKUP(J490,Prowadzacy!$F$2:$K$112,5,FALSE)</f>
        <v>W05/K2</v>
      </c>
      <c r="P490" s="20" t="str">
        <f>VLOOKUP(J490,Prowadzacy!$F$2:$K$112,6,FALSE)</f>
        <v>ZSS</v>
      </c>
      <c r="Q490" s="34" t="s">
        <v>1125</v>
      </c>
      <c r="R490" s="20" t="str">
        <f>VLOOKUP(Q490,Prowadzacy!$F$2:$K$112,2,FALSE)</f>
        <v>Marek</v>
      </c>
      <c r="S490" s="20" t="str">
        <f>VLOOKUP(Q490,Prowadzacy!$F$2:$K$112,3,FALSE)</f>
        <v>Aleksander</v>
      </c>
      <c r="T490" s="20" t="str">
        <f>VLOOKUP(Q490,Prowadzacy!$F$2:$K$112,4,FALSE)</f>
        <v>Kott</v>
      </c>
      <c r="U490" s="20" t="str">
        <f>VLOOKUP(Q490,Prowadzacy!$F$2:$M$112,8,FALSE)</f>
        <v xml:space="preserve">Marek | Kott | Dr inż. |  ( 05297 ) </v>
      </c>
      <c r="V490" s="35" t="s">
        <v>1844</v>
      </c>
      <c r="W490" s="34" t="s">
        <v>234</v>
      </c>
      <c r="X490" s="34" t="s">
        <v>1845</v>
      </c>
      <c r="Y490" s="34" t="s">
        <v>235</v>
      </c>
      <c r="Z490" s="10"/>
      <c r="AA490" s="9"/>
      <c r="AB490" s="9"/>
      <c r="AC490" s="9"/>
      <c r="AD490" s="9"/>
      <c r="AE490" s="9"/>
      <c r="AF490" s="9"/>
      <c r="AG490" s="9"/>
      <c r="AH490" s="9"/>
      <c r="AI490" s="9"/>
      <c r="AJ490" s="9"/>
      <c r="AK490" s="9"/>
    </row>
    <row r="491" spans="1:37" ht="114.75" customHeight="1">
      <c r="A491" s="20">
        <v>486</v>
      </c>
      <c r="B491" s="20" t="str">
        <f>VLOOKUP(E491,studia!$F$1:$I$12,2,FALSE)</f>
        <v>Elektrotechnika</v>
      </c>
      <c r="C491" s="20" t="str">
        <f>VLOOKUP(E491,studia!$F$1:$I$12,3,FALSE)</f>
        <v>mgr</v>
      </c>
      <c r="D491" s="20" t="str">
        <f>VLOOKUP(E491,studia!$F$1:$I$12,4,FALSE)</f>
        <v>EEN</v>
      </c>
      <c r="E491" s="34" t="s">
        <v>575</v>
      </c>
      <c r="F491" s="34"/>
      <c r="G491" s="35" t="s">
        <v>1383</v>
      </c>
      <c r="H491" s="35" t="s">
        <v>1384</v>
      </c>
      <c r="I491" s="35" t="s">
        <v>1385</v>
      </c>
      <c r="J491" s="35" t="s">
        <v>787</v>
      </c>
      <c r="K491" s="19" t="str">
        <f>VLOOKUP(J491,Prowadzacy!$F$2:$J$112,2,FALSE)</f>
        <v>Krzysztof</v>
      </c>
      <c r="L491" s="19">
        <f>VLOOKUP(J491,Prowadzacy!$F$2:$K$112,3,FALSE)</f>
        <v>0</v>
      </c>
      <c r="M491" s="19" t="str">
        <f>VLOOKUP(J491,Prowadzacy!$F$2:$K$112,4,FALSE)</f>
        <v>Billewicz</v>
      </c>
      <c r="N491" s="20" t="str">
        <f>VLOOKUP(J491,Prowadzacy!$F$2:$M$112,8,FALSE)</f>
        <v xml:space="preserve">Krzysztof | Billewicz | Dr inż. |  ( 059999 ) </v>
      </c>
      <c r="O491" s="20" t="str">
        <f>VLOOKUP(J491,Prowadzacy!$F$2:$K$112,5,FALSE)</f>
        <v>W05/K2</v>
      </c>
      <c r="P491" s="20" t="str">
        <f>VLOOKUP(J491,Prowadzacy!$F$2:$K$112,6,FALSE)</f>
        <v>ZSS</v>
      </c>
      <c r="Q491" s="34" t="s">
        <v>1125</v>
      </c>
      <c r="R491" s="20" t="str">
        <f>VLOOKUP(Q491,Prowadzacy!$F$2:$K$112,2,FALSE)</f>
        <v>Marek</v>
      </c>
      <c r="S491" s="20" t="str">
        <f>VLOOKUP(Q491,Prowadzacy!$F$2:$K$112,3,FALSE)</f>
        <v>Aleksander</v>
      </c>
      <c r="T491" s="20" t="str">
        <f>VLOOKUP(Q491,Prowadzacy!$F$2:$K$112,4,FALSE)</f>
        <v>Kott</v>
      </c>
      <c r="U491" s="20" t="str">
        <f>VLOOKUP(Q491,Prowadzacy!$F$2:$M$112,8,FALSE)</f>
        <v xml:space="preserve">Marek | Kott | Dr inż. |  ( 05297 ) </v>
      </c>
      <c r="V491" s="35" t="s">
        <v>1844</v>
      </c>
      <c r="W491" s="34" t="s">
        <v>234</v>
      </c>
      <c r="X491" s="34" t="s">
        <v>1845</v>
      </c>
      <c r="Y491" s="34" t="s">
        <v>235</v>
      </c>
      <c r="Z491" s="10"/>
      <c r="AA491" s="9"/>
      <c r="AB491" s="9"/>
      <c r="AC491" s="9"/>
      <c r="AD491" s="9"/>
      <c r="AE491" s="9"/>
      <c r="AF491" s="9"/>
      <c r="AG491" s="9"/>
      <c r="AH491" s="9"/>
      <c r="AI491" s="9"/>
      <c r="AJ491" s="9"/>
      <c r="AK491" s="9"/>
    </row>
    <row r="492" spans="1:37" ht="127.5" customHeight="1">
      <c r="A492" s="20">
        <v>487</v>
      </c>
      <c r="B492" s="20" t="str">
        <f>VLOOKUP(E492,studia!$F$1:$I$12,2,FALSE)</f>
        <v>Elektrotechnika</v>
      </c>
      <c r="C492" s="20" t="str">
        <f>VLOOKUP(E492,studia!$F$1:$I$12,3,FALSE)</f>
        <v>mgr</v>
      </c>
      <c r="D492" s="20" t="str">
        <f>VLOOKUP(E492,studia!$F$1:$I$12,4,FALSE)</f>
        <v>EEN</v>
      </c>
      <c r="E492" s="34" t="s">
        <v>575</v>
      </c>
      <c r="F492" s="34"/>
      <c r="G492" s="35" t="s">
        <v>1386</v>
      </c>
      <c r="H492" s="35" t="s">
        <v>1387</v>
      </c>
      <c r="I492" s="35" t="s">
        <v>1388</v>
      </c>
      <c r="J492" s="35" t="s">
        <v>787</v>
      </c>
      <c r="K492" s="19" t="str">
        <f>VLOOKUP(J492,Prowadzacy!$F$2:$J$112,2,FALSE)</f>
        <v>Krzysztof</v>
      </c>
      <c r="L492" s="19">
        <f>VLOOKUP(J492,Prowadzacy!$F$2:$K$112,3,FALSE)</f>
        <v>0</v>
      </c>
      <c r="M492" s="19" t="str">
        <f>VLOOKUP(J492,Prowadzacy!$F$2:$K$112,4,FALSE)</f>
        <v>Billewicz</v>
      </c>
      <c r="N492" s="20" t="str">
        <f>VLOOKUP(J492,Prowadzacy!$F$2:$M$112,8,FALSE)</f>
        <v xml:space="preserve">Krzysztof | Billewicz | Dr inż. |  ( 059999 ) </v>
      </c>
      <c r="O492" s="20" t="str">
        <f>VLOOKUP(J492,Prowadzacy!$F$2:$K$112,5,FALSE)</f>
        <v>W05/K2</v>
      </c>
      <c r="P492" s="20" t="str">
        <f>VLOOKUP(J492,Prowadzacy!$F$2:$K$112,6,FALSE)</f>
        <v>ZSS</v>
      </c>
      <c r="Q492" s="34" t="s">
        <v>1125</v>
      </c>
      <c r="R492" s="20" t="str">
        <f>VLOOKUP(Q492,Prowadzacy!$F$2:$K$112,2,FALSE)</f>
        <v>Marek</v>
      </c>
      <c r="S492" s="20" t="str">
        <f>VLOOKUP(Q492,Prowadzacy!$F$2:$K$112,3,FALSE)</f>
        <v>Aleksander</v>
      </c>
      <c r="T492" s="20" t="str">
        <f>VLOOKUP(Q492,Prowadzacy!$F$2:$K$112,4,FALSE)</f>
        <v>Kott</v>
      </c>
      <c r="U492" s="20" t="str">
        <f>VLOOKUP(Q492,Prowadzacy!$F$2:$M$112,8,FALSE)</f>
        <v xml:space="preserve">Marek | Kott | Dr inż. |  ( 05297 ) </v>
      </c>
      <c r="V492" s="35" t="s">
        <v>1844</v>
      </c>
      <c r="W492" s="34" t="s">
        <v>234</v>
      </c>
      <c r="X492" s="34" t="s">
        <v>1845</v>
      </c>
      <c r="Y492" s="34" t="s">
        <v>235</v>
      </c>
      <c r="Z492" s="10"/>
      <c r="AA492" s="9"/>
      <c r="AB492" s="9"/>
      <c r="AC492" s="9"/>
      <c r="AD492" s="9"/>
      <c r="AE492" s="9"/>
      <c r="AF492" s="9"/>
      <c r="AG492" s="9"/>
      <c r="AH492" s="9"/>
      <c r="AI492" s="9"/>
      <c r="AJ492" s="9"/>
      <c r="AK492" s="9"/>
    </row>
    <row r="493" spans="1:37" ht="102" customHeight="1">
      <c r="A493" s="20">
        <v>488</v>
      </c>
      <c r="B493" s="20" t="str">
        <f>VLOOKUP(E493,studia!$F$1:$I$12,2,FALSE)</f>
        <v>Elektrotechnika</v>
      </c>
      <c r="C493" s="20" t="str">
        <f>VLOOKUP(E493,studia!$F$1:$I$12,3,FALSE)</f>
        <v>mgr</v>
      </c>
      <c r="D493" s="20" t="str">
        <f>VLOOKUP(E493,studia!$F$1:$I$12,4,FALSE)</f>
        <v>EEN</v>
      </c>
      <c r="E493" s="34" t="s">
        <v>575</v>
      </c>
      <c r="F493" s="34"/>
      <c r="G493" s="35" t="s">
        <v>1389</v>
      </c>
      <c r="H493" s="35" t="s">
        <v>1390</v>
      </c>
      <c r="I493" s="35" t="s">
        <v>1391</v>
      </c>
      <c r="J493" s="35" t="s">
        <v>787</v>
      </c>
      <c r="K493" s="19" t="str">
        <f>VLOOKUP(J493,Prowadzacy!$F$2:$J$112,2,FALSE)</f>
        <v>Krzysztof</v>
      </c>
      <c r="L493" s="19">
        <f>VLOOKUP(J493,Prowadzacy!$F$2:$K$112,3,FALSE)</f>
        <v>0</v>
      </c>
      <c r="M493" s="19" t="str">
        <f>VLOOKUP(J493,Prowadzacy!$F$2:$K$112,4,FALSE)</f>
        <v>Billewicz</v>
      </c>
      <c r="N493" s="20" t="str">
        <f>VLOOKUP(J493,Prowadzacy!$F$2:$M$112,8,FALSE)</f>
        <v xml:space="preserve">Krzysztof | Billewicz | Dr inż. |  ( 059999 ) </v>
      </c>
      <c r="O493" s="20" t="str">
        <f>VLOOKUP(J493,Prowadzacy!$F$2:$K$112,5,FALSE)</f>
        <v>W05/K2</v>
      </c>
      <c r="P493" s="20" t="str">
        <f>VLOOKUP(J493,Prowadzacy!$F$2:$K$112,6,FALSE)</f>
        <v>ZSS</v>
      </c>
      <c r="Q493" s="34" t="s">
        <v>1125</v>
      </c>
      <c r="R493" s="20" t="str">
        <f>VLOOKUP(Q493,Prowadzacy!$F$2:$K$112,2,FALSE)</f>
        <v>Marek</v>
      </c>
      <c r="S493" s="20" t="str">
        <f>VLOOKUP(Q493,Prowadzacy!$F$2:$K$112,3,FALSE)</f>
        <v>Aleksander</v>
      </c>
      <c r="T493" s="20" t="str">
        <f>VLOOKUP(Q493,Prowadzacy!$F$2:$K$112,4,FALSE)</f>
        <v>Kott</v>
      </c>
      <c r="U493" s="20" t="str">
        <f>VLOOKUP(Q493,Prowadzacy!$F$2:$M$112,8,FALSE)</f>
        <v xml:space="preserve">Marek | Kott | Dr inż. |  ( 05297 ) </v>
      </c>
      <c r="V493" s="35" t="s">
        <v>1844</v>
      </c>
      <c r="W493" s="34" t="s">
        <v>234</v>
      </c>
      <c r="X493" s="34" t="s">
        <v>1845</v>
      </c>
      <c r="Y493" s="34" t="s">
        <v>235</v>
      </c>
      <c r="Z493" s="10"/>
      <c r="AA493" s="9"/>
      <c r="AB493" s="9"/>
      <c r="AC493" s="9"/>
      <c r="AD493" s="9"/>
      <c r="AE493" s="9"/>
      <c r="AF493" s="9"/>
      <c r="AG493" s="9"/>
      <c r="AH493" s="9"/>
      <c r="AI493" s="9"/>
      <c r="AJ493" s="9"/>
      <c r="AK493" s="9"/>
    </row>
    <row r="494" spans="1:37" ht="204" customHeight="1">
      <c r="A494" s="20">
        <v>489</v>
      </c>
      <c r="B494" s="20" t="str">
        <f>VLOOKUP(E494,studia!$F$1:$I$12,2,FALSE)</f>
        <v>Elektrotechnika</v>
      </c>
      <c r="C494" s="20" t="str">
        <f>VLOOKUP(E494,studia!$F$1:$I$12,3,FALSE)</f>
        <v>mgr</v>
      </c>
      <c r="D494" s="20" t="str">
        <f>VLOOKUP(E494,studia!$F$1:$I$12,4,FALSE)</f>
        <v>EEN</v>
      </c>
      <c r="E494" s="34" t="s">
        <v>575</v>
      </c>
      <c r="F494" s="34"/>
      <c r="G494" s="35" t="s">
        <v>1392</v>
      </c>
      <c r="H494" s="35" t="s">
        <v>1393</v>
      </c>
      <c r="I494" s="35" t="s">
        <v>1394</v>
      </c>
      <c r="J494" s="35" t="s">
        <v>787</v>
      </c>
      <c r="K494" s="19" t="str">
        <f>VLOOKUP(J494,Prowadzacy!$F$2:$J$112,2,FALSE)</f>
        <v>Krzysztof</v>
      </c>
      <c r="L494" s="19">
        <f>VLOOKUP(J494,Prowadzacy!$F$2:$K$112,3,FALSE)</f>
        <v>0</v>
      </c>
      <c r="M494" s="19" t="str">
        <f>VLOOKUP(J494,Prowadzacy!$F$2:$K$112,4,FALSE)</f>
        <v>Billewicz</v>
      </c>
      <c r="N494" s="20" t="str">
        <f>VLOOKUP(J494,Prowadzacy!$F$2:$M$112,8,FALSE)</f>
        <v xml:space="preserve">Krzysztof | Billewicz | Dr inż. |  ( 059999 ) </v>
      </c>
      <c r="O494" s="20" t="str">
        <f>VLOOKUP(J494,Prowadzacy!$F$2:$K$112,5,FALSE)</f>
        <v>W05/K2</v>
      </c>
      <c r="P494" s="20" t="str">
        <f>VLOOKUP(J494,Prowadzacy!$F$2:$K$112,6,FALSE)</f>
        <v>ZSS</v>
      </c>
      <c r="Q494" s="34" t="s">
        <v>1125</v>
      </c>
      <c r="R494" s="20" t="str">
        <f>VLOOKUP(Q494,Prowadzacy!$F$2:$K$112,2,FALSE)</f>
        <v>Marek</v>
      </c>
      <c r="S494" s="20" t="str">
        <f>VLOOKUP(Q494,Prowadzacy!$F$2:$K$112,3,FALSE)</f>
        <v>Aleksander</v>
      </c>
      <c r="T494" s="20" t="str">
        <f>VLOOKUP(Q494,Prowadzacy!$F$2:$K$112,4,FALSE)</f>
        <v>Kott</v>
      </c>
      <c r="U494" s="20" t="str">
        <f>VLOOKUP(Q494,Prowadzacy!$F$2:$M$112,8,FALSE)</f>
        <v xml:space="preserve">Marek | Kott | Dr inż. |  ( 05297 ) </v>
      </c>
      <c r="V494" s="35"/>
      <c r="W494" s="34" t="s">
        <v>235</v>
      </c>
      <c r="X494" s="34"/>
      <c r="Y494" s="34"/>
      <c r="Z494" s="10"/>
      <c r="AA494" s="9"/>
      <c r="AB494" s="9"/>
      <c r="AC494" s="9"/>
      <c r="AD494" s="9"/>
      <c r="AE494" s="9"/>
      <c r="AF494" s="9"/>
      <c r="AG494" s="9"/>
      <c r="AH494" s="9"/>
      <c r="AI494" s="9"/>
      <c r="AJ494" s="9"/>
      <c r="AK494" s="9"/>
    </row>
    <row r="495" spans="1:37" ht="114.75" customHeight="1">
      <c r="A495" s="20">
        <v>490</v>
      </c>
      <c r="B495" s="20" t="str">
        <f>VLOOKUP(E495,studia!$F$1:$I$12,2,FALSE)</f>
        <v>Elektrotechnika</v>
      </c>
      <c r="C495" s="20" t="str">
        <f>VLOOKUP(E495,studia!$F$1:$I$12,3,FALSE)</f>
        <v>mgr</v>
      </c>
      <c r="D495" s="20" t="str">
        <f>VLOOKUP(E495,studia!$F$1:$I$12,4,FALSE)</f>
        <v>EEN</v>
      </c>
      <c r="E495" s="34" t="s">
        <v>575</v>
      </c>
      <c r="F495" s="34"/>
      <c r="G495" s="35" t="s">
        <v>1395</v>
      </c>
      <c r="H495" s="35" t="s">
        <v>1396</v>
      </c>
      <c r="I495" s="35" t="s">
        <v>1397</v>
      </c>
      <c r="J495" s="35" t="s">
        <v>787</v>
      </c>
      <c r="K495" s="19" t="str">
        <f>VLOOKUP(J495,Prowadzacy!$F$2:$J$112,2,FALSE)</f>
        <v>Krzysztof</v>
      </c>
      <c r="L495" s="19">
        <f>VLOOKUP(J495,Prowadzacy!$F$2:$K$112,3,FALSE)</f>
        <v>0</v>
      </c>
      <c r="M495" s="19" t="str">
        <f>VLOOKUP(J495,Prowadzacy!$F$2:$K$112,4,FALSE)</f>
        <v>Billewicz</v>
      </c>
      <c r="N495" s="20" t="str">
        <f>VLOOKUP(J495,Prowadzacy!$F$2:$M$112,8,FALSE)</f>
        <v xml:space="preserve">Krzysztof | Billewicz | Dr inż. |  ( 059999 ) </v>
      </c>
      <c r="O495" s="20" t="str">
        <f>VLOOKUP(J495,Prowadzacy!$F$2:$K$112,5,FALSE)</f>
        <v>W05/K2</v>
      </c>
      <c r="P495" s="20" t="str">
        <f>VLOOKUP(J495,Prowadzacy!$F$2:$K$112,6,FALSE)</f>
        <v>ZSS</v>
      </c>
      <c r="Q495" s="34" t="s">
        <v>1125</v>
      </c>
      <c r="R495" s="20" t="str">
        <f>VLOOKUP(Q495,Prowadzacy!$F$2:$K$112,2,FALSE)</f>
        <v>Marek</v>
      </c>
      <c r="S495" s="20" t="str">
        <f>VLOOKUP(Q495,Prowadzacy!$F$2:$K$112,3,FALSE)</f>
        <v>Aleksander</v>
      </c>
      <c r="T495" s="20" t="str">
        <f>VLOOKUP(Q495,Prowadzacy!$F$2:$K$112,4,FALSE)</f>
        <v>Kott</v>
      </c>
      <c r="U495" s="20" t="str">
        <f>VLOOKUP(Q495,Prowadzacy!$F$2:$M$112,8,FALSE)</f>
        <v xml:space="preserve">Marek | Kott | Dr inż. |  ( 05297 ) </v>
      </c>
      <c r="V495" s="35"/>
      <c r="W495" s="34" t="s">
        <v>235</v>
      </c>
      <c r="X495" s="34"/>
      <c r="Y495" s="34"/>
      <c r="Z495" s="10"/>
      <c r="AA495" s="9"/>
      <c r="AB495" s="9"/>
      <c r="AC495" s="9"/>
      <c r="AD495" s="9"/>
      <c r="AE495" s="9"/>
      <c r="AF495" s="9"/>
      <c r="AG495" s="9"/>
      <c r="AH495" s="9"/>
      <c r="AI495" s="9"/>
      <c r="AJ495" s="9"/>
      <c r="AK495" s="9"/>
    </row>
    <row r="496" spans="1:37" ht="153" customHeight="1">
      <c r="A496" s="20">
        <v>491</v>
      </c>
      <c r="B496" s="20" t="str">
        <f>VLOOKUP(E496,studia!$F$1:$I$12,2,FALSE)</f>
        <v>Elektrotechnika</v>
      </c>
      <c r="C496" s="20" t="str">
        <f>VLOOKUP(E496,studia!$F$1:$I$12,3,FALSE)</f>
        <v>mgr</v>
      </c>
      <c r="D496" s="20" t="str">
        <f>VLOOKUP(E496,studia!$F$1:$I$12,4,FALSE)</f>
        <v>EEN</v>
      </c>
      <c r="E496" s="34" t="s">
        <v>575</v>
      </c>
      <c r="F496" s="34"/>
      <c r="G496" s="35" t="s">
        <v>1398</v>
      </c>
      <c r="H496" s="35" t="s">
        <v>1399</v>
      </c>
      <c r="I496" s="35" t="s">
        <v>1400</v>
      </c>
      <c r="J496" s="35" t="s">
        <v>787</v>
      </c>
      <c r="K496" s="19" t="str">
        <f>VLOOKUP(J496,Prowadzacy!$F$2:$J$112,2,FALSE)</f>
        <v>Krzysztof</v>
      </c>
      <c r="L496" s="19">
        <f>VLOOKUP(J496,Prowadzacy!$F$2:$K$112,3,FALSE)</f>
        <v>0</v>
      </c>
      <c r="M496" s="19" t="str">
        <f>VLOOKUP(J496,Prowadzacy!$F$2:$K$112,4,FALSE)</f>
        <v>Billewicz</v>
      </c>
      <c r="N496" s="20" t="str">
        <f>VLOOKUP(J496,Prowadzacy!$F$2:$M$112,8,FALSE)</f>
        <v xml:space="preserve">Krzysztof | Billewicz | Dr inż. |  ( 059999 ) </v>
      </c>
      <c r="O496" s="20" t="str">
        <f>VLOOKUP(J496,Prowadzacy!$F$2:$K$112,5,FALSE)</f>
        <v>W05/K2</v>
      </c>
      <c r="P496" s="20" t="str">
        <f>VLOOKUP(J496,Prowadzacy!$F$2:$K$112,6,FALSE)</f>
        <v>ZSS</v>
      </c>
      <c r="Q496" s="34" t="s">
        <v>1125</v>
      </c>
      <c r="R496" s="20" t="str">
        <f>VLOOKUP(Q496,Prowadzacy!$F$2:$K$112,2,FALSE)</f>
        <v>Marek</v>
      </c>
      <c r="S496" s="20" t="str">
        <f>VLOOKUP(Q496,Prowadzacy!$F$2:$K$112,3,FALSE)</f>
        <v>Aleksander</v>
      </c>
      <c r="T496" s="20" t="str">
        <f>VLOOKUP(Q496,Prowadzacy!$F$2:$K$112,4,FALSE)</f>
        <v>Kott</v>
      </c>
      <c r="U496" s="20" t="str">
        <f>VLOOKUP(Q496,Prowadzacy!$F$2:$M$112,8,FALSE)</f>
        <v xml:space="preserve">Marek | Kott | Dr inż. |  ( 05297 ) </v>
      </c>
      <c r="V496" s="35"/>
      <c r="W496" s="34" t="s">
        <v>235</v>
      </c>
      <c r="X496" s="34"/>
      <c r="Y496" s="34"/>
      <c r="Z496" s="10"/>
      <c r="AA496" s="9"/>
      <c r="AB496" s="9"/>
      <c r="AC496" s="9"/>
      <c r="AD496" s="9"/>
      <c r="AE496" s="9"/>
      <c r="AF496" s="9"/>
      <c r="AG496" s="9"/>
      <c r="AH496" s="9"/>
      <c r="AI496" s="9"/>
      <c r="AJ496" s="9"/>
      <c r="AK496" s="9"/>
    </row>
    <row r="497" spans="1:37" ht="306" customHeight="1">
      <c r="A497" s="20">
        <v>492</v>
      </c>
      <c r="B497" s="20" t="str">
        <f>VLOOKUP(E497,studia!$F$1:$I$12,2,FALSE)</f>
        <v>Elektrotechnika</v>
      </c>
      <c r="C497" s="20" t="str">
        <f>VLOOKUP(E497,studia!$F$1:$I$12,3,FALSE)</f>
        <v>mgr</v>
      </c>
      <c r="D497" s="20" t="str">
        <f>VLOOKUP(E497,studia!$F$1:$I$12,4,FALSE)</f>
        <v>EEN</v>
      </c>
      <c r="E497" s="34" t="s">
        <v>575</v>
      </c>
      <c r="F497" s="34"/>
      <c r="G497" s="35" t="s">
        <v>2459</v>
      </c>
      <c r="H497" s="35" t="s">
        <v>2460</v>
      </c>
      <c r="I497" s="35" t="s">
        <v>2461</v>
      </c>
      <c r="J497" s="35" t="s">
        <v>787</v>
      </c>
      <c r="K497" s="19" t="str">
        <f>VLOOKUP(J497,Prowadzacy!$F$2:$J$112,2,FALSE)</f>
        <v>Krzysztof</v>
      </c>
      <c r="L497" s="19">
        <f>VLOOKUP(J497,Prowadzacy!$F$2:$K$112,3,FALSE)</f>
        <v>0</v>
      </c>
      <c r="M497" s="19" t="str">
        <f>VLOOKUP(J497,Prowadzacy!$F$2:$K$112,4,FALSE)</f>
        <v>Billewicz</v>
      </c>
      <c r="N497" s="20" t="str">
        <f>VLOOKUP(J497,Prowadzacy!$F$2:$M$112,8,FALSE)</f>
        <v xml:space="preserve">Krzysztof | Billewicz | Dr inż. |  ( 059999 ) </v>
      </c>
      <c r="O497" s="20" t="str">
        <f>VLOOKUP(J497,Prowadzacy!$F$2:$K$112,5,FALSE)</f>
        <v>W05/K2</v>
      </c>
      <c r="P497" s="20" t="str">
        <f>VLOOKUP(J497,Prowadzacy!$F$2:$K$112,6,FALSE)</f>
        <v>ZSS</v>
      </c>
      <c r="Q497" s="34" t="s">
        <v>1125</v>
      </c>
      <c r="R497" s="20" t="str">
        <f>VLOOKUP(Q497,Prowadzacy!$F$2:$K$112,2,FALSE)</f>
        <v>Marek</v>
      </c>
      <c r="S497" s="20" t="str">
        <f>VLOOKUP(Q497,Prowadzacy!$F$2:$K$112,3,FALSE)</f>
        <v>Aleksander</v>
      </c>
      <c r="T497" s="20" t="str">
        <f>VLOOKUP(Q497,Prowadzacy!$F$2:$K$112,4,FALSE)</f>
        <v>Kott</v>
      </c>
      <c r="U497" s="20" t="str">
        <f>VLOOKUP(Q497,Prowadzacy!$F$2:$M$112,8,FALSE)</f>
        <v xml:space="preserve">Marek | Kott | Dr inż. |  ( 05297 ) </v>
      </c>
      <c r="V497" s="35"/>
      <c r="W497" s="34" t="s">
        <v>235</v>
      </c>
      <c r="X497" s="34"/>
      <c r="Y497" s="34"/>
      <c r="Z497" s="10"/>
      <c r="AA497" s="9"/>
      <c r="AB497" s="9"/>
      <c r="AC497" s="9"/>
      <c r="AD497" s="9"/>
      <c r="AE497" s="9"/>
      <c r="AF497" s="9"/>
      <c r="AG497" s="9"/>
      <c r="AH497" s="9"/>
      <c r="AI497" s="9"/>
      <c r="AJ497" s="9"/>
      <c r="AK497" s="9"/>
    </row>
    <row r="498" spans="1:37" ht="191.25" customHeight="1">
      <c r="A498" s="20">
        <v>493</v>
      </c>
      <c r="B498" s="20" t="str">
        <f>VLOOKUP(E498,studia!$F$1:$I$12,2,FALSE)</f>
        <v>Elektrotechnika</v>
      </c>
      <c r="C498" s="20" t="str">
        <f>VLOOKUP(E498,studia!$F$1:$I$12,3,FALSE)</f>
        <v>mgr</v>
      </c>
      <c r="D498" s="20" t="str">
        <f>VLOOKUP(E498,studia!$F$1:$I$12,4,FALSE)</f>
        <v>EEN</v>
      </c>
      <c r="E498" s="34" t="s">
        <v>575</v>
      </c>
      <c r="F498" s="85" t="s">
        <v>2939</v>
      </c>
      <c r="G498" s="35" t="s">
        <v>1401</v>
      </c>
      <c r="H498" s="35" t="s">
        <v>1402</v>
      </c>
      <c r="I498" s="35" t="s">
        <v>1403</v>
      </c>
      <c r="J498" s="35" t="s">
        <v>763</v>
      </c>
      <c r="K498" s="19" t="str">
        <f>VLOOKUP(J498,Prowadzacy!$F$2:$J$112,2,FALSE)</f>
        <v>Joanna</v>
      </c>
      <c r="L498" s="19" t="str">
        <f>VLOOKUP(J498,Prowadzacy!$F$2:$K$112,3,FALSE)</f>
        <v>Karolina</v>
      </c>
      <c r="M498" s="19" t="str">
        <f>VLOOKUP(J498,Prowadzacy!$F$2:$K$112,4,FALSE)</f>
        <v>Budzisz</v>
      </c>
      <c r="N498" s="20" t="str">
        <f>VLOOKUP(J498,Prowadzacy!$F$2:$M$112,8,FALSE)</f>
        <v xml:space="preserve">Joanna | Budzisz | Dr inż. |  ( 05404 ) </v>
      </c>
      <c r="O498" s="20" t="str">
        <f>VLOOKUP(J498,Prowadzacy!$F$2:$K$112,5,FALSE)</f>
        <v>W05/K2</v>
      </c>
      <c r="P498" s="20" t="str">
        <f>VLOOKUP(J498,Prowadzacy!$F$2:$K$112,6,FALSE)</f>
        <v>ZEP</v>
      </c>
      <c r="Q498" s="34" t="s">
        <v>1020</v>
      </c>
      <c r="R498" s="20" t="str">
        <f>VLOOKUP(Q498,Prowadzacy!$F$2:$K$112,2,FALSE)</f>
        <v>Wiktoria</v>
      </c>
      <c r="S498" s="20" t="str">
        <f>VLOOKUP(Q498,Prowadzacy!$F$2:$K$112,3,FALSE)</f>
        <v>Maria</v>
      </c>
      <c r="T498" s="20" t="str">
        <f>VLOOKUP(Q498,Prowadzacy!$F$2:$K$112,4,FALSE)</f>
        <v>Grycan</v>
      </c>
      <c r="U498" s="20" t="str">
        <f>VLOOKUP(Q498,Prowadzacy!$F$2:$M$112,8,FALSE)</f>
        <v xml:space="preserve">Wiktoria | Grycan | Dr inż. |  ( 05408 ) </v>
      </c>
      <c r="V498" s="35" t="s">
        <v>1837</v>
      </c>
      <c r="W498" s="34" t="s">
        <v>234</v>
      </c>
      <c r="X498" s="34" t="s">
        <v>1838</v>
      </c>
      <c r="Y498" s="34" t="s">
        <v>234</v>
      </c>
      <c r="Z498" s="10"/>
      <c r="AA498" s="9"/>
      <c r="AB498" s="9"/>
      <c r="AC498" s="9"/>
      <c r="AD498" s="9"/>
      <c r="AE498" s="9"/>
      <c r="AF498" s="9"/>
      <c r="AG498" s="9"/>
      <c r="AH498" s="9"/>
      <c r="AI498" s="9"/>
      <c r="AJ498" s="9"/>
      <c r="AK498" s="9"/>
    </row>
    <row r="499" spans="1:37" ht="191.25" customHeight="1">
      <c r="A499" s="20">
        <v>494</v>
      </c>
      <c r="B499" s="20" t="str">
        <f>VLOOKUP(E499,studia!$F$1:$I$12,2,FALSE)</f>
        <v>Elektrotechnika</v>
      </c>
      <c r="C499" s="20" t="str">
        <f>VLOOKUP(E499,studia!$F$1:$I$12,3,FALSE)</f>
        <v>mgr</v>
      </c>
      <c r="D499" s="20" t="str">
        <f>VLOOKUP(E499,studia!$F$1:$I$12,4,FALSE)</f>
        <v>EEN</v>
      </c>
      <c r="E499" s="34" t="s">
        <v>575</v>
      </c>
      <c r="F499" s="85" t="s">
        <v>2939</v>
      </c>
      <c r="G499" s="35" t="s">
        <v>1404</v>
      </c>
      <c r="H499" s="35" t="s">
        <v>1405</v>
      </c>
      <c r="I499" s="35" t="s">
        <v>1406</v>
      </c>
      <c r="J499" s="35" t="s">
        <v>763</v>
      </c>
      <c r="K499" s="19" t="str">
        <f>VLOOKUP(J499,Prowadzacy!$F$2:$J$112,2,FALSE)</f>
        <v>Joanna</v>
      </c>
      <c r="L499" s="19" t="str">
        <f>VLOOKUP(J499,Prowadzacy!$F$2:$K$112,3,FALSE)</f>
        <v>Karolina</v>
      </c>
      <c r="M499" s="19" t="str">
        <f>VLOOKUP(J499,Prowadzacy!$F$2:$K$112,4,FALSE)</f>
        <v>Budzisz</v>
      </c>
      <c r="N499" s="20" t="str">
        <f>VLOOKUP(J499,Prowadzacy!$F$2:$M$112,8,FALSE)</f>
        <v xml:space="preserve">Joanna | Budzisz | Dr inż. |  ( 05404 ) </v>
      </c>
      <c r="O499" s="20" t="str">
        <f>VLOOKUP(J499,Prowadzacy!$F$2:$K$112,5,FALSE)</f>
        <v>W05/K2</v>
      </c>
      <c r="P499" s="20" t="str">
        <f>VLOOKUP(J499,Prowadzacy!$F$2:$K$112,6,FALSE)</f>
        <v>ZEP</v>
      </c>
      <c r="Q499" s="34" t="s">
        <v>1058</v>
      </c>
      <c r="R499" s="20" t="str">
        <f>VLOOKUP(Q499,Prowadzacy!$F$2:$K$112,2,FALSE)</f>
        <v>Marek</v>
      </c>
      <c r="S499" s="20" t="str">
        <f>VLOOKUP(Q499,Prowadzacy!$F$2:$K$112,3,FALSE)</f>
        <v>Andrzej</v>
      </c>
      <c r="T499" s="20" t="str">
        <f>VLOOKUP(Q499,Prowadzacy!$F$2:$K$112,4,FALSE)</f>
        <v>Jaworski</v>
      </c>
      <c r="U499" s="20" t="str">
        <f>VLOOKUP(Q499,Prowadzacy!$F$2:$M$112,8,FALSE)</f>
        <v xml:space="preserve">Marek | Jaworski | Dr inż. |  ( 05237 ) </v>
      </c>
      <c r="V499" s="35" t="s">
        <v>1846</v>
      </c>
      <c r="W499" s="34" t="s">
        <v>234</v>
      </c>
      <c r="X499" s="34" t="s">
        <v>1847</v>
      </c>
      <c r="Y499" s="34" t="s">
        <v>234</v>
      </c>
      <c r="Z499" s="10"/>
      <c r="AA499" s="9"/>
      <c r="AB499" s="9"/>
      <c r="AC499" s="9"/>
      <c r="AD499" s="9"/>
      <c r="AE499" s="9"/>
      <c r="AF499" s="9"/>
      <c r="AG499" s="9"/>
      <c r="AH499" s="9"/>
      <c r="AI499" s="9"/>
      <c r="AJ499" s="9"/>
      <c r="AK499" s="9"/>
    </row>
    <row r="500" spans="1:37" ht="114.75" customHeight="1">
      <c r="A500" s="20">
        <v>495</v>
      </c>
      <c r="B500" s="20" t="str">
        <f>VLOOKUP(E500,studia!$F$1:$I$12,2,FALSE)</f>
        <v>Elektrotechnika</v>
      </c>
      <c r="C500" s="20" t="str">
        <f>VLOOKUP(E500,studia!$F$1:$I$12,3,FALSE)</f>
        <v>mgr</v>
      </c>
      <c r="D500" s="20" t="str">
        <f>VLOOKUP(E500,studia!$F$1:$I$12,4,FALSE)</f>
        <v>EEN</v>
      </c>
      <c r="E500" s="34" t="s">
        <v>575</v>
      </c>
      <c r="F500" s="85" t="s">
        <v>2939</v>
      </c>
      <c r="G500" s="35" t="s">
        <v>1407</v>
      </c>
      <c r="H500" s="35" t="s">
        <v>1408</v>
      </c>
      <c r="I500" s="35" t="s">
        <v>1409</v>
      </c>
      <c r="J500" s="35" t="s">
        <v>763</v>
      </c>
      <c r="K500" s="19" t="str">
        <f>VLOOKUP(J500,Prowadzacy!$F$2:$J$112,2,FALSE)</f>
        <v>Joanna</v>
      </c>
      <c r="L500" s="19" t="str">
        <f>VLOOKUP(J500,Prowadzacy!$F$2:$K$112,3,FALSE)</f>
        <v>Karolina</v>
      </c>
      <c r="M500" s="19" t="str">
        <f>VLOOKUP(J500,Prowadzacy!$F$2:$K$112,4,FALSE)</f>
        <v>Budzisz</v>
      </c>
      <c r="N500" s="20" t="str">
        <f>VLOOKUP(J500,Prowadzacy!$F$2:$M$112,8,FALSE)</f>
        <v xml:space="preserve">Joanna | Budzisz | Dr inż. |  ( 05404 ) </v>
      </c>
      <c r="O500" s="20" t="str">
        <f>VLOOKUP(J500,Prowadzacy!$F$2:$K$112,5,FALSE)</f>
        <v>W05/K2</v>
      </c>
      <c r="P500" s="20" t="str">
        <f>VLOOKUP(J500,Prowadzacy!$F$2:$K$112,6,FALSE)</f>
        <v>ZEP</v>
      </c>
      <c r="Q500" s="34" t="s">
        <v>1020</v>
      </c>
      <c r="R500" s="20" t="str">
        <f>VLOOKUP(Q500,Prowadzacy!$F$2:$K$112,2,FALSE)</f>
        <v>Wiktoria</v>
      </c>
      <c r="S500" s="20" t="str">
        <f>VLOOKUP(Q500,Prowadzacy!$F$2:$K$112,3,FALSE)</f>
        <v>Maria</v>
      </c>
      <c r="T500" s="20" t="str">
        <f>VLOOKUP(Q500,Prowadzacy!$F$2:$K$112,4,FALSE)</f>
        <v>Grycan</v>
      </c>
      <c r="U500" s="20" t="str">
        <f>VLOOKUP(Q500,Prowadzacy!$F$2:$M$112,8,FALSE)</f>
        <v xml:space="preserve">Wiktoria | Grycan | Dr inż. |  ( 05408 ) </v>
      </c>
      <c r="V500" s="35" t="s">
        <v>1846</v>
      </c>
      <c r="W500" s="34" t="s">
        <v>234</v>
      </c>
      <c r="X500" s="34" t="s">
        <v>1847</v>
      </c>
      <c r="Y500" s="34" t="s">
        <v>234</v>
      </c>
      <c r="Z500" s="10"/>
      <c r="AA500" s="9"/>
      <c r="AB500" s="9"/>
      <c r="AC500" s="9"/>
      <c r="AD500" s="9"/>
      <c r="AE500" s="9"/>
      <c r="AF500" s="9"/>
      <c r="AG500" s="9"/>
      <c r="AH500" s="9"/>
      <c r="AI500" s="9"/>
      <c r="AJ500" s="9"/>
      <c r="AK500" s="9"/>
    </row>
    <row r="501" spans="1:37" ht="89.25" customHeight="1">
      <c r="A501" s="20">
        <v>496</v>
      </c>
      <c r="B501" s="20" t="str">
        <f>VLOOKUP(E501,studia!$F$1:$I$12,2,FALSE)</f>
        <v>Elektrotechnika</v>
      </c>
      <c r="C501" s="20" t="str">
        <f>VLOOKUP(E501,studia!$F$1:$I$12,3,FALSE)</f>
        <v>mgr</v>
      </c>
      <c r="D501" s="20" t="str">
        <f>VLOOKUP(E501,studia!$F$1:$I$12,4,FALSE)</f>
        <v>EEN</v>
      </c>
      <c r="E501" s="34" t="s">
        <v>575</v>
      </c>
      <c r="F501" s="85" t="s">
        <v>2939</v>
      </c>
      <c r="G501" s="35" t="s">
        <v>2558</v>
      </c>
      <c r="H501" s="35" t="s">
        <v>2559</v>
      </c>
      <c r="I501" s="35" t="s">
        <v>2568</v>
      </c>
      <c r="J501" s="35" t="s">
        <v>763</v>
      </c>
      <c r="K501" s="19" t="str">
        <f>VLOOKUP(J501,Prowadzacy!$F$2:$J$112,2,FALSE)</f>
        <v>Joanna</v>
      </c>
      <c r="L501" s="19" t="str">
        <f>VLOOKUP(J501,Prowadzacy!$F$2:$K$112,3,FALSE)</f>
        <v>Karolina</v>
      </c>
      <c r="M501" s="19" t="str">
        <f>VLOOKUP(J501,Prowadzacy!$F$2:$K$112,4,FALSE)</f>
        <v>Budzisz</v>
      </c>
      <c r="N501" s="20" t="str">
        <f>VLOOKUP(J501,Prowadzacy!$F$2:$M$112,8,FALSE)</f>
        <v xml:space="preserve">Joanna | Budzisz | Dr inż. |  ( 05404 ) </v>
      </c>
      <c r="O501" s="20" t="str">
        <f>VLOOKUP(J501,Prowadzacy!$F$2:$K$112,5,FALSE)</f>
        <v>W05/K2</v>
      </c>
      <c r="P501" s="20" t="str">
        <f>VLOOKUP(J501,Prowadzacy!$F$2:$K$112,6,FALSE)</f>
        <v>ZEP</v>
      </c>
      <c r="Q501" s="34" t="s">
        <v>1074</v>
      </c>
      <c r="R501" s="20" t="str">
        <f>VLOOKUP(Q501,Prowadzacy!$F$2:$K$112,2,FALSE)</f>
        <v>Mirosław</v>
      </c>
      <c r="S501" s="20" t="str">
        <f>VLOOKUP(Q501,Prowadzacy!$F$2:$K$112,3,FALSE)</f>
        <v>Marian</v>
      </c>
      <c r="T501" s="20" t="str">
        <f>VLOOKUP(Q501,Prowadzacy!$F$2:$K$112,4,FALSE)</f>
        <v>Kobusiński</v>
      </c>
      <c r="U501" s="20" t="str">
        <f>VLOOKUP(Q501,Prowadzacy!$F$2:$M$112,8,FALSE)</f>
        <v xml:space="preserve">Mirosław | Kobusiński | Mgr inż. |  ( 05218 ) </v>
      </c>
      <c r="V501" s="35"/>
      <c r="W501" s="34" t="s">
        <v>235</v>
      </c>
      <c r="X501" s="34"/>
      <c r="Y501" s="34"/>
      <c r="Z501" s="10"/>
      <c r="AA501" s="9"/>
      <c r="AB501" s="9"/>
      <c r="AC501" s="9"/>
      <c r="AD501" s="9"/>
      <c r="AE501" s="9"/>
      <c r="AF501" s="9"/>
      <c r="AG501" s="9"/>
      <c r="AH501" s="9"/>
      <c r="AI501" s="9"/>
      <c r="AJ501" s="9"/>
      <c r="AK501" s="9"/>
    </row>
    <row r="502" spans="1:37" ht="89.25" customHeight="1">
      <c r="A502" s="20">
        <v>497</v>
      </c>
      <c r="B502" s="20" t="str">
        <f>VLOOKUP(E502,studia!$F$1:$I$12,2,FALSE)</f>
        <v>Elektrotechnika</v>
      </c>
      <c r="C502" s="20" t="str">
        <f>VLOOKUP(E502,studia!$F$1:$I$12,3,FALSE)</f>
        <v>mgr</v>
      </c>
      <c r="D502" s="20" t="str">
        <f>VLOOKUP(E502,studia!$F$1:$I$12,4,FALSE)</f>
        <v>EEN</v>
      </c>
      <c r="E502" s="34" t="s">
        <v>575</v>
      </c>
      <c r="F502" s="85" t="s">
        <v>2939</v>
      </c>
      <c r="G502" s="35" t="s">
        <v>1410</v>
      </c>
      <c r="H502" s="35" t="s">
        <v>1411</v>
      </c>
      <c r="I502" s="35" t="s">
        <v>1412</v>
      </c>
      <c r="J502" s="35" t="s">
        <v>968</v>
      </c>
      <c r="K502" s="19" t="str">
        <f>VLOOKUP(J502,Prowadzacy!$F$2:$J$112,2,FALSE)</f>
        <v>Grażyna</v>
      </c>
      <c r="L502" s="19" t="str">
        <f>VLOOKUP(J502,Prowadzacy!$F$2:$K$112,3,FALSE)</f>
        <v>Zuzanna</v>
      </c>
      <c r="M502" s="19" t="str">
        <f>VLOOKUP(J502,Prowadzacy!$F$2:$K$112,4,FALSE)</f>
        <v>Dąbrowska-Kauf</v>
      </c>
      <c r="N502" s="20" t="str">
        <f>VLOOKUP(J502,Prowadzacy!$F$2:$M$112,8,FALSE)</f>
        <v xml:space="preserve">Grażyna | Dąbrowska-Kauf | Dr inż. |  ( 05206 ) </v>
      </c>
      <c r="O502" s="20" t="str">
        <f>VLOOKUP(J502,Prowadzacy!$F$2:$K$112,5,FALSE)</f>
        <v>W05/K2</v>
      </c>
      <c r="P502" s="20" t="str">
        <f>VLOOKUP(J502,Prowadzacy!$F$2:$K$112,6,FALSE)</f>
        <v>ZEP</v>
      </c>
      <c r="Q502" s="34" t="s">
        <v>1058</v>
      </c>
      <c r="R502" s="20" t="str">
        <f>VLOOKUP(Q502,Prowadzacy!$F$2:$K$112,2,FALSE)</f>
        <v>Marek</v>
      </c>
      <c r="S502" s="20" t="str">
        <f>VLOOKUP(Q502,Prowadzacy!$F$2:$K$112,3,FALSE)</f>
        <v>Andrzej</v>
      </c>
      <c r="T502" s="20" t="str">
        <f>VLOOKUP(Q502,Prowadzacy!$F$2:$K$112,4,FALSE)</f>
        <v>Jaworski</v>
      </c>
      <c r="U502" s="20" t="str">
        <f>VLOOKUP(Q502,Prowadzacy!$F$2:$M$112,8,FALSE)</f>
        <v xml:space="preserve">Marek | Jaworski | Dr inż. |  ( 05237 ) </v>
      </c>
      <c r="V502" s="35"/>
      <c r="W502" s="34" t="s">
        <v>235</v>
      </c>
      <c r="X502" s="34"/>
      <c r="Y502" s="34"/>
      <c r="Z502" s="10"/>
      <c r="AA502" s="9"/>
      <c r="AB502" s="9"/>
      <c r="AC502" s="9"/>
      <c r="AD502" s="9"/>
      <c r="AE502" s="9"/>
      <c r="AF502" s="9"/>
      <c r="AG502" s="9"/>
      <c r="AH502" s="9"/>
      <c r="AI502" s="9"/>
      <c r="AJ502" s="9"/>
      <c r="AK502" s="9"/>
    </row>
    <row r="503" spans="1:37" ht="127.5" customHeight="1">
      <c r="A503" s="20">
        <v>498</v>
      </c>
      <c r="B503" s="20" t="str">
        <f>VLOOKUP(E503,studia!$F$1:$I$12,2,FALSE)</f>
        <v>Elektrotechnika</v>
      </c>
      <c r="C503" s="20" t="str">
        <f>VLOOKUP(E503,studia!$F$1:$I$12,3,FALSE)</f>
        <v>mgr</v>
      </c>
      <c r="D503" s="20" t="str">
        <f>VLOOKUP(E503,studia!$F$1:$I$12,4,FALSE)</f>
        <v>EEN</v>
      </c>
      <c r="E503" s="34" t="s">
        <v>575</v>
      </c>
      <c r="F503" s="85" t="s">
        <v>2939</v>
      </c>
      <c r="G503" s="35" t="s">
        <v>1413</v>
      </c>
      <c r="H503" s="35" t="s">
        <v>1414</v>
      </c>
      <c r="I503" s="35" t="s">
        <v>1415</v>
      </c>
      <c r="J503" s="35" t="s">
        <v>968</v>
      </c>
      <c r="K503" s="19" t="str">
        <f>VLOOKUP(J503,Prowadzacy!$F$2:$J$112,2,FALSE)</f>
        <v>Grażyna</v>
      </c>
      <c r="L503" s="19" t="str">
        <f>VLOOKUP(J503,Prowadzacy!$F$2:$K$112,3,FALSE)</f>
        <v>Zuzanna</v>
      </c>
      <c r="M503" s="19" t="str">
        <f>VLOOKUP(J503,Prowadzacy!$F$2:$K$112,4,FALSE)</f>
        <v>Dąbrowska-Kauf</v>
      </c>
      <c r="N503" s="20" t="str">
        <f>VLOOKUP(J503,Prowadzacy!$F$2:$M$112,8,FALSE)</f>
        <v xml:space="preserve">Grażyna | Dąbrowska-Kauf | Dr inż. |  ( 05206 ) </v>
      </c>
      <c r="O503" s="20" t="str">
        <f>VLOOKUP(J503,Prowadzacy!$F$2:$K$112,5,FALSE)</f>
        <v>W05/K2</v>
      </c>
      <c r="P503" s="20" t="str">
        <f>VLOOKUP(J503,Prowadzacy!$F$2:$K$112,6,FALSE)</f>
        <v>ZEP</v>
      </c>
      <c r="Q503" s="34" t="s">
        <v>1020</v>
      </c>
      <c r="R503" s="20" t="str">
        <f>VLOOKUP(Q503,Prowadzacy!$F$2:$K$112,2,FALSE)</f>
        <v>Wiktoria</v>
      </c>
      <c r="S503" s="20" t="str">
        <f>VLOOKUP(Q503,Prowadzacy!$F$2:$K$112,3,FALSE)</f>
        <v>Maria</v>
      </c>
      <c r="T503" s="20" t="str">
        <f>VLOOKUP(Q503,Prowadzacy!$F$2:$K$112,4,FALSE)</f>
        <v>Grycan</v>
      </c>
      <c r="U503" s="20" t="str">
        <f>VLOOKUP(Q503,Prowadzacy!$F$2:$M$112,8,FALSE)</f>
        <v xml:space="preserve">Wiktoria | Grycan | Dr inż. |  ( 05408 ) </v>
      </c>
      <c r="V503" s="35"/>
      <c r="W503" s="34" t="s">
        <v>235</v>
      </c>
      <c r="X503" s="34"/>
      <c r="Y503" s="34"/>
      <c r="Z503" s="10"/>
      <c r="AA503" s="9"/>
      <c r="AB503" s="9"/>
      <c r="AC503" s="9"/>
      <c r="AD503" s="9"/>
      <c r="AE503" s="9"/>
      <c r="AF503" s="9"/>
      <c r="AG503" s="9"/>
      <c r="AH503" s="9"/>
      <c r="AI503" s="9"/>
      <c r="AJ503" s="9"/>
      <c r="AK503" s="9"/>
    </row>
    <row r="504" spans="1:37" ht="191.25" customHeight="1">
      <c r="A504" s="20">
        <v>499</v>
      </c>
      <c r="B504" s="20" t="str">
        <f>VLOOKUP(E504,studia!$F$1:$I$12,2,FALSE)</f>
        <v>Elektrotechnika</v>
      </c>
      <c r="C504" s="20" t="str">
        <f>VLOOKUP(E504,studia!$F$1:$I$12,3,FALSE)</f>
        <v>mgr</v>
      </c>
      <c r="D504" s="20" t="str">
        <f>VLOOKUP(E504,studia!$F$1:$I$12,4,FALSE)</f>
        <v>EEN</v>
      </c>
      <c r="E504" s="34" t="s">
        <v>575</v>
      </c>
      <c r="F504" s="34"/>
      <c r="G504" s="35" t="s">
        <v>1416</v>
      </c>
      <c r="H504" s="35" t="s">
        <v>1417</v>
      </c>
      <c r="I504" s="35" t="s">
        <v>1418</v>
      </c>
      <c r="J504" s="35" t="s">
        <v>968</v>
      </c>
      <c r="K504" s="19" t="str">
        <f>VLOOKUP(J504,Prowadzacy!$F$2:$J$112,2,FALSE)</f>
        <v>Grażyna</v>
      </c>
      <c r="L504" s="19" t="str">
        <f>VLOOKUP(J504,Prowadzacy!$F$2:$K$112,3,FALSE)</f>
        <v>Zuzanna</v>
      </c>
      <c r="M504" s="19" t="str">
        <f>VLOOKUP(J504,Prowadzacy!$F$2:$K$112,4,FALSE)</f>
        <v>Dąbrowska-Kauf</v>
      </c>
      <c r="N504" s="20" t="str">
        <f>VLOOKUP(J504,Prowadzacy!$F$2:$M$112,8,FALSE)</f>
        <v xml:space="preserve">Grażyna | Dąbrowska-Kauf | Dr inż. |  ( 05206 ) </v>
      </c>
      <c r="O504" s="20" t="str">
        <f>VLOOKUP(J504,Prowadzacy!$F$2:$K$112,5,FALSE)</f>
        <v>W05/K2</v>
      </c>
      <c r="P504" s="20" t="str">
        <f>VLOOKUP(J504,Prowadzacy!$F$2:$K$112,6,FALSE)</f>
        <v>ZEP</v>
      </c>
      <c r="Q504" s="34" t="s">
        <v>770</v>
      </c>
      <c r="R504" s="20" t="str">
        <f>VLOOKUP(Q504,Prowadzacy!$F$2:$K$112,2,FALSE)</f>
        <v>Janusz</v>
      </c>
      <c r="S504" s="20" t="str">
        <f>VLOOKUP(Q504,Prowadzacy!$F$2:$K$112,3,FALSE)</f>
        <v>Stanisław</v>
      </c>
      <c r="T504" s="20" t="str">
        <f>VLOOKUP(Q504,Prowadzacy!$F$2:$K$112,4,FALSE)</f>
        <v>Konieczny</v>
      </c>
      <c r="U504" s="20" t="str">
        <f>VLOOKUP(Q504,Prowadzacy!$F$2:$M$112,8,FALSE)</f>
        <v xml:space="preserve">Janusz | Konieczny | Dr inż. |  ( 05269 ) </v>
      </c>
      <c r="V504" s="35"/>
      <c r="W504" s="34" t="s">
        <v>235</v>
      </c>
      <c r="X504" s="34"/>
      <c r="Y504" s="34"/>
      <c r="Z504" s="10"/>
      <c r="AA504" s="9"/>
      <c r="AB504" s="9"/>
      <c r="AC504" s="9"/>
      <c r="AD504" s="9"/>
      <c r="AE504" s="9"/>
      <c r="AF504" s="9"/>
      <c r="AG504" s="9"/>
      <c r="AH504" s="9"/>
      <c r="AI504" s="9"/>
      <c r="AJ504" s="9"/>
      <c r="AK504" s="9"/>
    </row>
    <row r="505" spans="1:37" ht="178.5" customHeight="1">
      <c r="A505" s="20">
        <v>500</v>
      </c>
      <c r="B505" s="20" t="str">
        <f>VLOOKUP(E505,studia!$F$1:$I$12,2,FALSE)</f>
        <v>Elektrotechnika</v>
      </c>
      <c r="C505" s="20" t="str">
        <f>VLOOKUP(E505,studia!$F$1:$I$12,3,FALSE)</f>
        <v>mgr</v>
      </c>
      <c r="D505" s="20" t="str">
        <f>VLOOKUP(E505,studia!$F$1:$I$12,4,FALSE)</f>
        <v>EEN</v>
      </c>
      <c r="E505" s="34" t="s">
        <v>575</v>
      </c>
      <c r="F505" s="85" t="s">
        <v>2939</v>
      </c>
      <c r="G505" s="35" t="s">
        <v>1419</v>
      </c>
      <c r="H505" s="35" t="s">
        <v>1420</v>
      </c>
      <c r="I505" s="35" t="s">
        <v>1421</v>
      </c>
      <c r="J505" s="35" t="s">
        <v>968</v>
      </c>
      <c r="K505" s="19" t="str">
        <f>VLOOKUP(J505,Prowadzacy!$F$2:$J$112,2,FALSE)</f>
        <v>Grażyna</v>
      </c>
      <c r="L505" s="19" t="str">
        <f>VLOOKUP(J505,Prowadzacy!$F$2:$K$112,3,FALSE)</f>
        <v>Zuzanna</v>
      </c>
      <c r="M505" s="19" t="str">
        <f>VLOOKUP(J505,Prowadzacy!$F$2:$K$112,4,FALSE)</f>
        <v>Dąbrowska-Kauf</v>
      </c>
      <c r="N505" s="20" t="str">
        <f>VLOOKUP(J505,Prowadzacy!$F$2:$M$112,8,FALSE)</f>
        <v xml:space="preserve">Grażyna | Dąbrowska-Kauf | Dr inż. |  ( 05206 ) </v>
      </c>
      <c r="O505" s="20" t="str">
        <f>VLOOKUP(J505,Prowadzacy!$F$2:$K$112,5,FALSE)</f>
        <v>W05/K2</v>
      </c>
      <c r="P505" s="20" t="str">
        <f>VLOOKUP(J505,Prowadzacy!$F$2:$K$112,6,FALSE)</f>
        <v>ZEP</v>
      </c>
      <c r="Q505" s="34" t="s">
        <v>1020</v>
      </c>
      <c r="R505" s="20" t="str">
        <f>VLOOKUP(Q505,Prowadzacy!$F$2:$K$112,2,FALSE)</f>
        <v>Wiktoria</v>
      </c>
      <c r="S505" s="20" t="str">
        <f>VLOOKUP(Q505,Prowadzacy!$F$2:$K$112,3,FALSE)</f>
        <v>Maria</v>
      </c>
      <c r="T505" s="20" t="str">
        <f>VLOOKUP(Q505,Prowadzacy!$F$2:$K$112,4,FALSE)</f>
        <v>Grycan</v>
      </c>
      <c r="U505" s="20" t="str">
        <f>VLOOKUP(Q505,Prowadzacy!$F$2:$M$112,8,FALSE)</f>
        <v xml:space="preserve">Wiktoria | Grycan | Dr inż. |  ( 05408 ) </v>
      </c>
      <c r="V505" s="35"/>
      <c r="W505" s="34" t="s">
        <v>235</v>
      </c>
      <c r="X505" s="34"/>
      <c r="Y505" s="34"/>
      <c r="Z505" s="10"/>
      <c r="AA505" s="9"/>
      <c r="AB505" s="9"/>
      <c r="AC505" s="9"/>
      <c r="AD505" s="9"/>
      <c r="AE505" s="9"/>
      <c r="AF505" s="9"/>
      <c r="AG505" s="9"/>
      <c r="AH505" s="9"/>
      <c r="AI505" s="9"/>
      <c r="AJ505" s="9"/>
      <c r="AK505" s="9"/>
    </row>
    <row r="506" spans="1:37" ht="153" customHeight="1">
      <c r="A506" s="20">
        <v>501</v>
      </c>
      <c r="B506" s="20" t="str">
        <f>VLOOKUP(E506,studia!$F$1:$I$12,2,FALSE)</f>
        <v>Elektrotechnika</v>
      </c>
      <c r="C506" s="20" t="str">
        <f>VLOOKUP(E506,studia!$F$1:$I$12,3,FALSE)</f>
        <v>mgr</v>
      </c>
      <c r="D506" s="20" t="str">
        <f>VLOOKUP(E506,studia!$F$1:$I$12,4,FALSE)</f>
        <v>EEN</v>
      </c>
      <c r="E506" s="34" t="s">
        <v>575</v>
      </c>
      <c r="F506" s="85" t="s">
        <v>2939</v>
      </c>
      <c r="G506" s="35" t="s">
        <v>1422</v>
      </c>
      <c r="H506" s="35" t="s">
        <v>1423</v>
      </c>
      <c r="I506" s="35" t="s">
        <v>1424</v>
      </c>
      <c r="J506" s="54" t="s">
        <v>1191</v>
      </c>
      <c r="K506" s="19" t="str">
        <f>VLOOKUP(J506,Prowadzacy!$F$2:$J$112,2,FALSE)</f>
        <v>Marek</v>
      </c>
      <c r="L506" s="19">
        <f>VLOOKUP(J506,Prowadzacy!$F$2:$K$112,3,FALSE)</f>
        <v>0</v>
      </c>
      <c r="M506" s="19" t="str">
        <f>VLOOKUP(J506,Prowadzacy!$F$2:$K$112,4,FALSE)</f>
        <v>Szuba</v>
      </c>
      <c r="N506" s="20" t="str">
        <f>VLOOKUP(J506,Prowadzacy!$F$2:$M$112,8,FALSE)</f>
        <v xml:space="preserve">Marek | Szuba | Dr inż. |  ( 05251 ) </v>
      </c>
      <c r="O506" s="20" t="str">
        <f>VLOOKUP(J506,Prowadzacy!$F$2:$K$112,5,FALSE)</f>
        <v>W05/K2</v>
      </c>
      <c r="P506" s="20" t="str">
        <f>VLOOKUP(J506,Prowadzacy!$F$2:$K$112,6,FALSE)</f>
        <v>ZEP</v>
      </c>
      <c r="Q506" s="34" t="s">
        <v>763</v>
      </c>
      <c r="R506" s="20" t="str">
        <f>VLOOKUP(Q506,Prowadzacy!$F$2:$K$112,2,FALSE)</f>
        <v>Joanna</v>
      </c>
      <c r="S506" s="20" t="str">
        <f>VLOOKUP(Q506,Prowadzacy!$F$2:$K$112,3,FALSE)</f>
        <v>Karolina</v>
      </c>
      <c r="T506" s="20" t="str">
        <f>VLOOKUP(Q506,Prowadzacy!$F$2:$K$112,4,FALSE)</f>
        <v>Budzisz</v>
      </c>
      <c r="U506" s="20" t="str">
        <f>VLOOKUP(Q506,Prowadzacy!$F$2:$M$112,8,FALSE)</f>
        <v xml:space="preserve">Joanna | Budzisz | Dr inż. |  ( 05404 ) </v>
      </c>
      <c r="V506" s="35"/>
      <c r="W506" s="34" t="s">
        <v>235</v>
      </c>
      <c r="X506" s="34"/>
      <c r="Y506" s="34"/>
      <c r="Z506" s="10"/>
      <c r="AA506" s="9"/>
      <c r="AB506" s="9"/>
      <c r="AC506" s="9"/>
      <c r="AD506" s="9"/>
      <c r="AE506" s="9"/>
      <c r="AF506" s="9"/>
      <c r="AG506" s="9"/>
      <c r="AH506" s="9"/>
      <c r="AI506" s="9"/>
      <c r="AJ506" s="9"/>
      <c r="AK506" s="9"/>
    </row>
    <row r="507" spans="1:37" ht="51" customHeight="1">
      <c r="A507" s="20">
        <v>502</v>
      </c>
      <c r="B507" s="20" t="str">
        <f>VLOOKUP(E507,studia!$F$1:$I$12,2,FALSE)</f>
        <v>Elektrotechnika</v>
      </c>
      <c r="C507" s="20" t="str">
        <f>VLOOKUP(E507,studia!$F$1:$I$12,3,FALSE)</f>
        <v>mgr</v>
      </c>
      <c r="D507" s="20" t="str">
        <f>VLOOKUP(E507,studia!$F$1:$I$12,4,FALSE)</f>
        <v>EEN</v>
      </c>
      <c r="E507" s="34" t="s">
        <v>575</v>
      </c>
      <c r="F507" s="34"/>
      <c r="G507" s="35" t="s">
        <v>1425</v>
      </c>
      <c r="H507" s="35" t="s">
        <v>1426</v>
      </c>
      <c r="I507" s="35" t="s">
        <v>1427</v>
      </c>
      <c r="J507" s="54" t="s">
        <v>968</v>
      </c>
      <c r="K507" s="19" t="str">
        <f>VLOOKUP(J507,Prowadzacy!$F$2:$J$112,2,FALSE)</f>
        <v>Grażyna</v>
      </c>
      <c r="L507" s="19" t="str">
        <f>VLOOKUP(J507,Prowadzacy!$F$2:$K$112,3,FALSE)</f>
        <v>Zuzanna</v>
      </c>
      <c r="M507" s="19" t="str">
        <f>VLOOKUP(J507,Prowadzacy!$F$2:$K$112,4,FALSE)</f>
        <v>Dąbrowska-Kauf</v>
      </c>
      <c r="N507" s="20" t="str">
        <f>VLOOKUP(J507,Prowadzacy!$F$2:$M$112,8,FALSE)</f>
        <v xml:space="preserve">Grażyna | Dąbrowska-Kauf | Dr inż. |  ( 05206 ) </v>
      </c>
      <c r="O507" s="20" t="str">
        <f>VLOOKUP(J507,Prowadzacy!$F$2:$K$112,5,FALSE)</f>
        <v>W05/K2</v>
      </c>
      <c r="P507" s="20" t="str">
        <f>VLOOKUP(J507,Prowadzacy!$F$2:$K$112,6,FALSE)</f>
        <v>ZEP</v>
      </c>
      <c r="Q507" s="34" t="s">
        <v>1058</v>
      </c>
      <c r="R507" s="20" t="str">
        <f>VLOOKUP(Q507,Prowadzacy!$F$2:$K$112,2,FALSE)</f>
        <v>Marek</v>
      </c>
      <c r="S507" s="20" t="str">
        <f>VLOOKUP(Q507,Prowadzacy!$F$2:$K$112,3,FALSE)</f>
        <v>Andrzej</v>
      </c>
      <c r="T507" s="20" t="str">
        <f>VLOOKUP(Q507,Prowadzacy!$F$2:$K$112,4,FALSE)</f>
        <v>Jaworski</v>
      </c>
      <c r="U507" s="20" t="str">
        <f>VLOOKUP(Q507,Prowadzacy!$F$2:$M$112,8,FALSE)</f>
        <v xml:space="preserve">Marek | Jaworski | Dr inż. |  ( 05237 ) </v>
      </c>
      <c r="V507" s="35"/>
      <c r="W507" s="34" t="s">
        <v>235</v>
      </c>
      <c r="X507" s="34"/>
      <c r="Y507" s="34"/>
      <c r="Z507" s="10"/>
      <c r="AA507" s="9"/>
      <c r="AB507" s="9"/>
      <c r="AC507" s="9"/>
      <c r="AD507" s="9"/>
      <c r="AE507" s="9"/>
      <c r="AF507" s="9"/>
      <c r="AG507" s="9"/>
      <c r="AH507" s="9"/>
      <c r="AI507" s="9"/>
      <c r="AJ507" s="9"/>
      <c r="AK507" s="9"/>
    </row>
    <row r="508" spans="1:37" ht="191.25" customHeight="1">
      <c r="A508" s="20">
        <v>503</v>
      </c>
      <c r="B508" s="20" t="str">
        <f>VLOOKUP(E508,studia!$F$1:$I$12,2,FALSE)</f>
        <v>Elektrotechnika</v>
      </c>
      <c r="C508" s="20" t="str">
        <f>VLOOKUP(E508,studia!$F$1:$I$12,3,FALSE)</f>
        <v>mgr</v>
      </c>
      <c r="D508" s="20" t="str">
        <f>VLOOKUP(E508,studia!$F$1:$I$12,4,FALSE)</f>
        <v>EEN</v>
      </c>
      <c r="E508" s="34" t="s">
        <v>575</v>
      </c>
      <c r="F508" s="85" t="s">
        <v>2939</v>
      </c>
      <c r="G508" s="35" t="s">
        <v>1428</v>
      </c>
      <c r="H508" s="35" t="s">
        <v>1429</v>
      </c>
      <c r="I508" s="35" t="s">
        <v>1430</v>
      </c>
      <c r="J508" s="35" t="s">
        <v>968</v>
      </c>
      <c r="K508" s="19" t="str">
        <f>VLOOKUP(J508,Prowadzacy!$F$2:$J$112,2,FALSE)</f>
        <v>Grażyna</v>
      </c>
      <c r="L508" s="19" t="str">
        <f>VLOOKUP(J508,Prowadzacy!$F$2:$K$112,3,FALSE)</f>
        <v>Zuzanna</v>
      </c>
      <c r="M508" s="19" t="str">
        <f>VLOOKUP(J508,Prowadzacy!$F$2:$K$112,4,FALSE)</f>
        <v>Dąbrowska-Kauf</v>
      </c>
      <c r="N508" s="20" t="str">
        <f>VLOOKUP(J508,Prowadzacy!$F$2:$M$112,8,FALSE)</f>
        <v xml:space="preserve">Grażyna | Dąbrowska-Kauf | Dr inż. |  ( 05206 ) </v>
      </c>
      <c r="O508" s="20" t="str">
        <f>VLOOKUP(J508,Prowadzacy!$F$2:$K$112,5,FALSE)</f>
        <v>W05/K2</v>
      </c>
      <c r="P508" s="20" t="str">
        <f>VLOOKUP(J508,Prowadzacy!$F$2:$K$112,6,FALSE)</f>
        <v>ZEP</v>
      </c>
      <c r="Q508" s="34" t="s">
        <v>1058</v>
      </c>
      <c r="R508" s="20" t="str">
        <f>VLOOKUP(Q508,Prowadzacy!$F$2:$K$112,2,FALSE)</f>
        <v>Marek</v>
      </c>
      <c r="S508" s="20" t="str">
        <f>VLOOKUP(Q508,Prowadzacy!$F$2:$K$112,3,FALSE)</f>
        <v>Andrzej</v>
      </c>
      <c r="T508" s="20" t="str">
        <f>VLOOKUP(Q508,Prowadzacy!$F$2:$K$112,4,FALSE)</f>
        <v>Jaworski</v>
      </c>
      <c r="U508" s="20" t="str">
        <f>VLOOKUP(Q508,Prowadzacy!$F$2:$M$112,8,FALSE)</f>
        <v xml:space="preserve">Marek | Jaworski | Dr inż. |  ( 05237 ) </v>
      </c>
      <c r="V508" s="35"/>
      <c r="W508" s="34" t="s">
        <v>235</v>
      </c>
      <c r="X508" s="34"/>
      <c r="Y508" s="34"/>
      <c r="Z508" s="10"/>
      <c r="AA508" s="9"/>
      <c r="AB508" s="9"/>
      <c r="AC508" s="9"/>
      <c r="AD508" s="9"/>
      <c r="AE508" s="9"/>
      <c r="AF508" s="9"/>
      <c r="AG508" s="9"/>
      <c r="AH508" s="9"/>
      <c r="AI508" s="9"/>
      <c r="AJ508" s="9"/>
      <c r="AK508" s="9"/>
    </row>
    <row r="509" spans="1:37" ht="165.75" customHeight="1">
      <c r="A509" s="20">
        <v>504</v>
      </c>
      <c r="B509" s="20" t="str">
        <f>VLOOKUP(E509,studia!$F$1:$I$12,2,FALSE)</f>
        <v>Elektrotechnika</v>
      </c>
      <c r="C509" s="20" t="str">
        <f>VLOOKUP(E509,studia!$F$1:$I$12,3,FALSE)</f>
        <v>mgr</v>
      </c>
      <c r="D509" s="20" t="str">
        <f>VLOOKUP(E509,studia!$F$1:$I$12,4,FALSE)</f>
        <v>EEN</v>
      </c>
      <c r="E509" s="34" t="s">
        <v>575</v>
      </c>
      <c r="F509" s="85" t="s">
        <v>2939</v>
      </c>
      <c r="G509" s="35" t="s">
        <v>1431</v>
      </c>
      <c r="H509" s="35" t="s">
        <v>1432</v>
      </c>
      <c r="I509" s="35" t="s">
        <v>1433</v>
      </c>
      <c r="J509" s="35" t="s">
        <v>968</v>
      </c>
      <c r="K509" s="19" t="str">
        <f>VLOOKUP(J509,Prowadzacy!$F$2:$J$112,2,FALSE)</f>
        <v>Grażyna</v>
      </c>
      <c r="L509" s="19" t="str">
        <f>VLOOKUP(J509,Prowadzacy!$F$2:$K$112,3,FALSE)</f>
        <v>Zuzanna</v>
      </c>
      <c r="M509" s="19" t="str">
        <f>VLOOKUP(J509,Prowadzacy!$F$2:$K$112,4,FALSE)</f>
        <v>Dąbrowska-Kauf</v>
      </c>
      <c r="N509" s="20" t="str">
        <f>VLOOKUP(J509,Prowadzacy!$F$2:$M$112,8,FALSE)</f>
        <v xml:space="preserve">Grażyna | Dąbrowska-Kauf | Dr inż. |  ( 05206 ) </v>
      </c>
      <c r="O509" s="20" t="str">
        <f>VLOOKUP(J509,Prowadzacy!$F$2:$K$112,5,FALSE)</f>
        <v>W05/K2</v>
      </c>
      <c r="P509" s="20" t="str">
        <f>VLOOKUP(J509,Prowadzacy!$F$2:$K$112,6,FALSE)</f>
        <v>ZEP</v>
      </c>
      <c r="Q509" s="34" t="s">
        <v>770</v>
      </c>
      <c r="R509" s="20" t="str">
        <f>VLOOKUP(Q509,Prowadzacy!$F$2:$K$112,2,FALSE)</f>
        <v>Janusz</v>
      </c>
      <c r="S509" s="20" t="str">
        <f>VLOOKUP(Q509,Prowadzacy!$F$2:$K$112,3,FALSE)</f>
        <v>Stanisław</v>
      </c>
      <c r="T509" s="20" t="str">
        <f>VLOOKUP(Q509,Prowadzacy!$F$2:$K$112,4,FALSE)</f>
        <v>Konieczny</v>
      </c>
      <c r="U509" s="20" t="str">
        <f>VLOOKUP(Q509,Prowadzacy!$F$2:$M$112,8,FALSE)</f>
        <v xml:space="preserve">Janusz | Konieczny | Dr inż. |  ( 05269 ) </v>
      </c>
      <c r="V509" s="35"/>
      <c r="W509" s="34" t="s">
        <v>235</v>
      </c>
      <c r="X509" s="53"/>
      <c r="Y509" s="34"/>
      <c r="Z509" s="10"/>
      <c r="AA509" s="9"/>
      <c r="AB509" s="9"/>
      <c r="AC509" s="9"/>
      <c r="AD509" s="9"/>
      <c r="AE509" s="9"/>
      <c r="AF509" s="9"/>
      <c r="AG509" s="9"/>
      <c r="AH509" s="9"/>
      <c r="AI509" s="9"/>
      <c r="AJ509" s="9"/>
      <c r="AK509" s="9"/>
    </row>
    <row r="510" spans="1:37" ht="89.25" customHeight="1">
      <c r="A510" s="20">
        <v>505</v>
      </c>
      <c r="B510" s="20" t="str">
        <f>VLOOKUP(E510,studia!$F$1:$I$12,2,FALSE)</f>
        <v>Elektrotechnika</v>
      </c>
      <c r="C510" s="20" t="str">
        <f>VLOOKUP(E510,studia!$F$1:$I$12,3,FALSE)</f>
        <v>mgr</v>
      </c>
      <c r="D510" s="20" t="str">
        <f>VLOOKUP(E510,studia!$F$1:$I$12,4,FALSE)</f>
        <v>EEN</v>
      </c>
      <c r="E510" s="34" t="s">
        <v>575</v>
      </c>
      <c r="F510" s="34"/>
      <c r="G510" s="35" t="s">
        <v>1434</v>
      </c>
      <c r="H510" s="35" t="s">
        <v>1435</v>
      </c>
      <c r="I510" s="35" t="s">
        <v>1436</v>
      </c>
      <c r="J510" s="35" t="s">
        <v>968</v>
      </c>
      <c r="K510" s="19" t="str">
        <f>VLOOKUP(J510,Prowadzacy!$F$2:$J$112,2,FALSE)</f>
        <v>Grażyna</v>
      </c>
      <c r="L510" s="19" t="str">
        <f>VLOOKUP(J510,Prowadzacy!$F$2:$K$112,3,FALSE)</f>
        <v>Zuzanna</v>
      </c>
      <c r="M510" s="19" t="str">
        <f>VLOOKUP(J510,Prowadzacy!$F$2:$K$112,4,FALSE)</f>
        <v>Dąbrowska-Kauf</v>
      </c>
      <c r="N510" s="20" t="str">
        <f>VLOOKUP(J510,Prowadzacy!$F$2:$M$112,8,FALSE)</f>
        <v xml:space="preserve">Grażyna | Dąbrowska-Kauf | Dr inż. |  ( 05206 ) </v>
      </c>
      <c r="O510" s="20" t="str">
        <f>VLOOKUP(J510,Prowadzacy!$F$2:$K$112,5,FALSE)</f>
        <v>W05/K2</v>
      </c>
      <c r="P510" s="20" t="str">
        <f>VLOOKUP(J510,Prowadzacy!$F$2:$K$112,6,FALSE)</f>
        <v>ZEP</v>
      </c>
      <c r="Q510" s="34" t="s">
        <v>1058</v>
      </c>
      <c r="R510" s="20" t="str">
        <f>VLOOKUP(Q510,Prowadzacy!$F$2:$K$112,2,FALSE)</f>
        <v>Marek</v>
      </c>
      <c r="S510" s="20" t="str">
        <f>VLOOKUP(Q510,Prowadzacy!$F$2:$K$112,3,FALSE)</f>
        <v>Andrzej</v>
      </c>
      <c r="T510" s="20" t="str">
        <f>VLOOKUP(Q510,Prowadzacy!$F$2:$K$112,4,FALSE)</f>
        <v>Jaworski</v>
      </c>
      <c r="U510" s="20" t="str">
        <f>VLOOKUP(Q510,Prowadzacy!$F$2:$M$112,8,FALSE)</f>
        <v xml:space="preserve">Marek | Jaworski | Dr inż. |  ( 05237 ) </v>
      </c>
      <c r="V510" s="35"/>
      <c r="W510" s="34" t="s">
        <v>235</v>
      </c>
      <c r="X510" s="34"/>
      <c r="Y510" s="34"/>
      <c r="Z510" s="10"/>
      <c r="AA510" s="9"/>
      <c r="AB510" s="9"/>
      <c r="AC510" s="9"/>
      <c r="AD510" s="9"/>
      <c r="AE510" s="9"/>
      <c r="AF510" s="9"/>
      <c r="AG510" s="9"/>
      <c r="AH510" s="9"/>
      <c r="AI510" s="9"/>
      <c r="AJ510" s="9"/>
      <c r="AK510" s="9"/>
    </row>
    <row r="511" spans="1:37" ht="102" customHeight="1">
      <c r="A511" s="20">
        <v>506</v>
      </c>
      <c r="B511" s="20" t="str">
        <f>VLOOKUP(E511,studia!$F$1:$I$12,2,FALSE)</f>
        <v>Elektrotechnika</v>
      </c>
      <c r="C511" s="20" t="str">
        <f>VLOOKUP(E511,studia!$F$1:$I$12,3,FALSE)</f>
        <v>mgr</v>
      </c>
      <c r="D511" s="20" t="str">
        <f>VLOOKUP(E511,studia!$F$1:$I$12,4,FALSE)</f>
        <v>EEN</v>
      </c>
      <c r="E511" s="34" t="s">
        <v>575</v>
      </c>
      <c r="F511" s="34"/>
      <c r="G511" s="35" t="s">
        <v>1437</v>
      </c>
      <c r="H511" s="35" t="s">
        <v>1438</v>
      </c>
      <c r="I511" s="35" t="s">
        <v>1439</v>
      </c>
      <c r="J511" s="35" t="s">
        <v>968</v>
      </c>
      <c r="K511" s="19" t="str">
        <f>VLOOKUP(J511,Prowadzacy!$F$2:$J$112,2,FALSE)</f>
        <v>Grażyna</v>
      </c>
      <c r="L511" s="19" t="str">
        <f>VLOOKUP(J511,Prowadzacy!$F$2:$K$112,3,FALSE)</f>
        <v>Zuzanna</v>
      </c>
      <c r="M511" s="19" t="str">
        <f>VLOOKUP(J511,Prowadzacy!$F$2:$K$112,4,FALSE)</f>
        <v>Dąbrowska-Kauf</v>
      </c>
      <c r="N511" s="20" t="str">
        <f>VLOOKUP(J511,Prowadzacy!$F$2:$M$112,8,FALSE)</f>
        <v xml:space="preserve">Grażyna | Dąbrowska-Kauf | Dr inż. |  ( 05206 ) </v>
      </c>
      <c r="O511" s="20" t="str">
        <f>VLOOKUP(J511,Prowadzacy!$F$2:$K$112,5,FALSE)</f>
        <v>W05/K2</v>
      </c>
      <c r="P511" s="20" t="str">
        <f>VLOOKUP(J511,Prowadzacy!$F$2:$K$112,6,FALSE)</f>
        <v>ZEP</v>
      </c>
      <c r="Q511" s="34" t="s">
        <v>1020</v>
      </c>
      <c r="R511" s="20" t="str">
        <f>VLOOKUP(Q511,Prowadzacy!$F$2:$K$112,2,FALSE)</f>
        <v>Wiktoria</v>
      </c>
      <c r="S511" s="20" t="str">
        <f>VLOOKUP(Q511,Prowadzacy!$F$2:$K$112,3,FALSE)</f>
        <v>Maria</v>
      </c>
      <c r="T511" s="20" t="str">
        <f>VLOOKUP(Q511,Prowadzacy!$F$2:$K$112,4,FALSE)</f>
        <v>Grycan</v>
      </c>
      <c r="U511" s="20" t="str">
        <f>VLOOKUP(Q511,Prowadzacy!$F$2:$M$112,8,FALSE)</f>
        <v xml:space="preserve">Wiktoria | Grycan | Dr inż. |  ( 05408 ) </v>
      </c>
      <c r="V511" s="35"/>
      <c r="W511" s="34" t="s">
        <v>235</v>
      </c>
      <c r="X511" s="34"/>
      <c r="Y511" s="34"/>
      <c r="Z511" s="10"/>
      <c r="AA511" s="9"/>
      <c r="AB511" s="9"/>
      <c r="AC511" s="9"/>
      <c r="AD511" s="9"/>
      <c r="AE511" s="9"/>
      <c r="AF511" s="9"/>
      <c r="AG511" s="9"/>
      <c r="AH511" s="9"/>
      <c r="AI511" s="9"/>
      <c r="AJ511" s="9"/>
      <c r="AK511" s="9"/>
    </row>
    <row r="512" spans="1:37" ht="76.5" customHeight="1">
      <c r="A512" s="20">
        <v>507</v>
      </c>
      <c r="B512" s="20" t="str">
        <f>VLOOKUP(E512,studia!$F$1:$I$12,2,FALSE)</f>
        <v>Elektrotechnika</v>
      </c>
      <c r="C512" s="20" t="str">
        <f>VLOOKUP(E512,studia!$F$1:$I$12,3,FALSE)</f>
        <v>mgr</v>
      </c>
      <c r="D512" s="20" t="str">
        <f>VLOOKUP(E512,studia!$F$1:$I$12,4,FALSE)</f>
        <v>EEN</v>
      </c>
      <c r="E512" s="34" t="s">
        <v>575</v>
      </c>
      <c r="F512" s="34"/>
      <c r="G512" s="35" t="s">
        <v>1440</v>
      </c>
      <c r="H512" s="35" t="s">
        <v>1441</v>
      </c>
      <c r="I512" s="35" t="s">
        <v>1442</v>
      </c>
      <c r="J512" s="35" t="s">
        <v>968</v>
      </c>
      <c r="K512" s="19" t="str">
        <f>VLOOKUP(J512,Prowadzacy!$F$2:$J$112,2,FALSE)</f>
        <v>Grażyna</v>
      </c>
      <c r="L512" s="19" t="str">
        <f>VLOOKUP(J512,Prowadzacy!$F$2:$K$112,3,FALSE)</f>
        <v>Zuzanna</v>
      </c>
      <c r="M512" s="19" t="str">
        <f>VLOOKUP(J512,Prowadzacy!$F$2:$K$112,4,FALSE)</f>
        <v>Dąbrowska-Kauf</v>
      </c>
      <c r="N512" s="20" t="str">
        <f>VLOOKUP(J512,Prowadzacy!$F$2:$M$112,8,FALSE)</f>
        <v xml:space="preserve">Grażyna | Dąbrowska-Kauf | Dr inż. |  ( 05206 ) </v>
      </c>
      <c r="O512" s="20" t="str">
        <f>VLOOKUP(J512,Prowadzacy!$F$2:$K$112,5,FALSE)</f>
        <v>W05/K2</v>
      </c>
      <c r="P512" s="20" t="str">
        <f>VLOOKUP(J512,Prowadzacy!$F$2:$K$112,6,FALSE)</f>
        <v>ZEP</v>
      </c>
      <c r="Q512" s="34" t="s">
        <v>770</v>
      </c>
      <c r="R512" s="20" t="str">
        <f>VLOOKUP(Q512,Prowadzacy!$F$2:$K$112,2,FALSE)</f>
        <v>Janusz</v>
      </c>
      <c r="S512" s="20" t="str">
        <f>VLOOKUP(Q512,Prowadzacy!$F$2:$K$112,3,FALSE)</f>
        <v>Stanisław</v>
      </c>
      <c r="T512" s="20" t="str">
        <f>VLOOKUP(Q512,Prowadzacy!$F$2:$K$112,4,FALSE)</f>
        <v>Konieczny</v>
      </c>
      <c r="U512" s="20" t="str">
        <f>VLOOKUP(Q512,Prowadzacy!$F$2:$M$112,8,FALSE)</f>
        <v xml:space="preserve">Janusz | Konieczny | Dr inż. |  ( 05269 ) </v>
      </c>
      <c r="V512" s="35"/>
      <c r="W512" s="34" t="s">
        <v>235</v>
      </c>
      <c r="X512" s="34"/>
      <c r="Y512" s="34"/>
      <c r="Z512" s="10"/>
      <c r="AA512" s="9"/>
      <c r="AB512" s="9"/>
      <c r="AC512" s="9"/>
      <c r="AD512" s="9"/>
      <c r="AE512" s="9"/>
      <c r="AF512" s="9"/>
      <c r="AG512" s="9"/>
      <c r="AH512" s="9"/>
      <c r="AI512" s="9"/>
      <c r="AJ512" s="9"/>
      <c r="AK512" s="9"/>
    </row>
    <row r="513" spans="1:37" ht="51" customHeight="1">
      <c r="A513" s="20">
        <v>508</v>
      </c>
      <c r="B513" s="20" t="str">
        <f>VLOOKUP(E513,studia!$F$1:$I$12,2,FALSE)</f>
        <v>Elektrotechnika</v>
      </c>
      <c r="C513" s="20" t="str">
        <f>VLOOKUP(E513,studia!$F$1:$I$12,3,FALSE)</f>
        <v>mgr</v>
      </c>
      <c r="D513" s="20" t="str">
        <f>VLOOKUP(E513,studia!$F$1:$I$12,4,FALSE)</f>
        <v>EEN</v>
      </c>
      <c r="E513" s="34" t="s">
        <v>575</v>
      </c>
      <c r="F513" s="34"/>
      <c r="G513" s="35" t="s">
        <v>1443</v>
      </c>
      <c r="H513" s="35" t="s">
        <v>1444</v>
      </c>
      <c r="I513" s="35" t="s">
        <v>1445</v>
      </c>
      <c r="J513" s="35" t="s">
        <v>968</v>
      </c>
      <c r="K513" s="19" t="str">
        <f>VLOOKUP(J513,Prowadzacy!$F$2:$J$112,2,FALSE)</f>
        <v>Grażyna</v>
      </c>
      <c r="L513" s="19" t="str">
        <f>VLOOKUP(J513,Prowadzacy!$F$2:$K$112,3,FALSE)</f>
        <v>Zuzanna</v>
      </c>
      <c r="M513" s="19" t="str">
        <f>VLOOKUP(J513,Prowadzacy!$F$2:$K$112,4,FALSE)</f>
        <v>Dąbrowska-Kauf</v>
      </c>
      <c r="N513" s="20" t="str">
        <f>VLOOKUP(J513,Prowadzacy!$F$2:$M$112,8,FALSE)</f>
        <v xml:space="preserve">Grażyna | Dąbrowska-Kauf | Dr inż. |  ( 05206 ) </v>
      </c>
      <c r="O513" s="20" t="str">
        <f>VLOOKUP(J513,Prowadzacy!$F$2:$K$112,5,FALSE)</f>
        <v>W05/K2</v>
      </c>
      <c r="P513" s="20" t="str">
        <f>VLOOKUP(J513,Prowadzacy!$F$2:$K$112,6,FALSE)</f>
        <v>ZEP</v>
      </c>
      <c r="Q513" s="34" t="s">
        <v>770</v>
      </c>
      <c r="R513" s="20" t="str">
        <f>VLOOKUP(Q513,Prowadzacy!$F$2:$K$112,2,FALSE)</f>
        <v>Janusz</v>
      </c>
      <c r="S513" s="20" t="str">
        <f>VLOOKUP(Q513,Prowadzacy!$F$2:$K$112,3,FALSE)</f>
        <v>Stanisław</v>
      </c>
      <c r="T513" s="20" t="str">
        <f>VLOOKUP(Q513,Prowadzacy!$F$2:$K$112,4,FALSE)</f>
        <v>Konieczny</v>
      </c>
      <c r="U513" s="20" t="str">
        <f>VLOOKUP(Q513,Prowadzacy!$F$2:$M$112,8,FALSE)</f>
        <v xml:space="preserve">Janusz | Konieczny | Dr inż. |  ( 05269 ) </v>
      </c>
      <c r="V513" s="35"/>
      <c r="W513" s="34" t="s">
        <v>235</v>
      </c>
      <c r="X513" s="34"/>
      <c r="Y513" s="34"/>
      <c r="Z513" s="10"/>
      <c r="AA513" s="9"/>
      <c r="AB513" s="9"/>
      <c r="AC513" s="9"/>
      <c r="AD513" s="9"/>
      <c r="AE513" s="9"/>
      <c r="AF513" s="9"/>
      <c r="AG513" s="9"/>
      <c r="AH513" s="9"/>
      <c r="AI513" s="9"/>
      <c r="AJ513" s="9"/>
      <c r="AK513" s="9"/>
    </row>
    <row r="514" spans="1:37" ht="63.75" customHeight="1">
      <c r="A514" s="20">
        <v>509</v>
      </c>
      <c r="B514" s="20" t="str">
        <f>VLOOKUP(E514,studia!$F$1:$I$12,2,FALSE)</f>
        <v>Elektrotechnika</v>
      </c>
      <c r="C514" s="20" t="str">
        <f>VLOOKUP(E514,studia!$F$1:$I$12,3,FALSE)</f>
        <v>mgr</v>
      </c>
      <c r="D514" s="20" t="str">
        <f>VLOOKUP(E514,studia!$F$1:$I$12,4,FALSE)</f>
        <v>EEN</v>
      </c>
      <c r="E514" s="34" t="s">
        <v>575</v>
      </c>
      <c r="F514" s="34"/>
      <c r="G514" s="35" t="s">
        <v>1446</v>
      </c>
      <c r="H514" s="35" t="s">
        <v>1447</v>
      </c>
      <c r="I514" s="35" t="s">
        <v>1448</v>
      </c>
      <c r="J514" s="35" t="s">
        <v>968</v>
      </c>
      <c r="K514" s="19" t="str">
        <f>VLOOKUP(J514,Prowadzacy!$F$2:$J$112,2,FALSE)</f>
        <v>Grażyna</v>
      </c>
      <c r="L514" s="19" t="str">
        <f>VLOOKUP(J514,Prowadzacy!$F$2:$K$112,3,FALSE)</f>
        <v>Zuzanna</v>
      </c>
      <c r="M514" s="19" t="str">
        <f>VLOOKUP(J514,Prowadzacy!$F$2:$K$112,4,FALSE)</f>
        <v>Dąbrowska-Kauf</v>
      </c>
      <c r="N514" s="20" t="str">
        <f>VLOOKUP(J514,Prowadzacy!$F$2:$M$112,8,FALSE)</f>
        <v xml:space="preserve">Grażyna | Dąbrowska-Kauf | Dr inż. |  ( 05206 ) </v>
      </c>
      <c r="O514" s="20" t="str">
        <f>VLOOKUP(J514,Prowadzacy!$F$2:$K$112,5,FALSE)</f>
        <v>W05/K2</v>
      </c>
      <c r="P514" s="20" t="str">
        <f>VLOOKUP(J514,Prowadzacy!$F$2:$K$112,6,FALSE)</f>
        <v>ZEP</v>
      </c>
      <c r="Q514" s="34" t="s">
        <v>1020</v>
      </c>
      <c r="R514" s="20" t="str">
        <f>VLOOKUP(Q514,Prowadzacy!$F$2:$K$112,2,FALSE)</f>
        <v>Wiktoria</v>
      </c>
      <c r="S514" s="20" t="str">
        <f>VLOOKUP(Q514,Prowadzacy!$F$2:$K$112,3,FALSE)</f>
        <v>Maria</v>
      </c>
      <c r="T514" s="20" t="str">
        <f>VLOOKUP(Q514,Prowadzacy!$F$2:$K$112,4,FALSE)</f>
        <v>Grycan</v>
      </c>
      <c r="U514" s="20" t="str">
        <f>VLOOKUP(Q514,Prowadzacy!$F$2:$M$112,8,FALSE)</f>
        <v xml:space="preserve">Wiktoria | Grycan | Dr inż. |  ( 05408 ) </v>
      </c>
      <c r="V514" s="35"/>
      <c r="W514" s="34" t="s">
        <v>235</v>
      </c>
      <c r="X514" s="34"/>
      <c r="Y514" s="34"/>
      <c r="Z514" s="10"/>
      <c r="AA514" s="9"/>
      <c r="AB514" s="9"/>
      <c r="AC514" s="9"/>
      <c r="AD514" s="9"/>
      <c r="AE514" s="9"/>
      <c r="AF514" s="9"/>
      <c r="AG514" s="9"/>
      <c r="AH514" s="9"/>
      <c r="AI514" s="9"/>
      <c r="AJ514" s="9"/>
      <c r="AK514" s="9"/>
    </row>
    <row r="515" spans="1:37" ht="63.75" customHeight="1">
      <c r="A515" s="20">
        <v>510</v>
      </c>
      <c r="B515" s="20" t="str">
        <f>VLOOKUP(E515,studia!$F$1:$I$12,2,FALSE)</f>
        <v>Elektrotechnika</v>
      </c>
      <c r="C515" s="20" t="str">
        <f>VLOOKUP(E515,studia!$F$1:$I$12,3,FALSE)</f>
        <v>mgr</v>
      </c>
      <c r="D515" s="20" t="str">
        <f>VLOOKUP(E515,studia!$F$1:$I$12,4,FALSE)</f>
        <v>EEN</v>
      </c>
      <c r="E515" s="34" t="s">
        <v>575</v>
      </c>
      <c r="F515" s="85" t="s">
        <v>2939</v>
      </c>
      <c r="G515" s="35" t="s">
        <v>1449</v>
      </c>
      <c r="H515" s="35" t="s">
        <v>1450</v>
      </c>
      <c r="I515" s="35" t="s">
        <v>1451</v>
      </c>
      <c r="J515" s="35" t="s">
        <v>968</v>
      </c>
      <c r="K515" s="19" t="str">
        <f>VLOOKUP(J515,Prowadzacy!$F$2:$J$112,2,FALSE)</f>
        <v>Grażyna</v>
      </c>
      <c r="L515" s="19" t="str">
        <f>VLOOKUP(J515,Prowadzacy!$F$2:$K$112,3,FALSE)</f>
        <v>Zuzanna</v>
      </c>
      <c r="M515" s="19" t="str">
        <f>VLOOKUP(J515,Prowadzacy!$F$2:$K$112,4,FALSE)</f>
        <v>Dąbrowska-Kauf</v>
      </c>
      <c r="N515" s="20" t="str">
        <f>VLOOKUP(J515,Prowadzacy!$F$2:$M$112,8,FALSE)</f>
        <v xml:space="preserve">Grażyna | Dąbrowska-Kauf | Dr inż. |  ( 05206 ) </v>
      </c>
      <c r="O515" s="20" t="str">
        <f>VLOOKUP(J515,Prowadzacy!$F$2:$K$112,5,FALSE)</f>
        <v>W05/K2</v>
      </c>
      <c r="P515" s="20" t="str">
        <f>VLOOKUP(J515,Prowadzacy!$F$2:$K$112,6,FALSE)</f>
        <v>ZEP</v>
      </c>
      <c r="Q515" s="34" t="s">
        <v>770</v>
      </c>
      <c r="R515" s="20" t="str">
        <f>VLOOKUP(Q515,Prowadzacy!$F$2:$K$112,2,FALSE)</f>
        <v>Janusz</v>
      </c>
      <c r="S515" s="20" t="str">
        <f>VLOOKUP(Q515,Prowadzacy!$F$2:$K$112,3,FALSE)</f>
        <v>Stanisław</v>
      </c>
      <c r="T515" s="20" t="str">
        <f>VLOOKUP(Q515,Prowadzacy!$F$2:$K$112,4,FALSE)</f>
        <v>Konieczny</v>
      </c>
      <c r="U515" s="20" t="str">
        <f>VLOOKUP(Q515,Prowadzacy!$F$2:$M$112,8,FALSE)</f>
        <v xml:space="preserve">Janusz | Konieczny | Dr inż. |  ( 05269 ) </v>
      </c>
      <c r="V515" s="35"/>
      <c r="W515" s="34" t="s">
        <v>235</v>
      </c>
      <c r="X515" s="34"/>
      <c r="Y515" s="34"/>
      <c r="Z515" s="10"/>
      <c r="AA515" s="9"/>
      <c r="AB515" s="9"/>
      <c r="AC515" s="9"/>
      <c r="AD515" s="9"/>
      <c r="AE515" s="9"/>
      <c r="AF515" s="9"/>
      <c r="AG515" s="9"/>
      <c r="AH515" s="9"/>
      <c r="AI515" s="9"/>
      <c r="AJ515" s="9"/>
      <c r="AK515" s="9"/>
    </row>
    <row r="516" spans="1:37" ht="204" customHeight="1">
      <c r="A516" s="20">
        <v>511</v>
      </c>
      <c r="B516" s="20" t="str">
        <f>VLOOKUP(E516,studia!$F$1:$I$12,2,FALSE)</f>
        <v>Elektrotechnika</v>
      </c>
      <c r="C516" s="20" t="str">
        <f>VLOOKUP(E516,studia!$F$1:$I$12,3,FALSE)</f>
        <v>mgr</v>
      </c>
      <c r="D516" s="20" t="str">
        <f>VLOOKUP(E516,studia!$F$1:$I$12,4,FALSE)</f>
        <v>EEN</v>
      </c>
      <c r="E516" s="34" t="s">
        <v>575</v>
      </c>
      <c r="F516" s="85" t="s">
        <v>2939</v>
      </c>
      <c r="G516" s="35" t="s">
        <v>1452</v>
      </c>
      <c r="H516" s="35" t="s">
        <v>1453</v>
      </c>
      <c r="I516" s="35" t="s">
        <v>1454</v>
      </c>
      <c r="J516" s="35" t="s">
        <v>968</v>
      </c>
      <c r="K516" s="19" t="str">
        <f>VLOOKUP(J516,Prowadzacy!$F$2:$J$112,2,FALSE)</f>
        <v>Grażyna</v>
      </c>
      <c r="L516" s="19" t="str">
        <f>VLOOKUP(J516,Prowadzacy!$F$2:$K$112,3,FALSE)</f>
        <v>Zuzanna</v>
      </c>
      <c r="M516" s="19" t="str">
        <f>VLOOKUP(J516,Prowadzacy!$F$2:$K$112,4,FALSE)</f>
        <v>Dąbrowska-Kauf</v>
      </c>
      <c r="N516" s="20" t="str">
        <f>VLOOKUP(J516,Prowadzacy!$F$2:$M$112,8,FALSE)</f>
        <v xml:space="preserve">Grażyna | Dąbrowska-Kauf | Dr inż. |  ( 05206 ) </v>
      </c>
      <c r="O516" s="20" t="str">
        <f>VLOOKUP(J516,Prowadzacy!$F$2:$K$112,5,FALSE)</f>
        <v>W05/K2</v>
      </c>
      <c r="P516" s="20" t="str">
        <f>VLOOKUP(J516,Prowadzacy!$F$2:$K$112,6,FALSE)</f>
        <v>ZEP</v>
      </c>
      <c r="Q516" s="34" t="s">
        <v>770</v>
      </c>
      <c r="R516" s="20" t="str">
        <f>VLOOKUP(Q516,Prowadzacy!$F$2:$K$112,2,FALSE)</f>
        <v>Janusz</v>
      </c>
      <c r="S516" s="20" t="str">
        <f>VLOOKUP(Q516,Prowadzacy!$F$2:$K$112,3,FALSE)</f>
        <v>Stanisław</v>
      </c>
      <c r="T516" s="20" t="str">
        <f>VLOOKUP(Q516,Prowadzacy!$F$2:$K$112,4,FALSE)</f>
        <v>Konieczny</v>
      </c>
      <c r="U516" s="20" t="str">
        <f>VLOOKUP(Q516,Prowadzacy!$F$2:$M$112,8,FALSE)</f>
        <v xml:space="preserve">Janusz | Konieczny | Dr inż. |  ( 05269 ) </v>
      </c>
      <c r="V516" s="35"/>
      <c r="W516" s="34" t="s">
        <v>235</v>
      </c>
      <c r="X516" s="34"/>
      <c r="Y516" s="34"/>
      <c r="Z516" s="10"/>
      <c r="AA516" s="9"/>
      <c r="AB516" s="9"/>
      <c r="AC516" s="9"/>
      <c r="AD516" s="9"/>
      <c r="AE516" s="9"/>
      <c r="AF516" s="9"/>
      <c r="AG516" s="9"/>
      <c r="AH516" s="9"/>
      <c r="AI516" s="9"/>
      <c r="AJ516" s="9"/>
      <c r="AK516" s="9"/>
    </row>
    <row r="517" spans="1:37" ht="51" customHeight="1">
      <c r="A517" s="20">
        <v>512</v>
      </c>
      <c r="B517" s="20" t="str">
        <f>VLOOKUP(E517,studia!$F$1:$I$12,2,FALSE)</f>
        <v>Elektrotechnika</v>
      </c>
      <c r="C517" s="20" t="str">
        <f>VLOOKUP(E517,studia!$F$1:$I$12,3,FALSE)</f>
        <v>mgr</v>
      </c>
      <c r="D517" s="20" t="str">
        <f>VLOOKUP(E517,studia!$F$1:$I$12,4,FALSE)</f>
        <v>EEN</v>
      </c>
      <c r="E517" s="34" t="s">
        <v>575</v>
      </c>
      <c r="F517" s="34"/>
      <c r="G517" s="35" t="s">
        <v>1455</v>
      </c>
      <c r="H517" s="35" t="s">
        <v>1456</v>
      </c>
      <c r="I517" s="35" t="s">
        <v>1457</v>
      </c>
      <c r="J517" s="35" t="s">
        <v>1004</v>
      </c>
      <c r="K517" s="19" t="str">
        <f>VLOOKUP(J517,Prowadzacy!$F$2:$J$112,2,FALSE)</f>
        <v>Waldemar</v>
      </c>
      <c r="L517" s="19" t="str">
        <f>VLOOKUP(J517,Prowadzacy!$F$2:$K$112,3,FALSE)</f>
        <v>Paweł</v>
      </c>
      <c r="M517" s="19" t="str">
        <f>VLOOKUP(J517,Prowadzacy!$F$2:$K$112,4,FALSE)</f>
        <v>Dołęga</v>
      </c>
      <c r="N517" s="20" t="str">
        <f>VLOOKUP(J517,Prowadzacy!$F$2:$M$112,8,FALSE)</f>
        <v xml:space="preserve">Waldemar | Dołęga | Dr hab. inż. |  ( 05265 ) </v>
      </c>
      <c r="O517" s="20" t="str">
        <f>VLOOKUP(J517,Prowadzacy!$F$2:$K$112,5,FALSE)</f>
        <v>W05/K2</v>
      </c>
      <c r="P517" s="20" t="str">
        <f>VLOOKUP(J517,Prowadzacy!$F$2:$K$112,6,FALSE)</f>
        <v>ZUE</v>
      </c>
      <c r="Q517" s="34" t="s">
        <v>802</v>
      </c>
      <c r="R517" s="20" t="str">
        <f>VLOOKUP(Q517,Prowadzacy!$F$2:$K$112,2,FALSE)</f>
        <v>Kazimierz</v>
      </c>
      <c r="S517" s="20">
        <f>VLOOKUP(Q517,Prowadzacy!$F$2:$K$112,3,FALSE)</f>
        <v>0</v>
      </c>
      <c r="T517" s="20" t="str">
        <f>VLOOKUP(Q517,Prowadzacy!$F$2:$K$112,4,FALSE)</f>
        <v>Herlender</v>
      </c>
      <c r="U517" s="20" t="str">
        <f>VLOOKUP(Q517,Prowadzacy!$F$2:$M$112,8,FALSE)</f>
        <v xml:space="preserve">Kazimierz | Herlender | Dr inż. |  ( 05211 ) </v>
      </c>
      <c r="V517" s="35"/>
      <c r="W517" s="34" t="s">
        <v>235</v>
      </c>
      <c r="X517" s="34"/>
      <c r="Y517" s="34"/>
      <c r="Z517" s="10"/>
      <c r="AA517" s="9"/>
      <c r="AB517" s="9"/>
      <c r="AC517" s="9"/>
      <c r="AD517" s="9"/>
      <c r="AE517" s="9"/>
      <c r="AF517" s="9"/>
      <c r="AG517" s="9"/>
      <c r="AH517" s="9"/>
      <c r="AI517" s="9"/>
      <c r="AJ517" s="9"/>
      <c r="AK517" s="9"/>
    </row>
    <row r="518" spans="1:37" ht="51" customHeight="1">
      <c r="A518" s="20">
        <v>513</v>
      </c>
      <c r="B518" s="20" t="str">
        <f>VLOOKUP(E518,studia!$F$1:$I$12,2,FALSE)</f>
        <v>Elektrotechnika</v>
      </c>
      <c r="C518" s="20" t="str">
        <f>VLOOKUP(E518,studia!$F$1:$I$12,3,FALSE)</f>
        <v>mgr</v>
      </c>
      <c r="D518" s="20" t="str">
        <f>VLOOKUP(E518,studia!$F$1:$I$12,4,FALSE)</f>
        <v>EEN</v>
      </c>
      <c r="E518" s="34" t="s">
        <v>575</v>
      </c>
      <c r="F518" s="34"/>
      <c r="G518" s="35" t="s">
        <v>1458</v>
      </c>
      <c r="H518" s="35" t="s">
        <v>1459</v>
      </c>
      <c r="I518" s="35" t="s">
        <v>1460</v>
      </c>
      <c r="J518" s="35" t="s">
        <v>1004</v>
      </c>
      <c r="K518" s="19" t="str">
        <f>VLOOKUP(J518,Prowadzacy!$F$2:$J$112,2,FALSE)</f>
        <v>Waldemar</v>
      </c>
      <c r="L518" s="19" t="str">
        <f>VLOOKUP(J518,Prowadzacy!$F$2:$K$112,3,FALSE)</f>
        <v>Paweł</v>
      </c>
      <c r="M518" s="19" t="str">
        <f>VLOOKUP(J518,Prowadzacy!$F$2:$K$112,4,FALSE)</f>
        <v>Dołęga</v>
      </c>
      <c r="N518" s="20" t="str">
        <f>VLOOKUP(J518,Prowadzacy!$F$2:$M$112,8,FALSE)</f>
        <v xml:space="preserve">Waldemar | Dołęga | Dr hab. inż. |  ( 05265 ) </v>
      </c>
      <c r="O518" s="20" t="str">
        <f>VLOOKUP(J518,Prowadzacy!$F$2:$K$112,5,FALSE)</f>
        <v>W05/K2</v>
      </c>
      <c r="P518" s="20" t="str">
        <f>VLOOKUP(J518,Prowadzacy!$F$2:$K$112,6,FALSE)</f>
        <v>ZUE</v>
      </c>
      <c r="Q518" s="34" t="s">
        <v>802</v>
      </c>
      <c r="R518" s="20" t="str">
        <f>VLOOKUP(Q518,Prowadzacy!$F$2:$K$112,2,FALSE)</f>
        <v>Kazimierz</v>
      </c>
      <c r="S518" s="20">
        <f>VLOOKUP(Q518,Prowadzacy!$F$2:$K$112,3,FALSE)</f>
        <v>0</v>
      </c>
      <c r="T518" s="20" t="str">
        <f>VLOOKUP(Q518,Prowadzacy!$F$2:$K$112,4,FALSE)</f>
        <v>Herlender</v>
      </c>
      <c r="U518" s="20" t="str">
        <f>VLOOKUP(Q518,Prowadzacy!$F$2:$M$112,8,FALSE)</f>
        <v xml:space="preserve">Kazimierz | Herlender | Dr inż. |  ( 05211 ) </v>
      </c>
      <c r="V518" s="35"/>
      <c r="W518" s="34" t="s">
        <v>235</v>
      </c>
      <c r="X518" s="34"/>
      <c r="Y518" s="34"/>
      <c r="Z518" s="10"/>
      <c r="AA518" s="9"/>
      <c r="AB518" s="9"/>
      <c r="AC518" s="9"/>
      <c r="AD518" s="9"/>
      <c r="AE518" s="9"/>
      <c r="AF518" s="9"/>
      <c r="AG518" s="9"/>
      <c r="AH518" s="9"/>
      <c r="AI518" s="9"/>
      <c r="AJ518" s="9"/>
      <c r="AK518" s="9"/>
    </row>
    <row r="519" spans="1:37" ht="216.75" customHeight="1">
      <c r="A519" s="20">
        <v>514</v>
      </c>
      <c r="B519" s="20" t="str">
        <f>VLOOKUP(E519,studia!$F$1:$I$12,2,FALSE)</f>
        <v>Elektrotechnika</v>
      </c>
      <c r="C519" s="20" t="str">
        <f>VLOOKUP(E519,studia!$F$1:$I$12,3,FALSE)</f>
        <v>mgr</v>
      </c>
      <c r="D519" s="20" t="str">
        <f>VLOOKUP(E519,studia!$F$1:$I$12,4,FALSE)</f>
        <v>EEN</v>
      </c>
      <c r="E519" s="34" t="s">
        <v>575</v>
      </c>
      <c r="F519" s="34"/>
      <c r="G519" s="35" t="s">
        <v>1461</v>
      </c>
      <c r="H519" s="35" t="s">
        <v>1462</v>
      </c>
      <c r="I519" s="35" t="s">
        <v>1463</v>
      </c>
      <c r="J519" s="35" t="s">
        <v>1004</v>
      </c>
      <c r="K519" s="19" t="str">
        <f>VLOOKUP(J519,Prowadzacy!$F$2:$J$112,2,FALSE)</f>
        <v>Waldemar</v>
      </c>
      <c r="L519" s="19" t="str">
        <f>VLOOKUP(J519,Prowadzacy!$F$2:$K$112,3,FALSE)</f>
        <v>Paweł</v>
      </c>
      <c r="M519" s="19" t="str">
        <f>VLOOKUP(J519,Prowadzacy!$F$2:$K$112,4,FALSE)</f>
        <v>Dołęga</v>
      </c>
      <c r="N519" s="20" t="str">
        <f>VLOOKUP(J519,Prowadzacy!$F$2:$M$112,8,FALSE)</f>
        <v xml:space="preserve">Waldemar | Dołęga | Dr hab. inż. |  ( 05265 ) </v>
      </c>
      <c r="O519" s="20" t="str">
        <f>VLOOKUP(J519,Prowadzacy!$F$2:$K$112,5,FALSE)</f>
        <v>W05/K2</v>
      </c>
      <c r="P519" s="20" t="str">
        <f>VLOOKUP(J519,Prowadzacy!$F$2:$K$112,6,FALSE)</f>
        <v>ZUE</v>
      </c>
      <c r="Q519" s="34" t="s">
        <v>802</v>
      </c>
      <c r="R519" s="20" t="str">
        <f>VLOOKUP(Q519,Prowadzacy!$F$2:$K$112,2,FALSE)</f>
        <v>Kazimierz</v>
      </c>
      <c r="S519" s="20">
        <f>VLOOKUP(Q519,Prowadzacy!$F$2:$K$112,3,FALSE)</f>
        <v>0</v>
      </c>
      <c r="T519" s="20" t="str">
        <f>VLOOKUP(Q519,Prowadzacy!$F$2:$K$112,4,FALSE)</f>
        <v>Herlender</v>
      </c>
      <c r="U519" s="20" t="str">
        <f>VLOOKUP(Q519,Prowadzacy!$F$2:$M$112,8,FALSE)</f>
        <v xml:space="preserve">Kazimierz | Herlender | Dr inż. |  ( 05211 ) </v>
      </c>
      <c r="V519" s="35"/>
      <c r="W519" s="34" t="s">
        <v>235</v>
      </c>
      <c r="X519" s="34"/>
      <c r="Y519" s="34"/>
      <c r="Z519" s="10"/>
      <c r="AA519" s="9"/>
      <c r="AB519" s="9"/>
      <c r="AC519" s="9"/>
      <c r="AD519" s="9"/>
      <c r="AE519" s="9"/>
      <c r="AF519" s="9"/>
      <c r="AG519" s="9"/>
      <c r="AH519" s="9"/>
      <c r="AI519" s="9"/>
      <c r="AJ519" s="9"/>
      <c r="AK519" s="9"/>
    </row>
    <row r="520" spans="1:37" ht="102" customHeight="1">
      <c r="A520" s="20">
        <v>515</v>
      </c>
      <c r="B520" s="20" t="str">
        <f>VLOOKUP(E520,studia!$F$1:$I$12,2,FALSE)</f>
        <v>Elektrotechnika</v>
      </c>
      <c r="C520" s="20" t="str">
        <f>VLOOKUP(E520,studia!$F$1:$I$12,3,FALSE)</f>
        <v>mgr</v>
      </c>
      <c r="D520" s="20" t="str">
        <f>VLOOKUP(E520,studia!$F$1:$I$12,4,FALSE)</f>
        <v>EEN</v>
      </c>
      <c r="E520" s="34" t="s">
        <v>575</v>
      </c>
      <c r="F520" s="85" t="s">
        <v>2939</v>
      </c>
      <c r="G520" s="35" t="s">
        <v>1464</v>
      </c>
      <c r="H520" s="35" t="s">
        <v>1465</v>
      </c>
      <c r="I520" s="35" t="s">
        <v>1466</v>
      </c>
      <c r="J520" s="35" t="s">
        <v>1004</v>
      </c>
      <c r="K520" s="19" t="str">
        <f>VLOOKUP(J520,Prowadzacy!$F$2:$J$112,2,FALSE)</f>
        <v>Waldemar</v>
      </c>
      <c r="L520" s="19" t="str">
        <f>VLOOKUP(J520,Prowadzacy!$F$2:$K$112,3,FALSE)</f>
        <v>Paweł</v>
      </c>
      <c r="M520" s="19" t="str">
        <f>VLOOKUP(J520,Prowadzacy!$F$2:$K$112,4,FALSE)</f>
        <v>Dołęga</v>
      </c>
      <c r="N520" s="20" t="str">
        <f>VLOOKUP(J520,Prowadzacy!$F$2:$M$112,8,FALSE)</f>
        <v xml:space="preserve">Waldemar | Dołęga | Dr hab. inż. |  ( 05265 ) </v>
      </c>
      <c r="O520" s="20" t="str">
        <f>VLOOKUP(J520,Prowadzacy!$F$2:$K$112,5,FALSE)</f>
        <v>W05/K2</v>
      </c>
      <c r="P520" s="20" t="str">
        <f>VLOOKUP(J520,Prowadzacy!$F$2:$K$112,6,FALSE)</f>
        <v>ZUE</v>
      </c>
      <c r="Q520" s="34" t="s">
        <v>802</v>
      </c>
      <c r="R520" s="20" t="str">
        <f>VLOOKUP(Q520,Prowadzacy!$F$2:$K$112,2,FALSE)</f>
        <v>Kazimierz</v>
      </c>
      <c r="S520" s="20">
        <f>VLOOKUP(Q520,Prowadzacy!$F$2:$K$112,3,FALSE)</f>
        <v>0</v>
      </c>
      <c r="T520" s="20" t="str">
        <f>VLOOKUP(Q520,Prowadzacy!$F$2:$K$112,4,FALSE)</f>
        <v>Herlender</v>
      </c>
      <c r="U520" s="20" t="str">
        <f>VLOOKUP(Q520,Prowadzacy!$F$2:$M$112,8,FALSE)</f>
        <v xml:space="preserve">Kazimierz | Herlender | Dr inż. |  ( 05211 ) </v>
      </c>
      <c r="V520" s="35"/>
      <c r="W520" s="34" t="s">
        <v>235</v>
      </c>
      <c r="X520" s="34"/>
      <c r="Y520" s="34"/>
      <c r="Z520" s="10"/>
      <c r="AA520" s="9"/>
      <c r="AB520" s="9"/>
      <c r="AC520" s="9"/>
      <c r="AD520" s="9"/>
      <c r="AE520" s="9"/>
      <c r="AF520" s="9"/>
      <c r="AG520" s="9"/>
      <c r="AH520" s="9"/>
      <c r="AI520" s="9"/>
      <c r="AJ520" s="9"/>
      <c r="AK520" s="9"/>
    </row>
    <row r="521" spans="1:37" ht="102" customHeight="1">
      <c r="A521" s="20">
        <v>516</v>
      </c>
      <c r="B521" s="20" t="str">
        <f>VLOOKUP(E521,studia!$F$1:$I$12,2,FALSE)</f>
        <v>Elektrotechnika</v>
      </c>
      <c r="C521" s="20" t="str">
        <f>VLOOKUP(E521,studia!$F$1:$I$12,3,FALSE)</f>
        <v>mgr</v>
      </c>
      <c r="D521" s="20" t="str">
        <f>VLOOKUP(E521,studia!$F$1:$I$12,4,FALSE)</f>
        <v>EEN</v>
      </c>
      <c r="E521" s="34" t="s">
        <v>575</v>
      </c>
      <c r="F521" s="34"/>
      <c r="G521" s="35" t="s">
        <v>1467</v>
      </c>
      <c r="H521" s="35" t="s">
        <v>1468</v>
      </c>
      <c r="I521" s="35" t="s">
        <v>1469</v>
      </c>
      <c r="J521" s="35" t="s">
        <v>1004</v>
      </c>
      <c r="K521" s="19" t="str">
        <f>VLOOKUP(J521,Prowadzacy!$F$2:$J$112,2,FALSE)</f>
        <v>Waldemar</v>
      </c>
      <c r="L521" s="19" t="str">
        <f>VLOOKUP(J521,Prowadzacy!$F$2:$K$112,3,FALSE)</f>
        <v>Paweł</v>
      </c>
      <c r="M521" s="19" t="str">
        <f>VLOOKUP(J521,Prowadzacy!$F$2:$K$112,4,FALSE)</f>
        <v>Dołęga</v>
      </c>
      <c r="N521" s="20" t="str">
        <f>VLOOKUP(J521,Prowadzacy!$F$2:$M$112,8,FALSE)</f>
        <v xml:space="preserve">Waldemar | Dołęga | Dr hab. inż. |  ( 05265 ) </v>
      </c>
      <c r="O521" s="20" t="str">
        <f>VLOOKUP(J521,Prowadzacy!$F$2:$K$112,5,FALSE)</f>
        <v>W05/K2</v>
      </c>
      <c r="P521" s="20" t="str">
        <f>VLOOKUP(J521,Prowadzacy!$F$2:$K$112,6,FALSE)</f>
        <v>ZUE</v>
      </c>
      <c r="Q521" s="34" t="s">
        <v>802</v>
      </c>
      <c r="R521" s="20" t="str">
        <f>VLOOKUP(Q521,Prowadzacy!$F$2:$K$112,2,FALSE)</f>
        <v>Kazimierz</v>
      </c>
      <c r="S521" s="20">
        <f>VLOOKUP(Q521,Prowadzacy!$F$2:$K$112,3,FALSE)</f>
        <v>0</v>
      </c>
      <c r="T521" s="20" t="str">
        <f>VLOOKUP(Q521,Prowadzacy!$F$2:$K$112,4,FALSE)</f>
        <v>Herlender</v>
      </c>
      <c r="U521" s="20" t="str">
        <f>VLOOKUP(Q521,Prowadzacy!$F$2:$M$112,8,FALSE)</f>
        <v xml:space="preserve">Kazimierz | Herlender | Dr inż. |  ( 05211 ) </v>
      </c>
      <c r="V521" s="35"/>
      <c r="W521" s="34" t="s">
        <v>235</v>
      </c>
      <c r="X521" s="34"/>
      <c r="Y521" s="34"/>
      <c r="Z521" s="10"/>
      <c r="AA521" s="9"/>
      <c r="AB521" s="9"/>
      <c r="AC521" s="9"/>
      <c r="AD521" s="9"/>
      <c r="AE521" s="9"/>
      <c r="AF521" s="9"/>
      <c r="AG521" s="9"/>
      <c r="AH521" s="9"/>
      <c r="AI521" s="9"/>
      <c r="AJ521" s="9"/>
      <c r="AK521" s="9"/>
    </row>
    <row r="522" spans="1:37" ht="114.75" customHeight="1">
      <c r="A522" s="20">
        <v>517</v>
      </c>
      <c r="B522" s="20" t="str">
        <f>VLOOKUP(E522,studia!$F$1:$I$12,2,FALSE)</f>
        <v>Elektrotechnika</v>
      </c>
      <c r="C522" s="20" t="str">
        <f>VLOOKUP(E522,studia!$F$1:$I$12,3,FALSE)</f>
        <v>mgr</v>
      </c>
      <c r="D522" s="20" t="str">
        <f>VLOOKUP(E522,studia!$F$1:$I$12,4,FALSE)</f>
        <v>EEN</v>
      </c>
      <c r="E522" s="34" t="s">
        <v>575</v>
      </c>
      <c r="F522" s="34"/>
      <c r="G522" s="35" t="s">
        <v>1470</v>
      </c>
      <c r="H522" s="35" t="s">
        <v>1471</v>
      </c>
      <c r="I522" s="35" t="s">
        <v>1472</v>
      </c>
      <c r="J522" s="35" t="s">
        <v>1004</v>
      </c>
      <c r="K522" s="19" t="str">
        <f>VLOOKUP(J522,Prowadzacy!$F$2:$J$112,2,FALSE)</f>
        <v>Waldemar</v>
      </c>
      <c r="L522" s="19" t="str">
        <f>VLOOKUP(J522,Prowadzacy!$F$2:$K$112,3,FALSE)</f>
        <v>Paweł</v>
      </c>
      <c r="M522" s="19" t="str">
        <f>VLOOKUP(J522,Prowadzacy!$F$2:$K$112,4,FALSE)</f>
        <v>Dołęga</v>
      </c>
      <c r="N522" s="20" t="str">
        <f>VLOOKUP(J522,Prowadzacy!$F$2:$M$112,8,FALSE)</f>
        <v xml:space="preserve">Waldemar | Dołęga | Dr hab. inż. |  ( 05265 ) </v>
      </c>
      <c r="O522" s="20" t="str">
        <f>VLOOKUP(J522,Prowadzacy!$F$2:$K$112,5,FALSE)</f>
        <v>W05/K2</v>
      </c>
      <c r="P522" s="20" t="str">
        <f>VLOOKUP(J522,Prowadzacy!$F$2:$K$112,6,FALSE)</f>
        <v>ZUE</v>
      </c>
      <c r="Q522" s="34" t="s">
        <v>802</v>
      </c>
      <c r="R522" s="20" t="str">
        <f>VLOOKUP(Q522,Prowadzacy!$F$2:$K$112,2,FALSE)</f>
        <v>Kazimierz</v>
      </c>
      <c r="S522" s="20">
        <f>VLOOKUP(Q522,Prowadzacy!$F$2:$K$112,3,FALSE)</f>
        <v>0</v>
      </c>
      <c r="T522" s="20" t="str">
        <f>VLOOKUP(Q522,Prowadzacy!$F$2:$K$112,4,FALSE)</f>
        <v>Herlender</v>
      </c>
      <c r="U522" s="20" t="str">
        <f>VLOOKUP(Q522,Prowadzacy!$F$2:$M$112,8,FALSE)</f>
        <v xml:space="preserve">Kazimierz | Herlender | Dr inż. |  ( 05211 ) </v>
      </c>
      <c r="V522" s="35"/>
      <c r="W522" s="34" t="s">
        <v>235</v>
      </c>
      <c r="X522" s="34"/>
      <c r="Y522" s="34"/>
      <c r="Z522" s="10"/>
      <c r="AA522" s="9"/>
      <c r="AB522" s="9"/>
      <c r="AC522" s="9"/>
      <c r="AD522" s="9"/>
      <c r="AE522" s="9"/>
      <c r="AF522" s="9"/>
      <c r="AG522" s="9"/>
      <c r="AH522" s="9"/>
      <c r="AI522" s="9"/>
      <c r="AJ522" s="9"/>
      <c r="AK522" s="9"/>
    </row>
    <row r="523" spans="1:37" ht="63.75" customHeight="1">
      <c r="A523" s="20">
        <v>518</v>
      </c>
      <c r="B523" s="20" t="str">
        <f>VLOOKUP(E523,studia!$F$1:$I$12,2,FALSE)</f>
        <v>Elektrotechnika</v>
      </c>
      <c r="C523" s="20" t="str">
        <f>VLOOKUP(E523,studia!$F$1:$I$12,3,FALSE)</f>
        <v>mgr</v>
      </c>
      <c r="D523" s="20" t="str">
        <f>VLOOKUP(E523,studia!$F$1:$I$12,4,FALSE)</f>
        <v>EEN</v>
      </c>
      <c r="E523" s="34" t="s">
        <v>575</v>
      </c>
      <c r="F523" s="34"/>
      <c r="G523" s="35" t="s">
        <v>1473</v>
      </c>
      <c r="H523" s="35" t="s">
        <v>1474</v>
      </c>
      <c r="I523" s="35" t="s">
        <v>1475</v>
      </c>
      <c r="J523" s="35" t="s">
        <v>1004</v>
      </c>
      <c r="K523" s="19" t="str">
        <f>VLOOKUP(J523,Prowadzacy!$F$2:$J$112,2,FALSE)</f>
        <v>Waldemar</v>
      </c>
      <c r="L523" s="19" t="str">
        <f>VLOOKUP(J523,Prowadzacy!$F$2:$K$112,3,FALSE)</f>
        <v>Paweł</v>
      </c>
      <c r="M523" s="19" t="str">
        <f>VLOOKUP(J523,Prowadzacy!$F$2:$K$112,4,FALSE)</f>
        <v>Dołęga</v>
      </c>
      <c r="N523" s="20" t="str">
        <f>VLOOKUP(J523,Prowadzacy!$F$2:$M$112,8,FALSE)</f>
        <v xml:space="preserve">Waldemar | Dołęga | Dr hab. inż. |  ( 05265 ) </v>
      </c>
      <c r="O523" s="20" t="str">
        <f>VLOOKUP(J523,Prowadzacy!$F$2:$K$112,5,FALSE)</f>
        <v>W05/K2</v>
      </c>
      <c r="P523" s="20" t="str">
        <f>VLOOKUP(J523,Prowadzacy!$F$2:$K$112,6,FALSE)</f>
        <v>ZUE</v>
      </c>
      <c r="Q523" s="34" t="s">
        <v>802</v>
      </c>
      <c r="R523" s="20" t="str">
        <f>VLOOKUP(Q523,Prowadzacy!$F$2:$K$112,2,FALSE)</f>
        <v>Kazimierz</v>
      </c>
      <c r="S523" s="20">
        <f>VLOOKUP(Q523,Prowadzacy!$F$2:$K$112,3,FALSE)</f>
        <v>0</v>
      </c>
      <c r="T523" s="20" t="str">
        <f>VLOOKUP(Q523,Prowadzacy!$F$2:$K$112,4,FALSE)</f>
        <v>Herlender</v>
      </c>
      <c r="U523" s="20" t="str">
        <f>VLOOKUP(Q523,Prowadzacy!$F$2:$M$112,8,FALSE)</f>
        <v xml:space="preserve">Kazimierz | Herlender | Dr inż. |  ( 05211 ) </v>
      </c>
      <c r="V523" s="35"/>
      <c r="W523" s="34" t="s">
        <v>235</v>
      </c>
      <c r="X523" s="53"/>
      <c r="Y523" s="34"/>
      <c r="Z523" s="10"/>
      <c r="AA523" s="9"/>
      <c r="AB523" s="9"/>
      <c r="AC523" s="9"/>
      <c r="AD523" s="9"/>
      <c r="AE523" s="9"/>
      <c r="AF523" s="9"/>
      <c r="AG523" s="9"/>
      <c r="AH523" s="9"/>
      <c r="AI523" s="9"/>
      <c r="AJ523" s="9"/>
      <c r="AK523" s="9"/>
    </row>
    <row r="524" spans="1:37" ht="76.5" customHeight="1">
      <c r="A524" s="20">
        <v>519</v>
      </c>
      <c r="B524" s="20" t="str">
        <f>VLOOKUP(E524,studia!$F$1:$I$12,2,FALSE)</f>
        <v>Elektrotechnika</v>
      </c>
      <c r="C524" s="20" t="str">
        <f>VLOOKUP(E524,studia!$F$1:$I$12,3,FALSE)</f>
        <v>mgr</v>
      </c>
      <c r="D524" s="20" t="str">
        <f>VLOOKUP(E524,studia!$F$1:$I$12,4,FALSE)</f>
        <v>EEN</v>
      </c>
      <c r="E524" s="34" t="s">
        <v>575</v>
      </c>
      <c r="F524" s="34"/>
      <c r="G524" s="35" t="s">
        <v>1476</v>
      </c>
      <c r="H524" s="35" t="s">
        <v>1477</v>
      </c>
      <c r="I524" s="35" t="s">
        <v>1478</v>
      </c>
      <c r="J524" s="35" t="s">
        <v>1004</v>
      </c>
      <c r="K524" s="19" t="str">
        <f>VLOOKUP(J524,Prowadzacy!$F$2:$J$112,2,FALSE)</f>
        <v>Waldemar</v>
      </c>
      <c r="L524" s="19" t="str">
        <f>VLOOKUP(J524,Prowadzacy!$F$2:$K$112,3,FALSE)</f>
        <v>Paweł</v>
      </c>
      <c r="M524" s="19" t="str">
        <f>VLOOKUP(J524,Prowadzacy!$F$2:$K$112,4,FALSE)</f>
        <v>Dołęga</v>
      </c>
      <c r="N524" s="20" t="str">
        <f>VLOOKUP(J524,Prowadzacy!$F$2:$M$112,8,FALSE)</f>
        <v xml:space="preserve">Waldemar | Dołęga | Dr hab. inż. |  ( 05265 ) </v>
      </c>
      <c r="O524" s="20" t="str">
        <f>VLOOKUP(J524,Prowadzacy!$F$2:$K$112,5,FALSE)</f>
        <v>W05/K2</v>
      </c>
      <c r="P524" s="20" t="str">
        <f>VLOOKUP(J524,Prowadzacy!$F$2:$K$112,6,FALSE)</f>
        <v>ZUE</v>
      </c>
      <c r="Q524" s="34" t="s">
        <v>802</v>
      </c>
      <c r="R524" s="20" t="str">
        <f>VLOOKUP(Q524,Prowadzacy!$F$2:$K$112,2,FALSE)</f>
        <v>Kazimierz</v>
      </c>
      <c r="S524" s="20">
        <f>VLOOKUP(Q524,Prowadzacy!$F$2:$K$112,3,FALSE)</f>
        <v>0</v>
      </c>
      <c r="T524" s="20" t="str">
        <f>VLOOKUP(Q524,Prowadzacy!$F$2:$K$112,4,FALSE)</f>
        <v>Herlender</v>
      </c>
      <c r="U524" s="20" t="str">
        <f>VLOOKUP(Q524,Prowadzacy!$F$2:$M$112,8,FALSE)</f>
        <v xml:space="preserve">Kazimierz | Herlender | Dr inż. |  ( 05211 ) </v>
      </c>
      <c r="V524" s="35"/>
      <c r="W524" s="34" t="s">
        <v>235</v>
      </c>
      <c r="X524" s="53"/>
      <c r="Y524" s="34"/>
      <c r="Z524" s="10"/>
      <c r="AA524" s="9"/>
      <c r="AB524" s="9"/>
      <c r="AC524" s="9"/>
      <c r="AD524" s="9"/>
      <c r="AE524" s="9"/>
      <c r="AF524" s="9"/>
      <c r="AG524" s="9"/>
      <c r="AH524" s="9"/>
      <c r="AI524" s="9"/>
      <c r="AJ524" s="9"/>
      <c r="AK524" s="9"/>
    </row>
    <row r="525" spans="1:37" ht="102" customHeight="1">
      <c r="A525" s="20">
        <v>520</v>
      </c>
      <c r="B525" s="20" t="str">
        <f>VLOOKUP(E525,studia!$F$1:$I$12,2,FALSE)</f>
        <v>Elektrotechnika</v>
      </c>
      <c r="C525" s="20" t="str">
        <f>VLOOKUP(E525,studia!$F$1:$I$12,3,FALSE)</f>
        <v>mgr</v>
      </c>
      <c r="D525" s="20" t="str">
        <f>VLOOKUP(E525,studia!$F$1:$I$12,4,FALSE)</f>
        <v>EEN</v>
      </c>
      <c r="E525" s="34" t="s">
        <v>575</v>
      </c>
      <c r="F525" s="34"/>
      <c r="G525" s="35" t="s">
        <v>1479</v>
      </c>
      <c r="H525" s="35" t="s">
        <v>1480</v>
      </c>
      <c r="I525" s="35" t="s">
        <v>1481</v>
      </c>
      <c r="J525" s="35" t="s">
        <v>1004</v>
      </c>
      <c r="K525" s="19" t="str">
        <f>VLOOKUP(J525,Prowadzacy!$F$2:$J$112,2,FALSE)</f>
        <v>Waldemar</v>
      </c>
      <c r="L525" s="19" t="str">
        <f>VLOOKUP(J525,Prowadzacy!$F$2:$K$112,3,FALSE)</f>
        <v>Paweł</v>
      </c>
      <c r="M525" s="19" t="str">
        <f>VLOOKUP(J525,Prowadzacy!$F$2:$K$112,4,FALSE)</f>
        <v>Dołęga</v>
      </c>
      <c r="N525" s="20" t="str">
        <f>VLOOKUP(J525,Prowadzacy!$F$2:$M$112,8,FALSE)</f>
        <v xml:space="preserve">Waldemar | Dołęga | Dr hab. inż. |  ( 05265 ) </v>
      </c>
      <c r="O525" s="20" t="str">
        <f>VLOOKUP(J525,Prowadzacy!$F$2:$K$112,5,FALSE)</f>
        <v>W05/K2</v>
      </c>
      <c r="P525" s="20" t="str">
        <f>VLOOKUP(J525,Prowadzacy!$F$2:$K$112,6,FALSE)</f>
        <v>ZUE</v>
      </c>
      <c r="Q525" s="34" t="s">
        <v>802</v>
      </c>
      <c r="R525" s="20" t="str">
        <f>VLOOKUP(Q525,Prowadzacy!$F$2:$K$112,2,FALSE)</f>
        <v>Kazimierz</v>
      </c>
      <c r="S525" s="20">
        <f>VLOOKUP(Q525,Prowadzacy!$F$2:$K$112,3,FALSE)</f>
        <v>0</v>
      </c>
      <c r="T525" s="20" t="str">
        <f>VLOOKUP(Q525,Prowadzacy!$F$2:$K$112,4,FALSE)</f>
        <v>Herlender</v>
      </c>
      <c r="U525" s="20" t="str">
        <f>VLOOKUP(Q525,Prowadzacy!$F$2:$M$112,8,FALSE)</f>
        <v xml:space="preserve">Kazimierz | Herlender | Dr inż. |  ( 05211 ) </v>
      </c>
      <c r="V525" s="35"/>
      <c r="W525" s="34" t="s">
        <v>235</v>
      </c>
      <c r="X525" s="53"/>
      <c r="Y525" s="34"/>
      <c r="Z525" s="10"/>
      <c r="AA525" s="9"/>
      <c r="AB525" s="9"/>
      <c r="AC525" s="9"/>
      <c r="AD525" s="9"/>
      <c r="AE525" s="9"/>
      <c r="AF525" s="9"/>
      <c r="AG525" s="9"/>
      <c r="AH525" s="9"/>
      <c r="AI525" s="9"/>
      <c r="AJ525" s="9"/>
      <c r="AK525" s="9"/>
    </row>
    <row r="526" spans="1:37" ht="102" customHeight="1">
      <c r="A526" s="20">
        <v>521</v>
      </c>
      <c r="B526" s="20" t="str">
        <f>VLOOKUP(E526,studia!$F$1:$I$12,2,FALSE)</f>
        <v>Elektrotechnika</v>
      </c>
      <c r="C526" s="20" t="str">
        <f>VLOOKUP(E526,studia!$F$1:$I$12,3,FALSE)</f>
        <v>mgr</v>
      </c>
      <c r="D526" s="20" t="str">
        <f>VLOOKUP(E526,studia!$F$1:$I$12,4,FALSE)</f>
        <v>EEN</v>
      </c>
      <c r="E526" s="34" t="s">
        <v>575</v>
      </c>
      <c r="F526" s="85" t="s">
        <v>2939</v>
      </c>
      <c r="G526" s="35" t="s">
        <v>1482</v>
      </c>
      <c r="H526" s="35" t="s">
        <v>1483</v>
      </c>
      <c r="I526" s="35" t="s">
        <v>1484</v>
      </c>
      <c r="J526" s="35" t="s">
        <v>1020</v>
      </c>
      <c r="K526" s="19" t="str">
        <f>VLOOKUP(J526,Prowadzacy!$F$2:$J$112,2,FALSE)</f>
        <v>Wiktoria</v>
      </c>
      <c r="L526" s="19" t="str">
        <f>VLOOKUP(J526,Prowadzacy!$F$2:$K$112,3,FALSE)</f>
        <v>Maria</v>
      </c>
      <c r="M526" s="19" t="str">
        <f>VLOOKUP(J526,Prowadzacy!$F$2:$K$112,4,FALSE)</f>
        <v>Grycan</v>
      </c>
      <c r="N526" s="20" t="str">
        <f>VLOOKUP(J526,Prowadzacy!$F$2:$M$112,8,FALSE)</f>
        <v xml:space="preserve">Wiktoria | Grycan | Dr inż. |  ( 05408 ) </v>
      </c>
      <c r="O526" s="20" t="str">
        <f>VLOOKUP(J526,Prowadzacy!$F$2:$K$112,5,FALSE)</f>
        <v>W05/K2</v>
      </c>
      <c r="P526" s="20" t="str">
        <f>VLOOKUP(J526,Prowadzacy!$F$2:$K$112,6,FALSE)</f>
        <v>ZEP</v>
      </c>
      <c r="Q526" s="34" t="s">
        <v>763</v>
      </c>
      <c r="R526" s="20" t="str">
        <f>VLOOKUP(Q526,Prowadzacy!$F$2:$K$112,2,FALSE)</f>
        <v>Joanna</v>
      </c>
      <c r="S526" s="20" t="str">
        <f>VLOOKUP(Q526,Prowadzacy!$F$2:$K$112,3,FALSE)</f>
        <v>Karolina</v>
      </c>
      <c r="T526" s="20" t="str">
        <f>VLOOKUP(Q526,Prowadzacy!$F$2:$K$112,4,FALSE)</f>
        <v>Budzisz</v>
      </c>
      <c r="U526" s="20" t="str">
        <f>VLOOKUP(Q526,Prowadzacy!$F$2:$M$112,8,FALSE)</f>
        <v xml:space="preserve">Joanna | Budzisz | Dr inż. |  ( 05404 ) </v>
      </c>
      <c r="V526" s="35"/>
      <c r="W526" s="34" t="s">
        <v>235</v>
      </c>
      <c r="X526" s="53"/>
      <c r="Y526" s="34"/>
      <c r="Z526" s="10"/>
      <c r="AA526" s="9"/>
      <c r="AB526" s="9"/>
      <c r="AC526" s="9"/>
      <c r="AD526" s="9"/>
      <c r="AE526" s="9"/>
      <c r="AF526" s="9"/>
      <c r="AG526" s="9"/>
      <c r="AH526" s="9"/>
      <c r="AI526" s="9"/>
      <c r="AJ526" s="9"/>
      <c r="AK526" s="9"/>
    </row>
    <row r="527" spans="1:37" ht="127.5" customHeight="1">
      <c r="A527" s="20">
        <v>522</v>
      </c>
      <c r="B527" s="20" t="str">
        <f>VLOOKUP(E527,studia!$F$1:$I$12,2,FALSE)</f>
        <v>Elektrotechnika</v>
      </c>
      <c r="C527" s="20" t="str">
        <f>VLOOKUP(E527,studia!$F$1:$I$12,3,FALSE)</f>
        <v>mgr</v>
      </c>
      <c r="D527" s="20" t="str">
        <f>VLOOKUP(E527,studia!$F$1:$I$12,4,FALSE)</f>
        <v>EEN</v>
      </c>
      <c r="E527" s="34" t="s">
        <v>575</v>
      </c>
      <c r="F527" s="34"/>
      <c r="G527" s="35" t="s">
        <v>1485</v>
      </c>
      <c r="H527" s="35" t="s">
        <v>1486</v>
      </c>
      <c r="I527" s="35" t="s">
        <v>1487</v>
      </c>
      <c r="J527" s="35" t="s">
        <v>1020</v>
      </c>
      <c r="K527" s="19" t="str">
        <f>VLOOKUP(J527,Prowadzacy!$F$2:$J$112,2,FALSE)</f>
        <v>Wiktoria</v>
      </c>
      <c r="L527" s="19" t="str">
        <f>VLOOKUP(J527,Prowadzacy!$F$2:$K$112,3,FALSE)</f>
        <v>Maria</v>
      </c>
      <c r="M527" s="19" t="str">
        <f>VLOOKUP(J527,Prowadzacy!$F$2:$K$112,4,FALSE)</f>
        <v>Grycan</v>
      </c>
      <c r="N527" s="20" t="str">
        <f>VLOOKUP(J527,Prowadzacy!$F$2:$M$112,8,FALSE)</f>
        <v xml:space="preserve">Wiktoria | Grycan | Dr inż. |  ( 05408 ) </v>
      </c>
      <c r="O527" s="20" t="str">
        <f>VLOOKUP(J527,Prowadzacy!$F$2:$K$112,5,FALSE)</f>
        <v>W05/K2</v>
      </c>
      <c r="P527" s="20" t="str">
        <f>VLOOKUP(J527,Prowadzacy!$F$2:$K$112,6,FALSE)</f>
        <v>ZEP</v>
      </c>
      <c r="Q527" s="34" t="s">
        <v>763</v>
      </c>
      <c r="R527" s="20" t="str">
        <f>VLOOKUP(Q527,Prowadzacy!$F$2:$K$112,2,FALSE)</f>
        <v>Joanna</v>
      </c>
      <c r="S527" s="20" t="str">
        <f>VLOOKUP(Q527,Prowadzacy!$F$2:$K$112,3,FALSE)</f>
        <v>Karolina</v>
      </c>
      <c r="T527" s="20" t="str">
        <f>VLOOKUP(Q527,Prowadzacy!$F$2:$K$112,4,FALSE)</f>
        <v>Budzisz</v>
      </c>
      <c r="U527" s="20" t="str">
        <f>VLOOKUP(Q527,Prowadzacy!$F$2:$M$112,8,FALSE)</f>
        <v xml:space="preserve">Joanna | Budzisz | Dr inż. |  ( 05404 ) </v>
      </c>
      <c r="V527" s="35"/>
      <c r="W527" s="34" t="s">
        <v>235</v>
      </c>
      <c r="X527" s="53"/>
      <c r="Y527" s="34"/>
      <c r="Z527" s="10"/>
      <c r="AA527" s="9"/>
      <c r="AB527" s="9"/>
      <c r="AC527" s="9"/>
      <c r="AD527" s="9"/>
      <c r="AE527" s="9"/>
      <c r="AF527" s="9"/>
      <c r="AG527" s="9"/>
      <c r="AH527" s="9"/>
      <c r="AI527" s="9"/>
      <c r="AJ527" s="9"/>
      <c r="AK527" s="9"/>
    </row>
    <row r="528" spans="1:37" ht="127.5" customHeight="1">
      <c r="A528" s="20">
        <v>523</v>
      </c>
      <c r="B528" s="20" t="str">
        <f>VLOOKUP(E528,studia!$F$1:$I$12,2,FALSE)</f>
        <v>Elektrotechnika</v>
      </c>
      <c r="C528" s="20" t="str">
        <f>VLOOKUP(E528,studia!$F$1:$I$12,3,FALSE)</f>
        <v>mgr</v>
      </c>
      <c r="D528" s="20" t="str">
        <f>VLOOKUP(E528,studia!$F$1:$I$12,4,FALSE)</f>
        <v>EEN</v>
      </c>
      <c r="E528" s="34" t="s">
        <v>575</v>
      </c>
      <c r="F528" s="34"/>
      <c r="G528" s="35" t="s">
        <v>1488</v>
      </c>
      <c r="H528" s="35" t="s">
        <v>1489</v>
      </c>
      <c r="I528" s="35" t="s">
        <v>1490</v>
      </c>
      <c r="J528" s="35" t="s">
        <v>1020</v>
      </c>
      <c r="K528" s="19" t="str">
        <f>VLOOKUP(J528,Prowadzacy!$F$2:$J$112,2,FALSE)</f>
        <v>Wiktoria</v>
      </c>
      <c r="L528" s="19" t="str">
        <f>VLOOKUP(J528,Prowadzacy!$F$2:$K$112,3,FALSE)</f>
        <v>Maria</v>
      </c>
      <c r="M528" s="19" t="str">
        <f>VLOOKUP(J528,Prowadzacy!$F$2:$K$112,4,FALSE)</f>
        <v>Grycan</v>
      </c>
      <c r="N528" s="20" t="str">
        <f>VLOOKUP(J528,Prowadzacy!$F$2:$M$112,8,FALSE)</f>
        <v xml:space="preserve">Wiktoria | Grycan | Dr inż. |  ( 05408 ) </v>
      </c>
      <c r="O528" s="20" t="str">
        <f>VLOOKUP(J528,Prowadzacy!$F$2:$K$112,5,FALSE)</f>
        <v>W05/K2</v>
      </c>
      <c r="P528" s="20" t="str">
        <f>VLOOKUP(J528,Prowadzacy!$F$2:$K$112,6,FALSE)</f>
        <v>ZEP</v>
      </c>
      <c r="Q528" s="34" t="s">
        <v>763</v>
      </c>
      <c r="R528" s="20" t="str">
        <f>VLOOKUP(Q528,Prowadzacy!$F$2:$K$112,2,FALSE)</f>
        <v>Joanna</v>
      </c>
      <c r="S528" s="20" t="str">
        <f>VLOOKUP(Q528,Prowadzacy!$F$2:$K$112,3,FALSE)</f>
        <v>Karolina</v>
      </c>
      <c r="T528" s="20" t="str">
        <f>VLOOKUP(Q528,Prowadzacy!$F$2:$K$112,4,FALSE)</f>
        <v>Budzisz</v>
      </c>
      <c r="U528" s="20" t="str">
        <f>VLOOKUP(Q528,Prowadzacy!$F$2:$M$112,8,FALSE)</f>
        <v xml:space="preserve">Joanna | Budzisz | Dr inż. |  ( 05404 ) </v>
      </c>
      <c r="V528" s="35"/>
      <c r="W528" s="34" t="s">
        <v>235</v>
      </c>
      <c r="X528" s="53"/>
      <c r="Y528" s="34"/>
      <c r="Z528" s="10"/>
      <c r="AA528" s="9"/>
      <c r="AB528" s="9"/>
      <c r="AC528" s="9"/>
      <c r="AD528" s="9"/>
      <c r="AE528" s="9"/>
      <c r="AF528" s="9"/>
      <c r="AG528" s="9"/>
      <c r="AH528" s="9"/>
      <c r="AI528" s="9"/>
      <c r="AJ528" s="9"/>
      <c r="AK528" s="9"/>
    </row>
    <row r="529" spans="1:37" ht="76.5" customHeight="1">
      <c r="A529" s="20">
        <v>524</v>
      </c>
      <c r="B529" s="20" t="str">
        <f>VLOOKUP(E529,studia!$F$1:$I$12,2,FALSE)</f>
        <v>Elektrotechnika</v>
      </c>
      <c r="C529" s="20" t="str">
        <f>VLOOKUP(E529,studia!$F$1:$I$12,3,FALSE)</f>
        <v>mgr</v>
      </c>
      <c r="D529" s="20" t="str">
        <f>VLOOKUP(E529,studia!$F$1:$I$12,4,FALSE)</f>
        <v>EEN</v>
      </c>
      <c r="E529" s="34" t="s">
        <v>575</v>
      </c>
      <c r="F529" s="34"/>
      <c r="G529" s="35" t="s">
        <v>1491</v>
      </c>
      <c r="H529" s="35" t="s">
        <v>1492</v>
      </c>
      <c r="I529" s="35" t="s">
        <v>1493</v>
      </c>
      <c r="J529" s="35" t="s">
        <v>1020</v>
      </c>
      <c r="K529" s="19" t="str">
        <f>VLOOKUP(J529,Prowadzacy!$F$2:$J$112,2,FALSE)</f>
        <v>Wiktoria</v>
      </c>
      <c r="L529" s="19" t="str">
        <f>VLOOKUP(J529,Prowadzacy!$F$2:$K$112,3,FALSE)</f>
        <v>Maria</v>
      </c>
      <c r="M529" s="19" t="str">
        <f>VLOOKUP(J529,Prowadzacy!$F$2:$K$112,4,FALSE)</f>
        <v>Grycan</v>
      </c>
      <c r="N529" s="20" t="str">
        <f>VLOOKUP(J529,Prowadzacy!$F$2:$M$112,8,FALSE)</f>
        <v xml:space="preserve">Wiktoria | Grycan | Dr inż. |  ( 05408 ) </v>
      </c>
      <c r="O529" s="20" t="str">
        <f>VLOOKUP(J529,Prowadzacy!$F$2:$K$112,5,FALSE)</f>
        <v>W05/K2</v>
      </c>
      <c r="P529" s="20" t="str">
        <f>VLOOKUP(J529,Prowadzacy!$F$2:$K$112,6,FALSE)</f>
        <v>ZEP</v>
      </c>
      <c r="Q529" s="34" t="s">
        <v>763</v>
      </c>
      <c r="R529" s="20" t="str">
        <f>VLOOKUP(Q529,Prowadzacy!$F$2:$K$112,2,FALSE)</f>
        <v>Joanna</v>
      </c>
      <c r="S529" s="20" t="str">
        <f>VLOOKUP(Q529,Prowadzacy!$F$2:$K$112,3,FALSE)</f>
        <v>Karolina</v>
      </c>
      <c r="T529" s="20" t="str">
        <f>VLOOKUP(Q529,Prowadzacy!$F$2:$K$112,4,FALSE)</f>
        <v>Budzisz</v>
      </c>
      <c r="U529" s="20" t="str">
        <f>VLOOKUP(Q529,Prowadzacy!$F$2:$M$112,8,FALSE)</f>
        <v xml:space="preserve">Joanna | Budzisz | Dr inż. |  ( 05404 ) </v>
      </c>
      <c r="V529" s="35"/>
      <c r="W529" s="34" t="s">
        <v>235</v>
      </c>
      <c r="X529" s="53"/>
      <c r="Y529" s="34"/>
      <c r="Z529" s="10"/>
      <c r="AA529" s="9"/>
      <c r="AB529" s="9"/>
      <c r="AC529" s="9"/>
      <c r="AD529" s="9"/>
      <c r="AE529" s="9"/>
      <c r="AF529" s="9"/>
      <c r="AG529" s="9"/>
      <c r="AH529" s="9"/>
      <c r="AI529" s="9"/>
      <c r="AJ529" s="9"/>
      <c r="AK529" s="9"/>
    </row>
    <row r="530" spans="1:37" ht="89.25" customHeight="1">
      <c r="A530" s="20">
        <v>525</v>
      </c>
      <c r="B530" s="20" t="str">
        <f>VLOOKUP(E530,studia!$F$1:$I$12,2,FALSE)</f>
        <v>Elektrotechnika</v>
      </c>
      <c r="C530" s="20" t="str">
        <f>VLOOKUP(E530,studia!$F$1:$I$12,3,FALSE)</f>
        <v>mgr</v>
      </c>
      <c r="D530" s="20" t="str">
        <f>VLOOKUP(E530,studia!$F$1:$I$12,4,FALSE)</f>
        <v>EEN</v>
      </c>
      <c r="E530" s="34" t="s">
        <v>575</v>
      </c>
      <c r="F530" s="85" t="s">
        <v>2939</v>
      </c>
      <c r="G530" s="35" t="s">
        <v>1494</v>
      </c>
      <c r="H530" s="35" t="s">
        <v>1495</v>
      </c>
      <c r="I530" s="35" t="s">
        <v>1496</v>
      </c>
      <c r="J530" s="35" t="s">
        <v>1020</v>
      </c>
      <c r="K530" s="19" t="str">
        <f>VLOOKUP(J530,Prowadzacy!$F$2:$J$112,2,FALSE)</f>
        <v>Wiktoria</v>
      </c>
      <c r="L530" s="19" t="str">
        <f>VLOOKUP(J530,Prowadzacy!$F$2:$K$112,3,FALSE)</f>
        <v>Maria</v>
      </c>
      <c r="M530" s="19" t="str">
        <f>VLOOKUP(J530,Prowadzacy!$F$2:$K$112,4,FALSE)</f>
        <v>Grycan</v>
      </c>
      <c r="N530" s="20" t="str">
        <f>VLOOKUP(J530,Prowadzacy!$F$2:$M$112,8,FALSE)</f>
        <v xml:space="preserve">Wiktoria | Grycan | Dr inż. |  ( 05408 ) </v>
      </c>
      <c r="O530" s="20" t="str">
        <f>VLOOKUP(J530,Prowadzacy!$F$2:$K$112,5,FALSE)</f>
        <v>W05/K2</v>
      </c>
      <c r="P530" s="20" t="str">
        <f>VLOOKUP(J530,Prowadzacy!$F$2:$K$112,6,FALSE)</f>
        <v>ZEP</v>
      </c>
      <c r="Q530" s="34" t="s">
        <v>763</v>
      </c>
      <c r="R530" s="20" t="str">
        <f>VLOOKUP(Q530,Prowadzacy!$F$2:$K$112,2,FALSE)</f>
        <v>Joanna</v>
      </c>
      <c r="S530" s="20" t="str">
        <f>VLOOKUP(Q530,Prowadzacy!$F$2:$K$112,3,FALSE)</f>
        <v>Karolina</v>
      </c>
      <c r="T530" s="20" t="str">
        <f>VLOOKUP(Q530,Prowadzacy!$F$2:$K$112,4,FALSE)</f>
        <v>Budzisz</v>
      </c>
      <c r="U530" s="20" t="str">
        <f>VLOOKUP(Q530,Prowadzacy!$F$2:$M$112,8,FALSE)</f>
        <v xml:space="preserve">Joanna | Budzisz | Dr inż. |  ( 05404 ) </v>
      </c>
      <c r="V530" s="35"/>
      <c r="W530" s="34" t="s">
        <v>235</v>
      </c>
      <c r="X530" s="53"/>
      <c r="Y530" s="34"/>
      <c r="Z530" s="10"/>
      <c r="AA530" s="9"/>
      <c r="AB530" s="9"/>
      <c r="AC530" s="9"/>
      <c r="AD530" s="9"/>
      <c r="AE530" s="9"/>
      <c r="AF530" s="9"/>
      <c r="AG530" s="9"/>
      <c r="AH530" s="9"/>
      <c r="AI530" s="9"/>
      <c r="AJ530" s="9"/>
      <c r="AK530" s="9"/>
    </row>
    <row r="531" spans="1:37" ht="153" customHeight="1">
      <c r="A531" s="20">
        <v>526</v>
      </c>
      <c r="B531" s="20" t="str">
        <f>VLOOKUP(E531,studia!$F$1:$I$12,2,FALSE)</f>
        <v>Elektrotechnika</v>
      </c>
      <c r="C531" s="20" t="str">
        <f>VLOOKUP(E531,studia!$F$1:$I$12,3,FALSE)</f>
        <v>mgr</v>
      </c>
      <c r="D531" s="20" t="str">
        <f>VLOOKUP(E531,studia!$F$1:$I$12,4,FALSE)</f>
        <v>EEN</v>
      </c>
      <c r="E531" s="34" t="s">
        <v>575</v>
      </c>
      <c r="F531" s="85" t="s">
        <v>2939</v>
      </c>
      <c r="G531" s="35" t="s">
        <v>1497</v>
      </c>
      <c r="H531" s="35" t="s">
        <v>1498</v>
      </c>
      <c r="I531" s="35" t="s">
        <v>1499</v>
      </c>
      <c r="J531" s="35" t="s">
        <v>1020</v>
      </c>
      <c r="K531" s="19" t="str">
        <f>VLOOKUP(J531,Prowadzacy!$F$2:$J$112,2,FALSE)</f>
        <v>Wiktoria</v>
      </c>
      <c r="L531" s="19" t="str">
        <f>VLOOKUP(J531,Prowadzacy!$F$2:$K$112,3,FALSE)</f>
        <v>Maria</v>
      </c>
      <c r="M531" s="19" t="str">
        <f>VLOOKUP(J531,Prowadzacy!$F$2:$K$112,4,FALSE)</f>
        <v>Grycan</v>
      </c>
      <c r="N531" s="20" t="str">
        <f>VLOOKUP(J531,Prowadzacy!$F$2:$M$112,8,FALSE)</f>
        <v xml:space="preserve">Wiktoria | Grycan | Dr inż. |  ( 05408 ) </v>
      </c>
      <c r="O531" s="20" t="str">
        <f>VLOOKUP(J531,Prowadzacy!$F$2:$K$112,5,FALSE)</f>
        <v>W05/K2</v>
      </c>
      <c r="P531" s="20" t="str">
        <f>VLOOKUP(J531,Prowadzacy!$F$2:$K$112,6,FALSE)</f>
        <v>ZEP</v>
      </c>
      <c r="Q531" s="34" t="s">
        <v>763</v>
      </c>
      <c r="R531" s="20" t="str">
        <f>VLOOKUP(Q531,Prowadzacy!$F$2:$K$112,2,FALSE)</f>
        <v>Joanna</v>
      </c>
      <c r="S531" s="20" t="str">
        <f>VLOOKUP(Q531,Prowadzacy!$F$2:$K$112,3,FALSE)</f>
        <v>Karolina</v>
      </c>
      <c r="T531" s="20" t="str">
        <f>VLOOKUP(Q531,Prowadzacy!$F$2:$K$112,4,FALSE)</f>
        <v>Budzisz</v>
      </c>
      <c r="U531" s="20" t="str">
        <f>VLOOKUP(Q531,Prowadzacy!$F$2:$M$112,8,FALSE)</f>
        <v xml:space="preserve">Joanna | Budzisz | Dr inż. |  ( 05404 ) </v>
      </c>
      <c r="V531" s="35"/>
      <c r="W531" s="34" t="s">
        <v>235</v>
      </c>
      <c r="X531" s="53"/>
      <c r="Y531" s="34"/>
      <c r="Z531" s="10"/>
      <c r="AA531" s="9"/>
      <c r="AB531" s="9"/>
      <c r="AC531" s="9"/>
      <c r="AD531" s="9"/>
      <c r="AE531" s="9"/>
      <c r="AF531" s="9"/>
      <c r="AG531" s="9"/>
      <c r="AH531" s="9"/>
      <c r="AI531" s="9"/>
      <c r="AJ531" s="9"/>
      <c r="AK531" s="9"/>
    </row>
    <row r="532" spans="1:37" ht="63.75" customHeight="1">
      <c r="A532" s="20">
        <v>527</v>
      </c>
      <c r="B532" s="20" t="str">
        <f>VLOOKUP(E532,studia!$F$1:$I$12,2,FALSE)</f>
        <v>Elektrotechnika</v>
      </c>
      <c r="C532" s="20" t="str">
        <f>VLOOKUP(E532,studia!$F$1:$I$12,3,FALSE)</f>
        <v>mgr</v>
      </c>
      <c r="D532" s="20" t="str">
        <f>VLOOKUP(E532,studia!$F$1:$I$12,4,FALSE)</f>
        <v>EEN</v>
      </c>
      <c r="E532" s="34" t="s">
        <v>575</v>
      </c>
      <c r="F532" s="85" t="s">
        <v>2939</v>
      </c>
      <c r="G532" s="35" t="s">
        <v>2511</v>
      </c>
      <c r="H532" s="35" t="s">
        <v>2512</v>
      </c>
      <c r="I532" s="35" t="s">
        <v>2513</v>
      </c>
      <c r="J532" s="35" t="s">
        <v>1020</v>
      </c>
      <c r="K532" s="19" t="str">
        <f>VLOOKUP(J532,Prowadzacy!$F$2:$J$112,2,FALSE)</f>
        <v>Wiktoria</v>
      </c>
      <c r="L532" s="19" t="str">
        <f>VLOOKUP(J532,Prowadzacy!$F$2:$K$112,3,FALSE)</f>
        <v>Maria</v>
      </c>
      <c r="M532" s="19" t="str">
        <f>VLOOKUP(J532,Prowadzacy!$F$2:$K$112,4,FALSE)</f>
        <v>Grycan</v>
      </c>
      <c r="N532" s="20" t="str">
        <f>VLOOKUP(J532,Prowadzacy!$F$2:$M$112,8,FALSE)</f>
        <v xml:space="preserve">Wiktoria | Grycan | Dr inż. |  ( 05408 ) </v>
      </c>
      <c r="O532" s="20" t="str">
        <f>VLOOKUP(J532,Prowadzacy!$F$2:$K$112,5,FALSE)</f>
        <v>W05/K2</v>
      </c>
      <c r="P532" s="20" t="str">
        <f>VLOOKUP(J532,Prowadzacy!$F$2:$K$112,6,FALSE)</f>
        <v>ZEP</v>
      </c>
      <c r="Q532" s="34" t="s">
        <v>763</v>
      </c>
      <c r="R532" s="20" t="str">
        <f>VLOOKUP(Q532,Prowadzacy!$F$2:$K$112,2,FALSE)</f>
        <v>Joanna</v>
      </c>
      <c r="S532" s="20" t="str">
        <f>VLOOKUP(Q532,Prowadzacy!$F$2:$K$112,3,FALSE)</f>
        <v>Karolina</v>
      </c>
      <c r="T532" s="20" t="str">
        <f>VLOOKUP(Q532,Prowadzacy!$F$2:$K$112,4,FALSE)</f>
        <v>Budzisz</v>
      </c>
      <c r="U532" s="20" t="str">
        <f>VLOOKUP(Q532,Prowadzacy!$F$2:$M$112,8,FALSE)</f>
        <v xml:space="preserve">Joanna | Budzisz | Dr inż. |  ( 05404 ) </v>
      </c>
      <c r="V532" s="35"/>
      <c r="W532" s="34" t="s">
        <v>235</v>
      </c>
      <c r="X532" s="53"/>
      <c r="Y532" s="34"/>
      <c r="Z532" s="10"/>
      <c r="AA532" s="9"/>
      <c r="AB532" s="9"/>
      <c r="AC532" s="9"/>
      <c r="AD532" s="9"/>
      <c r="AE532" s="9"/>
      <c r="AF532" s="9"/>
      <c r="AG532" s="9"/>
      <c r="AH532" s="9"/>
      <c r="AI532" s="9"/>
      <c r="AJ532" s="9"/>
      <c r="AK532" s="9"/>
    </row>
    <row r="533" spans="1:37" ht="76.5" customHeight="1">
      <c r="A533" s="20">
        <v>528</v>
      </c>
      <c r="B533" s="20" t="str">
        <f>VLOOKUP(E533,studia!$F$1:$I$12,2,FALSE)</f>
        <v>Elektrotechnika</v>
      </c>
      <c r="C533" s="20" t="str">
        <f>VLOOKUP(E533,studia!$F$1:$I$12,3,FALSE)</f>
        <v>mgr</v>
      </c>
      <c r="D533" s="20" t="str">
        <f>VLOOKUP(E533,studia!$F$1:$I$12,4,FALSE)</f>
        <v>EEN</v>
      </c>
      <c r="E533" s="34" t="s">
        <v>575</v>
      </c>
      <c r="F533" s="85" t="s">
        <v>2939</v>
      </c>
      <c r="G533" s="35" t="s">
        <v>1500</v>
      </c>
      <c r="H533" s="35" t="s">
        <v>1501</v>
      </c>
      <c r="I533" s="35" t="s">
        <v>1502</v>
      </c>
      <c r="J533" s="35" t="s">
        <v>798</v>
      </c>
      <c r="K533" s="19" t="str">
        <f>VLOOKUP(J533,Prowadzacy!$F$2:$J$112,2,FALSE)</f>
        <v>Marcin</v>
      </c>
      <c r="L533" s="19" t="str">
        <f>VLOOKUP(J533,Prowadzacy!$F$2:$K$112,3,FALSE)</f>
        <v>Wojciech</v>
      </c>
      <c r="M533" s="19" t="str">
        <f>VLOOKUP(J533,Prowadzacy!$F$2:$K$112,4,FALSE)</f>
        <v>Habrych</v>
      </c>
      <c r="N533" s="20" t="str">
        <f>VLOOKUP(J533,Prowadzacy!$F$2:$M$112,8,FALSE)</f>
        <v xml:space="preserve">Marcin | Habrych | Dr inż. |  ( 05281 ) </v>
      </c>
      <c r="O533" s="20" t="str">
        <f>VLOOKUP(J533,Prowadzacy!$F$2:$K$112,5,FALSE)</f>
        <v>W05/K2</v>
      </c>
      <c r="P533" s="20" t="str">
        <f>VLOOKUP(J533,Prowadzacy!$F$2:$K$112,6,FALSE)</f>
        <v>ZAS</v>
      </c>
      <c r="Q533" s="34" t="s">
        <v>1054</v>
      </c>
      <c r="R533" s="20" t="str">
        <f>VLOOKUP(Q533,Prowadzacy!$F$2:$K$112,2,FALSE)</f>
        <v>Jan</v>
      </c>
      <c r="S533" s="20" t="str">
        <f>VLOOKUP(Q533,Prowadzacy!$F$2:$K$112,3,FALSE)</f>
        <v>Józef</v>
      </c>
      <c r="T533" s="20" t="str">
        <f>VLOOKUP(Q533,Prowadzacy!$F$2:$K$112,4,FALSE)</f>
        <v>Iżykowski</v>
      </c>
      <c r="U533" s="20" t="str">
        <f>VLOOKUP(Q533,Prowadzacy!$F$2:$M$112,8,FALSE)</f>
        <v xml:space="preserve">Jan | Iżykowski | Prof. dr hab. inż. |  ( 05212 ) </v>
      </c>
      <c r="V533" s="35"/>
      <c r="W533" s="34" t="s">
        <v>235</v>
      </c>
      <c r="X533" s="53"/>
      <c r="Y533" s="34" t="s">
        <v>235</v>
      </c>
      <c r="Z533" s="10"/>
      <c r="AA533" s="9"/>
      <c r="AB533" s="9"/>
      <c r="AC533" s="9"/>
      <c r="AD533" s="9"/>
      <c r="AE533" s="9"/>
      <c r="AF533" s="9"/>
      <c r="AG533" s="9"/>
      <c r="AH533" s="9"/>
      <c r="AI533" s="9"/>
      <c r="AJ533" s="9"/>
      <c r="AK533" s="9"/>
    </row>
    <row r="534" spans="1:37" ht="38.25" customHeight="1">
      <c r="A534" s="20">
        <v>529</v>
      </c>
      <c r="B534" s="20" t="str">
        <f>VLOOKUP(E534,studia!$F$1:$I$12,2,FALSE)</f>
        <v>Elektrotechnika</v>
      </c>
      <c r="C534" s="20" t="str">
        <f>VLOOKUP(E534,studia!$F$1:$I$12,3,FALSE)</f>
        <v>mgr</v>
      </c>
      <c r="D534" s="20" t="str">
        <f>VLOOKUP(E534,studia!$F$1:$I$12,4,FALSE)</f>
        <v>EEN</v>
      </c>
      <c r="E534" s="34" t="s">
        <v>575</v>
      </c>
      <c r="F534" s="85" t="s">
        <v>2939</v>
      </c>
      <c r="G534" s="35" t="s">
        <v>1503</v>
      </c>
      <c r="H534" s="35" t="s">
        <v>1504</v>
      </c>
      <c r="I534" s="35" t="s">
        <v>1505</v>
      </c>
      <c r="J534" s="35" t="s">
        <v>798</v>
      </c>
      <c r="K534" s="19" t="str">
        <f>VLOOKUP(J534,Prowadzacy!$F$2:$J$112,2,FALSE)</f>
        <v>Marcin</v>
      </c>
      <c r="L534" s="19" t="str">
        <f>VLOOKUP(J534,Prowadzacy!$F$2:$K$112,3,FALSE)</f>
        <v>Wojciech</v>
      </c>
      <c r="M534" s="19" t="str">
        <f>VLOOKUP(J534,Prowadzacy!$F$2:$K$112,4,FALSE)</f>
        <v>Habrych</v>
      </c>
      <c r="N534" s="20" t="str">
        <f>VLOOKUP(J534,Prowadzacy!$F$2:$M$112,8,FALSE)</f>
        <v xml:space="preserve">Marcin | Habrych | Dr inż. |  ( 05281 ) </v>
      </c>
      <c r="O534" s="20" t="str">
        <f>VLOOKUP(J534,Prowadzacy!$F$2:$K$112,5,FALSE)</f>
        <v>W05/K2</v>
      </c>
      <c r="P534" s="20" t="str">
        <f>VLOOKUP(J534,Prowadzacy!$F$2:$K$112,6,FALSE)</f>
        <v>ZAS</v>
      </c>
      <c r="Q534" s="34" t="s">
        <v>1054</v>
      </c>
      <c r="R534" s="20" t="str">
        <f>VLOOKUP(Q534,Prowadzacy!$F$2:$K$112,2,FALSE)</f>
        <v>Jan</v>
      </c>
      <c r="S534" s="20" t="str">
        <f>VLOOKUP(Q534,Prowadzacy!$F$2:$K$112,3,FALSE)</f>
        <v>Józef</v>
      </c>
      <c r="T534" s="20" t="str">
        <f>VLOOKUP(Q534,Prowadzacy!$F$2:$K$112,4,FALSE)</f>
        <v>Iżykowski</v>
      </c>
      <c r="U534" s="20" t="str">
        <f>VLOOKUP(Q534,Prowadzacy!$F$2:$M$112,8,FALSE)</f>
        <v xml:space="preserve">Jan | Iżykowski | Prof. dr hab. inż. |  ( 05212 ) </v>
      </c>
      <c r="V534" s="35"/>
      <c r="W534" s="34" t="s">
        <v>235</v>
      </c>
      <c r="X534" s="34"/>
      <c r="Y534" s="34" t="s">
        <v>235</v>
      </c>
      <c r="Z534" s="10"/>
      <c r="AA534" s="9"/>
      <c r="AB534" s="9"/>
      <c r="AC534" s="9"/>
      <c r="AD534" s="9"/>
      <c r="AE534" s="9"/>
      <c r="AF534" s="9"/>
      <c r="AG534" s="9"/>
      <c r="AH534" s="9"/>
      <c r="AI534" s="9"/>
      <c r="AJ534" s="9"/>
      <c r="AK534" s="9"/>
    </row>
    <row r="535" spans="1:37" ht="63.75" customHeight="1">
      <c r="A535" s="20">
        <v>530</v>
      </c>
      <c r="B535" s="20" t="str">
        <f>VLOOKUP(E535,studia!$F$1:$I$12,2,FALSE)</f>
        <v>Elektrotechnika</v>
      </c>
      <c r="C535" s="20" t="str">
        <f>VLOOKUP(E535,studia!$F$1:$I$12,3,FALSE)</f>
        <v>mgr</v>
      </c>
      <c r="D535" s="20" t="str">
        <f>VLOOKUP(E535,studia!$F$1:$I$12,4,FALSE)</f>
        <v>EEN</v>
      </c>
      <c r="E535" s="34" t="s">
        <v>575</v>
      </c>
      <c r="F535" s="85" t="s">
        <v>2939</v>
      </c>
      <c r="G535" s="35" t="s">
        <v>1506</v>
      </c>
      <c r="H535" s="35" t="s">
        <v>1507</v>
      </c>
      <c r="I535" s="35" t="s">
        <v>1508</v>
      </c>
      <c r="J535" s="35" t="s">
        <v>798</v>
      </c>
      <c r="K535" s="19" t="str">
        <f>VLOOKUP(J535,Prowadzacy!$F$2:$J$112,2,FALSE)</f>
        <v>Marcin</v>
      </c>
      <c r="L535" s="19" t="str">
        <f>VLOOKUP(J535,Prowadzacy!$F$2:$K$112,3,FALSE)</f>
        <v>Wojciech</v>
      </c>
      <c r="M535" s="19" t="str">
        <f>VLOOKUP(J535,Prowadzacy!$F$2:$K$112,4,FALSE)</f>
        <v>Habrych</v>
      </c>
      <c r="N535" s="20" t="str">
        <f>VLOOKUP(J535,Prowadzacy!$F$2:$M$112,8,FALSE)</f>
        <v xml:space="preserve">Marcin | Habrych | Dr inż. |  ( 05281 ) </v>
      </c>
      <c r="O535" s="20" t="str">
        <f>VLOOKUP(J535,Prowadzacy!$F$2:$K$112,5,FALSE)</f>
        <v>W05/K2</v>
      </c>
      <c r="P535" s="20" t="str">
        <f>VLOOKUP(J535,Prowadzacy!$F$2:$K$112,6,FALSE)</f>
        <v>ZAS</v>
      </c>
      <c r="Q535" s="34" t="s">
        <v>1054</v>
      </c>
      <c r="R535" s="20" t="str">
        <f>VLOOKUP(Q535,Prowadzacy!$F$2:$K$112,2,FALSE)</f>
        <v>Jan</v>
      </c>
      <c r="S535" s="20" t="str">
        <f>VLOOKUP(Q535,Prowadzacy!$F$2:$K$112,3,FALSE)</f>
        <v>Józef</v>
      </c>
      <c r="T535" s="20" t="str">
        <f>VLOOKUP(Q535,Prowadzacy!$F$2:$K$112,4,FALSE)</f>
        <v>Iżykowski</v>
      </c>
      <c r="U535" s="20" t="str">
        <f>VLOOKUP(Q535,Prowadzacy!$F$2:$M$112,8,FALSE)</f>
        <v xml:space="preserve">Jan | Iżykowski | Prof. dr hab. inż. |  ( 05212 ) </v>
      </c>
      <c r="V535" s="35" t="s">
        <v>1844</v>
      </c>
      <c r="W535" s="34" t="s">
        <v>234</v>
      </c>
      <c r="X535" s="54" t="s">
        <v>1848</v>
      </c>
      <c r="Y535" s="34" t="s">
        <v>235</v>
      </c>
      <c r="Z535" s="10"/>
      <c r="AA535" s="9"/>
      <c r="AB535" s="9"/>
      <c r="AC535" s="9"/>
      <c r="AD535" s="9"/>
      <c r="AE535" s="9"/>
      <c r="AF535" s="9"/>
      <c r="AG535" s="9"/>
      <c r="AH535" s="9"/>
      <c r="AI535" s="9"/>
      <c r="AJ535" s="9"/>
      <c r="AK535" s="9"/>
    </row>
    <row r="536" spans="1:37" ht="140.25" customHeight="1">
      <c r="A536" s="20">
        <v>531</v>
      </c>
      <c r="B536" s="20" t="str">
        <f>VLOOKUP(E536,studia!$F$1:$I$12,2,FALSE)</f>
        <v>Elektrotechnika</v>
      </c>
      <c r="C536" s="20" t="str">
        <f>VLOOKUP(E536,studia!$F$1:$I$12,3,FALSE)</f>
        <v>mgr</v>
      </c>
      <c r="D536" s="20" t="str">
        <f>VLOOKUP(E536,studia!$F$1:$I$12,4,FALSE)</f>
        <v>EEN</v>
      </c>
      <c r="E536" s="34" t="s">
        <v>575</v>
      </c>
      <c r="F536" s="85" t="s">
        <v>2939</v>
      </c>
      <c r="G536" s="35" t="s">
        <v>1509</v>
      </c>
      <c r="H536" s="35" t="s">
        <v>1510</v>
      </c>
      <c r="I536" s="35" t="s">
        <v>1511</v>
      </c>
      <c r="J536" s="35" t="s">
        <v>798</v>
      </c>
      <c r="K536" s="19" t="str">
        <f>VLOOKUP(J536,Prowadzacy!$F$2:$J$112,2,FALSE)</f>
        <v>Marcin</v>
      </c>
      <c r="L536" s="19" t="str">
        <f>VLOOKUP(J536,Prowadzacy!$F$2:$K$112,3,FALSE)</f>
        <v>Wojciech</v>
      </c>
      <c r="M536" s="19" t="str">
        <f>VLOOKUP(J536,Prowadzacy!$F$2:$K$112,4,FALSE)</f>
        <v>Habrych</v>
      </c>
      <c r="N536" s="20" t="str">
        <f>VLOOKUP(J536,Prowadzacy!$F$2:$M$112,8,FALSE)</f>
        <v xml:space="preserve">Marcin | Habrych | Dr inż. |  ( 05281 ) </v>
      </c>
      <c r="O536" s="20" t="str">
        <f>VLOOKUP(J536,Prowadzacy!$F$2:$K$112,5,FALSE)</f>
        <v>W05/K2</v>
      </c>
      <c r="P536" s="20" t="str">
        <f>VLOOKUP(J536,Prowadzacy!$F$2:$K$112,6,FALSE)</f>
        <v>ZAS</v>
      </c>
      <c r="Q536" s="34" t="s">
        <v>1054</v>
      </c>
      <c r="R536" s="20" t="str">
        <f>VLOOKUP(Q536,Prowadzacy!$F$2:$K$112,2,FALSE)</f>
        <v>Jan</v>
      </c>
      <c r="S536" s="20" t="str">
        <f>VLOOKUP(Q536,Prowadzacy!$F$2:$K$112,3,FALSE)</f>
        <v>Józef</v>
      </c>
      <c r="T536" s="20" t="str">
        <f>VLOOKUP(Q536,Prowadzacy!$F$2:$K$112,4,FALSE)</f>
        <v>Iżykowski</v>
      </c>
      <c r="U536" s="20" t="str">
        <f>VLOOKUP(Q536,Prowadzacy!$F$2:$M$112,8,FALSE)</f>
        <v xml:space="preserve">Jan | Iżykowski | Prof. dr hab. inż. |  ( 05212 ) </v>
      </c>
      <c r="V536" s="35" t="s">
        <v>1844</v>
      </c>
      <c r="W536" s="34" t="s">
        <v>234</v>
      </c>
      <c r="X536" s="54" t="s">
        <v>1848</v>
      </c>
      <c r="Y536" s="34" t="s">
        <v>235</v>
      </c>
      <c r="Z536" s="10"/>
      <c r="AA536" s="9"/>
      <c r="AB536" s="9"/>
      <c r="AC536" s="9"/>
      <c r="AD536" s="9"/>
      <c r="AE536" s="9"/>
      <c r="AF536" s="9"/>
      <c r="AG536" s="9"/>
      <c r="AH536" s="9"/>
      <c r="AI536" s="9"/>
      <c r="AJ536" s="9"/>
      <c r="AK536" s="9"/>
    </row>
    <row r="537" spans="1:37" ht="114.75" customHeight="1">
      <c r="A537" s="20">
        <v>532</v>
      </c>
      <c r="B537" s="20" t="str">
        <f>VLOOKUP(E537,studia!$F$1:$I$12,2,FALSE)</f>
        <v>Elektrotechnika</v>
      </c>
      <c r="C537" s="20" t="str">
        <f>VLOOKUP(E537,studia!$F$1:$I$12,3,FALSE)</f>
        <v>mgr</v>
      </c>
      <c r="D537" s="20" t="str">
        <f>VLOOKUP(E537,studia!$F$1:$I$12,4,FALSE)</f>
        <v>EEN</v>
      </c>
      <c r="E537" s="34" t="s">
        <v>575</v>
      </c>
      <c r="F537" s="34"/>
      <c r="G537" s="35" t="s">
        <v>1512</v>
      </c>
      <c r="H537" s="35" t="s">
        <v>1513</v>
      </c>
      <c r="I537" s="35" t="s">
        <v>1514</v>
      </c>
      <c r="J537" s="35" t="s">
        <v>798</v>
      </c>
      <c r="K537" s="19" t="str">
        <f>VLOOKUP(J537,Prowadzacy!$F$2:$J$112,2,FALSE)</f>
        <v>Marcin</v>
      </c>
      <c r="L537" s="19" t="str">
        <f>VLOOKUP(J537,Prowadzacy!$F$2:$K$112,3,FALSE)</f>
        <v>Wojciech</v>
      </c>
      <c r="M537" s="19" t="str">
        <f>VLOOKUP(J537,Prowadzacy!$F$2:$K$112,4,FALSE)</f>
        <v>Habrych</v>
      </c>
      <c r="N537" s="20" t="str">
        <f>VLOOKUP(J537,Prowadzacy!$F$2:$M$112,8,FALSE)</f>
        <v xml:space="preserve">Marcin | Habrych | Dr inż. |  ( 05281 ) </v>
      </c>
      <c r="O537" s="20" t="str">
        <f>VLOOKUP(J537,Prowadzacy!$F$2:$K$112,5,FALSE)</f>
        <v>W05/K2</v>
      </c>
      <c r="P537" s="20" t="str">
        <f>VLOOKUP(J537,Prowadzacy!$F$2:$K$112,6,FALSE)</f>
        <v>ZAS</v>
      </c>
      <c r="Q537" s="34" t="s">
        <v>1054</v>
      </c>
      <c r="R537" s="20" t="str">
        <f>VLOOKUP(Q537,Prowadzacy!$F$2:$K$112,2,FALSE)</f>
        <v>Jan</v>
      </c>
      <c r="S537" s="20" t="str">
        <f>VLOOKUP(Q537,Prowadzacy!$F$2:$K$112,3,FALSE)</f>
        <v>Józef</v>
      </c>
      <c r="T537" s="20" t="str">
        <f>VLOOKUP(Q537,Prowadzacy!$F$2:$K$112,4,FALSE)</f>
        <v>Iżykowski</v>
      </c>
      <c r="U537" s="20" t="str">
        <f>VLOOKUP(Q537,Prowadzacy!$F$2:$M$112,8,FALSE)</f>
        <v xml:space="preserve">Jan | Iżykowski | Prof. dr hab. inż. |  ( 05212 ) </v>
      </c>
      <c r="V537" s="35"/>
      <c r="W537" s="34" t="s">
        <v>234</v>
      </c>
      <c r="X537" s="54" t="s">
        <v>1849</v>
      </c>
      <c r="Y537" s="34" t="s">
        <v>234</v>
      </c>
      <c r="Z537" s="10"/>
      <c r="AA537" s="9"/>
      <c r="AB537" s="9"/>
      <c r="AC537" s="9"/>
      <c r="AD537" s="9"/>
      <c r="AE537" s="9"/>
      <c r="AF537" s="9"/>
      <c r="AG537" s="9"/>
      <c r="AH537" s="9"/>
      <c r="AI537" s="9"/>
      <c r="AJ537" s="9"/>
      <c r="AK537" s="9"/>
    </row>
    <row r="538" spans="1:37" ht="114.75" customHeight="1">
      <c r="A538" s="20">
        <v>533</v>
      </c>
      <c r="B538" s="20" t="str">
        <f>VLOOKUP(E538,studia!$F$1:$I$12,2,FALSE)</f>
        <v>Elektrotechnika</v>
      </c>
      <c r="C538" s="20" t="str">
        <f>VLOOKUP(E538,studia!$F$1:$I$12,3,FALSE)</f>
        <v>mgr</v>
      </c>
      <c r="D538" s="20" t="str">
        <f>VLOOKUP(E538,studia!$F$1:$I$12,4,FALSE)</f>
        <v>EEN</v>
      </c>
      <c r="E538" s="34" t="s">
        <v>575</v>
      </c>
      <c r="F538" s="34"/>
      <c r="G538" s="35" t="s">
        <v>1515</v>
      </c>
      <c r="H538" s="35" t="s">
        <v>1516</v>
      </c>
      <c r="I538" s="35" t="s">
        <v>1517</v>
      </c>
      <c r="J538" s="35" t="s">
        <v>798</v>
      </c>
      <c r="K538" s="19" t="str">
        <f>VLOOKUP(J538,Prowadzacy!$F$2:$J$112,2,FALSE)</f>
        <v>Marcin</v>
      </c>
      <c r="L538" s="19" t="str">
        <f>VLOOKUP(J538,Prowadzacy!$F$2:$K$112,3,FALSE)</f>
        <v>Wojciech</v>
      </c>
      <c r="M538" s="19" t="str">
        <f>VLOOKUP(J538,Prowadzacy!$F$2:$K$112,4,FALSE)</f>
        <v>Habrych</v>
      </c>
      <c r="N538" s="20" t="str">
        <f>VLOOKUP(J538,Prowadzacy!$F$2:$M$112,8,FALSE)</f>
        <v xml:space="preserve">Marcin | Habrych | Dr inż. |  ( 05281 ) </v>
      </c>
      <c r="O538" s="20" t="str">
        <f>VLOOKUP(J538,Prowadzacy!$F$2:$K$112,5,FALSE)</f>
        <v>W05/K2</v>
      </c>
      <c r="P538" s="20" t="str">
        <f>VLOOKUP(J538,Prowadzacy!$F$2:$K$112,6,FALSE)</f>
        <v>ZAS</v>
      </c>
      <c r="Q538" s="34" t="s">
        <v>1054</v>
      </c>
      <c r="R538" s="20" t="str">
        <f>VLOOKUP(Q538,Prowadzacy!$F$2:$K$112,2,FALSE)</f>
        <v>Jan</v>
      </c>
      <c r="S538" s="20" t="str">
        <f>VLOOKUP(Q538,Prowadzacy!$F$2:$K$112,3,FALSE)</f>
        <v>Józef</v>
      </c>
      <c r="T538" s="20" t="str">
        <f>VLOOKUP(Q538,Prowadzacy!$F$2:$K$112,4,FALSE)</f>
        <v>Iżykowski</v>
      </c>
      <c r="U538" s="20" t="str">
        <f>VLOOKUP(Q538,Prowadzacy!$F$2:$M$112,8,FALSE)</f>
        <v xml:space="preserve">Jan | Iżykowski | Prof. dr hab. inż. |  ( 05212 ) </v>
      </c>
      <c r="V538" s="35" t="s">
        <v>1850</v>
      </c>
      <c r="W538" s="34" t="s">
        <v>234</v>
      </c>
      <c r="X538" s="54" t="s">
        <v>1851</v>
      </c>
      <c r="Y538" s="34" t="s">
        <v>234</v>
      </c>
      <c r="Z538" s="10"/>
      <c r="AA538" s="9"/>
      <c r="AB538" s="9"/>
      <c r="AC538" s="9"/>
      <c r="AD538" s="9"/>
      <c r="AE538" s="9"/>
      <c r="AF538" s="9"/>
      <c r="AG538" s="9"/>
      <c r="AH538" s="9"/>
      <c r="AI538" s="9"/>
      <c r="AJ538" s="9"/>
      <c r="AK538" s="9"/>
    </row>
    <row r="539" spans="1:37" ht="76.5" customHeight="1">
      <c r="A539" s="20">
        <v>534</v>
      </c>
      <c r="B539" s="20" t="str">
        <f>VLOOKUP(E539,studia!$F$1:$I$12,2,FALSE)</f>
        <v>Elektrotechnika</v>
      </c>
      <c r="C539" s="20" t="str">
        <f>VLOOKUP(E539,studia!$F$1:$I$12,3,FALSE)</f>
        <v>mgr</v>
      </c>
      <c r="D539" s="20" t="str">
        <f>VLOOKUP(E539,studia!$F$1:$I$12,4,FALSE)</f>
        <v>EEN</v>
      </c>
      <c r="E539" s="34" t="s">
        <v>575</v>
      </c>
      <c r="F539" s="85" t="s">
        <v>2939</v>
      </c>
      <c r="G539" s="35" t="s">
        <v>1518</v>
      </c>
      <c r="H539" s="35" t="s">
        <v>1519</v>
      </c>
      <c r="I539" s="35" t="s">
        <v>1520</v>
      </c>
      <c r="J539" s="35" t="s">
        <v>798</v>
      </c>
      <c r="K539" s="19" t="str">
        <f>VLOOKUP(J539,Prowadzacy!$F$2:$J$112,2,FALSE)</f>
        <v>Marcin</v>
      </c>
      <c r="L539" s="19" t="str">
        <f>VLOOKUP(J539,Prowadzacy!$F$2:$K$112,3,FALSE)</f>
        <v>Wojciech</v>
      </c>
      <c r="M539" s="19" t="str">
        <f>VLOOKUP(J539,Prowadzacy!$F$2:$K$112,4,FALSE)</f>
        <v>Habrych</v>
      </c>
      <c r="N539" s="20" t="str">
        <f>VLOOKUP(J539,Prowadzacy!$F$2:$M$112,8,FALSE)</f>
        <v xml:space="preserve">Marcin | Habrych | Dr inż. |  ( 05281 ) </v>
      </c>
      <c r="O539" s="20" t="str">
        <f>VLOOKUP(J539,Prowadzacy!$F$2:$K$112,5,FALSE)</f>
        <v>W05/K2</v>
      </c>
      <c r="P539" s="20" t="str">
        <f>VLOOKUP(J539,Prowadzacy!$F$2:$K$112,6,FALSE)</f>
        <v>ZAS</v>
      </c>
      <c r="Q539" s="34" t="s">
        <v>1054</v>
      </c>
      <c r="R539" s="20" t="str">
        <f>VLOOKUP(Q539,Prowadzacy!$F$2:$K$112,2,FALSE)</f>
        <v>Jan</v>
      </c>
      <c r="S539" s="20" t="str">
        <f>VLOOKUP(Q539,Prowadzacy!$F$2:$K$112,3,FALSE)</f>
        <v>Józef</v>
      </c>
      <c r="T539" s="20" t="str">
        <f>VLOOKUP(Q539,Prowadzacy!$F$2:$K$112,4,FALSE)</f>
        <v>Iżykowski</v>
      </c>
      <c r="U539" s="20" t="str">
        <f>VLOOKUP(Q539,Prowadzacy!$F$2:$M$112,8,FALSE)</f>
        <v xml:space="preserve">Jan | Iżykowski | Prof. dr hab. inż. |  ( 05212 ) </v>
      </c>
      <c r="V539" s="35" t="s">
        <v>1850</v>
      </c>
      <c r="W539" s="34" t="s">
        <v>234</v>
      </c>
      <c r="X539" s="54" t="s">
        <v>1851</v>
      </c>
      <c r="Y539" s="34" t="s">
        <v>234</v>
      </c>
      <c r="Z539" s="10"/>
      <c r="AA539" s="9"/>
      <c r="AB539" s="9"/>
      <c r="AC539" s="9"/>
      <c r="AD539" s="9"/>
      <c r="AE539" s="9"/>
      <c r="AF539" s="9"/>
      <c r="AG539" s="9"/>
      <c r="AH539" s="9"/>
      <c r="AI539" s="9"/>
      <c r="AJ539" s="9"/>
      <c r="AK539" s="9"/>
    </row>
    <row r="540" spans="1:37" ht="63.75" customHeight="1">
      <c r="A540" s="20">
        <v>535</v>
      </c>
      <c r="B540" s="20" t="str">
        <f>VLOOKUP(E540,studia!$F$1:$I$12,2,FALSE)</f>
        <v>Elektrotechnika</v>
      </c>
      <c r="C540" s="20" t="str">
        <f>VLOOKUP(E540,studia!$F$1:$I$12,3,FALSE)</f>
        <v>mgr</v>
      </c>
      <c r="D540" s="20" t="str">
        <f>VLOOKUP(E540,studia!$F$1:$I$12,4,FALSE)</f>
        <v>EEN</v>
      </c>
      <c r="E540" s="34" t="s">
        <v>575</v>
      </c>
      <c r="F540" s="85" t="s">
        <v>2939</v>
      </c>
      <c r="G540" s="35" t="s">
        <v>1521</v>
      </c>
      <c r="H540" s="35" t="s">
        <v>1522</v>
      </c>
      <c r="I540" s="35" t="s">
        <v>1523</v>
      </c>
      <c r="J540" s="35" t="s">
        <v>802</v>
      </c>
      <c r="K540" s="19" t="str">
        <f>VLOOKUP(J540,Prowadzacy!$F$2:$J$112,2,FALSE)</f>
        <v>Kazimierz</v>
      </c>
      <c r="L540" s="19">
        <f>VLOOKUP(J540,Prowadzacy!$F$2:$K$112,3,FALSE)</f>
        <v>0</v>
      </c>
      <c r="M540" s="19" t="str">
        <f>VLOOKUP(J540,Prowadzacy!$F$2:$K$112,4,FALSE)</f>
        <v>Herlender</v>
      </c>
      <c r="N540" s="20" t="str">
        <f>VLOOKUP(J540,Prowadzacy!$F$2:$M$112,8,FALSE)</f>
        <v xml:space="preserve">Kazimierz | Herlender | Dr inż. |  ( 05211 ) </v>
      </c>
      <c r="O540" s="20" t="str">
        <f>VLOOKUP(J540,Prowadzacy!$F$2:$K$112,5,FALSE)</f>
        <v>W05/K2</v>
      </c>
      <c r="P540" s="20" t="str">
        <f>VLOOKUP(J540,Prowadzacy!$F$2:$K$112,6,FALSE)</f>
        <v>ZUE</v>
      </c>
      <c r="Q540" s="34" t="s">
        <v>1004</v>
      </c>
      <c r="R540" s="20" t="str">
        <f>VLOOKUP(Q540,Prowadzacy!$F$2:$K$112,2,FALSE)</f>
        <v>Waldemar</v>
      </c>
      <c r="S540" s="20" t="str">
        <f>VLOOKUP(Q540,Prowadzacy!$F$2:$K$112,3,FALSE)</f>
        <v>Paweł</v>
      </c>
      <c r="T540" s="20" t="str">
        <f>VLOOKUP(Q540,Prowadzacy!$F$2:$K$112,4,FALSE)</f>
        <v>Dołęga</v>
      </c>
      <c r="U540" s="20" t="str">
        <f>VLOOKUP(Q540,Prowadzacy!$F$2:$M$112,8,FALSE)</f>
        <v xml:space="preserve">Waldemar | Dołęga | Dr hab. inż. |  ( 05265 ) </v>
      </c>
      <c r="V540" s="35"/>
      <c r="W540" s="34" t="s">
        <v>235</v>
      </c>
      <c r="X540" s="34"/>
      <c r="Y540" s="34"/>
      <c r="Z540" s="10"/>
      <c r="AA540" s="9"/>
      <c r="AB540" s="9"/>
      <c r="AC540" s="9"/>
      <c r="AD540" s="9"/>
      <c r="AE540" s="9"/>
      <c r="AF540" s="9"/>
      <c r="AG540" s="9"/>
      <c r="AH540" s="9"/>
      <c r="AI540" s="9"/>
      <c r="AJ540" s="9"/>
      <c r="AK540" s="9"/>
    </row>
    <row r="541" spans="1:37" ht="51" customHeight="1">
      <c r="A541" s="20">
        <v>536</v>
      </c>
      <c r="B541" s="20" t="str">
        <f>VLOOKUP(E541,studia!$F$1:$I$12,2,FALSE)</f>
        <v>Elektrotechnika</v>
      </c>
      <c r="C541" s="20" t="str">
        <f>VLOOKUP(E541,studia!$F$1:$I$12,3,FALSE)</f>
        <v>mgr</v>
      </c>
      <c r="D541" s="20" t="str">
        <f>VLOOKUP(E541,studia!$F$1:$I$12,4,FALSE)</f>
        <v>EEN</v>
      </c>
      <c r="E541" s="34" t="s">
        <v>575</v>
      </c>
      <c r="F541" s="85" t="s">
        <v>2939</v>
      </c>
      <c r="G541" s="35" t="s">
        <v>1524</v>
      </c>
      <c r="H541" s="35" t="s">
        <v>1525</v>
      </c>
      <c r="I541" s="35" t="s">
        <v>1526</v>
      </c>
      <c r="J541" s="35" t="s">
        <v>802</v>
      </c>
      <c r="K541" s="19" t="str">
        <f>VLOOKUP(J541,Prowadzacy!$F$2:$J$112,2,FALSE)</f>
        <v>Kazimierz</v>
      </c>
      <c r="L541" s="19">
        <f>VLOOKUP(J541,Prowadzacy!$F$2:$K$112,3,FALSE)</f>
        <v>0</v>
      </c>
      <c r="M541" s="19" t="str">
        <f>VLOOKUP(J541,Prowadzacy!$F$2:$K$112,4,FALSE)</f>
        <v>Herlender</v>
      </c>
      <c r="N541" s="20" t="str">
        <f>VLOOKUP(J541,Prowadzacy!$F$2:$M$112,8,FALSE)</f>
        <v xml:space="preserve">Kazimierz | Herlender | Dr inż. |  ( 05211 ) </v>
      </c>
      <c r="O541" s="20" t="str">
        <f>VLOOKUP(J541,Prowadzacy!$F$2:$K$112,5,FALSE)</f>
        <v>W05/K2</v>
      </c>
      <c r="P541" s="20" t="str">
        <f>VLOOKUP(J541,Prowadzacy!$F$2:$K$112,6,FALSE)</f>
        <v>ZUE</v>
      </c>
      <c r="Q541" s="34" t="s">
        <v>1004</v>
      </c>
      <c r="R541" s="20" t="str">
        <f>VLOOKUP(Q541,Prowadzacy!$F$2:$K$112,2,FALSE)</f>
        <v>Waldemar</v>
      </c>
      <c r="S541" s="20" t="str">
        <f>VLOOKUP(Q541,Prowadzacy!$F$2:$K$112,3,FALSE)</f>
        <v>Paweł</v>
      </c>
      <c r="T541" s="20" t="str">
        <f>VLOOKUP(Q541,Prowadzacy!$F$2:$K$112,4,FALSE)</f>
        <v>Dołęga</v>
      </c>
      <c r="U541" s="20" t="str">
        <f>VLOOKUP(Q541,Prowadzacy!$F$2:$M$112,8,FALSE)</f>
        <v xml:space="preserve">Waldemar | Dołęga | Dr hab. inż. |  ( 05265 ) </v>
      </c>
      <c r="V541" s="35"/>
      <c r="W541" s="34" t="s">
        <v>235</v>
      </c>
      <c r="X541" s="34"/>
      <c r="Y541" s="34"/>
      <c r="Z541" s="10"/>
      <c r="AA541" s="9"/>
      <c r="AB541" s="9"/>
      <c r="AC541" s="9"/>
      <c r="AD541" s="9"/>
      <c r="AE541" s="9"/>
      <c r="AF541" s="9"/>
      <c r="AG541" s="9"/>
      <c r="AH541" s="9"/>
      <c r="AI541" s="9"/>
      <c r="AJ541" s="9"/>
      <c r="AK541" s="9"/>
    </row>
    <row r="542" spans="1:37" ht="102" customHeight="1">
      <c r="A542" s="20">
        <v>537</v>
      </c>
      <c r="B542" s="20" t="str">
        <f>VLOOKUP(E542,studia!$F$1:$I$12,2,FALSE)</f>
        <v>Elektrotechnika</v>
      </c>
      <c r="C542" s="20" t="str">
        <f>VLOOKUP(E542,studia!$F$1:$I$12,3,FALSE)</f>
        <v>mgr</v>
      </c>
      <c r="D542" s="20" t="str">
        <f>VLOOKUP(E542,studia!$F$1:$I$12,4,FALSE)</f>
        <v>EEN</v>
      </c>
      <c r="E542" s="34" t="s">
        <v>575</v>
      </c>
      <c r="F542" s="85" t="s">
        <v>2939</v>
      </c>
      <c r="G542" s="35" t="s">
        <v>1527</v>
      </c>
      <c r="H542" s="35" t="s">
        <v>1528</v>
      </c>
      <c r="I542" s="35" t="s">
        <v>1529</v>
      </c>
      <c r="J542" s="35" t="s">
        <v>802</v>
      </c>
      <c r="K542" s="19" t="str">
        <f>VLOOKUP(J542,Prowadzacy!$F$2:$J$112,2,FALSE)</f>
        <v>Kazimierz</v>
      </c>
      <c r="L542" s="19">
        <f>VLOOKUP(J542,Prowadzacy!$F$2:$K$112,3,FALSE)</f>
        <v>0</v>
      </c>
      <c r="M542" s="19" t="str">
        <f>VLOOKUP(J542,Prowadzacy!$F$2:$K$112,4,FALSE)</f>
        <v>Herlender</v>
      </c>
      <c r="N542" s="20" t="str">
        <f>VLOOKUP(J542,Prowadzacy!$F$2:$M$112,8,FALSE)</f>
        <v xml:space="preserve">Kazimierz | Herlender | Dr inż. |  ( 05211 ) </v>
      </c>
      <c r="O542" s="20" t="str">
        <f>VLOOKUP(J542,Prowadzacy!$F$2:$K$112,5,FALSE)</f>
        <v>W05/K2</v>
      </c>
      <c r="P542" s="20" t="str">
        <f>VLOOKUP(J542,Prowadzacy!$F$2:$K$112,6,FALSE)</f>
        <v>ZUE</v>
      </c>
      <c r="Q542" s="34" t="s">
        <v>908</v>
      </c>
      <c r="R542" s="20" t="str">
        <f>VLOOKUP(Q542,Prowadzacy!$F$2:$K$112,2,FALSE)</f>
        <v>Marta</v>
      </c>
      <c r="S542" s="20" t="str">
        <f>VLOOKUP(Q542,Prowadzacy!$F$2:$K$112,3,FALSE)</f>
        <v>Monika</v>
      </c>
      <c r="T542" s="20" t="str">
        <f>VLOOKUP(Q542,Prowadzacy!$F$2:$K$112,4,FALSE)</f>
        <v>Bątkiewicz-Pantuła</v>
      </c>
      <c r="U542" s="20" t="str">
        <f>VLOOKUP(Q542,Prowadzacy!$F$2:$M$112,8,FALSE)</f>
        <v xml:space="preserve">Marta | Bątkiewicz-Pantuła | Dr inż. |  ( 05298 ) </v>
      </c>
      <c r="V542" s="35"/>
      <c r="W542" s="34" t="s">
        <v>235</v>
      </c>
      <c r="X542" s="34"/>
      <c r="Y542" s="34"/>
      <c r="Z542" s="10"/>
      <c r="AA542" s="9"/>
      <c r="AB542" s="9"/>
      <c r="AC542" s="9"/>
      <c r="AD542" s="9"/>
      <c r="AE542" s="9"/>
      <c r="AF542" s="9"/>
      <c r="AG542" s="9"/>
      <c r="AH542" s="9"/>
      <c r="AI542" s="9"/>
      <c r="AJ542" s="9"/>
      <c r="AK542" s="9"/>
    </row>
    <row r="543" spans="1:37" ht="102" customHeight="1">
      <c r="A543" s="20">
        <v>538</v>
      </c>
      <c r="B543" s="20" t="str">
        <f>VLOOKUP(E543,studia!$F$1:$I$12,2,FALSE)</f>
        <v>Elektrotechnika</v>
      </c>
      <c r="C543" s="20" t="str">
        <f>VLOOKUP(E543,studia!$F$1:$I$12,3,FALSE)</f>
        <v>mgr</v>
      </c>
      <c r="D543" s="20" t="str">
        <f>VLOOKUP(E543,studia!$F$1:$I$12,4,FALSE)</f>
        <v>EEN</v>
      </c>
      <c r="E543" s="34" t="s">
        <v>575</v>
      </c>
      <c r="F543" s="85" t="s">
        <v>2939</v>
      </c>
      <c r="G543" s="35" t="s">
        <v>1530</v>
      </c>
      <c r="H543" s="35" t="s">
        <v>1531</v>
      </c>
      <c r="I543" s="35" t="s">
        <v>1532</v>
      </c>
      <c r="J543" s="35" t="s">
        <v>802</v>
      </c>
      <c r="K543" s="19" t="str">
        <f>VLOOKUP(J543,Prowadzacy!$F$2:$J$112,2,FALSE)</f>
        <v>Kazimierz</v>
      </c>
      <c r="L543" s="19">
        <f>VLOOKUP(J543,Prowadzacy!$F$2:$K$112,3,FALSE)</f>
        <v>0</v>
      </c>
      <c r="M543" s="19" t="str">
        <f>VLOOKUP(J543,Prowadzacy!$F$2:$K$112,4,FALSE)</f>
        <v>Herlender</v>
      </c>
      <c r="N543" s="20" t="str">
        <f>VLOOKUP(J543,Prowadzacy!$F$2:$M$112,8,FALSE)</f>
        <v xml:space="preserve">Kazimierz | Herlender | Dr inż. |  ( 05211 ) </v>
      </c>
      <c r="O543" s="20" t="str">
        <f>VLOOKUP(J543,Prowadzacy!$F$2:$K$112,5,FALSE)</f>
        <v>W05/K2</v>
      </c>
      <c r="P543" s="20" t="str">
        <f>VLOOKUP(J543,Prowadzacy!$F$2:$K$112,6,FALSE)</f>
        <v>ZUE</v>
      </c>
      <c r="Q543" s="34" t="s">
        <v>1004</v>
      </c>
      <c r="R543" s="20" t="str">
        <f>VLOOKUP(Q543,Prowadzacy!$F$2:$K$112,2,FALSE)</f>
        <v>Waldemar</v>
      </c>
      <c r="S543" s="20" t="str">
        <f>VLOOKUP(Q543,Prowadzacy!$F$2:$K$112,3,FALSE)</f>
        <v>Paweł</v>
      </c>
      <c r="T543" s="20" t="str">
        <f>VLOOKUP(Q543,Prowadzacy!$F$2:$K$112,4,FALSE)</f>
        <v>Dołęga</v>
      </c>
      <c r="U543" s="20" t="str">
        <f>VLOOKUP(Q543,Prowadzacy!$F$2:$M$112,8,FALSE)</f>
        <v xml:space="preserve">Waldemar | Dołęga | Dr hab. inż. |  ( 05265 ) </v>
      </c>
      <c r="V543" s="35"/>
      <c r="W543" s="34" t="s">
        <v>235</v>
      </c>
      <c r="X543" s="34"/>
      <c r="Y543" s="34"/>
      <c r="Z543" s="10"/>
      <c r="AA543" s="9"/>
      <c r="AB543" s="9"/>
      <c r="AC543" s="9"/>
      <c r="AD543" s="9"/>
      <c r="AE543" s="9"/>
      <c r="AF543" s="9"/>
      <c r="AG543" s="9"/>
      <c r="AH543" s="9"/>
      <c r="AI543" s="9"/>
      <c r="AJ543" s="9"/>
      <c r="AK543" s="9"/>
    </row>
    <row r="544" spans="1:37" ht="76.5" customHeight="1">
      <c r="A544" s="20">
        <v>539</v>
      </c>
      <c r="B544" s="20" t="str">
        <f>VLOOKUP(E544,studia!$F$1:$I$12,2,FALSE)</f>
        <v>Elektrotechnika</v>
      </c>
      <c r="C544" s="20" t="str">
        <f>VLOOKUP(E544,studia!$F$1:$I$12,3,FALSE)</f>
        <v>mgr</v>
      </c>
      <c r="D544" s="20" t="str">
        <f>VLOOKUP(E544,studia!$F$1:$I$12,4,FALSE)</f>
        <v>EEN</v>
      </c>
      <c r="E544" s="34" t="s">
        <v>575</v>
      </c>
      <c r="F544" s="85" t="s">
        <v>2939</v>
      </c>
      <c r="G544" s="35" t="s">
        <v>1533</v>
      </c>
      <c r="H544" s="35" t="s">
        <v>1534</v>
      </c>
      <c r="I544" s="35" t="s">
        <v>1535</v>
      </c>
      <c r="J544" s="35" t="s">
        <v>802</v>
      </c>
      <c r="K544" s="19" t="str">
        <f>VLOOKUP(J544,Prowadzacy!$F$2:$J$112,2,FALSE)</f>
        <v>Kazimierz</v>
      </c>
      <c r="L544" s="19">
        <f>VLOOKUP(J544,Prowadzacy!$F$2:$K$112,3,FALSE)</f>
        <v>0</v>
      </c>
      <c r="M544" s="19" t="str">
        <f>VLOOKUP(J544,Prowadzacy!$F$2:$K$112,4,FALSE)</f>
        <v>Herlender</v>
      </c>
      <c r="N544" s="20" t="str">
        <f>VLOOKUP(J544,Prowadzacy!$F$2:$M$112,8,FALSE)</f>
        <v xml:space="preserve">Kazimierz | Herlender | Dr inż. |  ( 05211 ) </v>
      </c>
      <c r="O544" s="20" t="str">
        <f>VLOOKUP(J544,Prowadzacy!$F$2:$K$112,5,FALSE)</f>
        <v>W05/K2</v>
      </c>
      <c r="P544" s="20" t="str">
        <f>VLOOKUP(J544,Prowadzacy!$F$2:$K$112,6,FALSE)</f>
        <v>ZUE</v>
      </c>
      <c r="Q544" s="34" t="s">
        <v>915</v>
      </c>
      <c r="R544" s="20" t="str">
        <f>VLOOKUP(Q544,Prowadzacy!$F$2:$K$112,2,FALSE)</f>
        <v>Małgorzata</v>
      </c>
      <c r="S544" s="20" t="str">
        <f>VLOOKUP(Q544,Prowadzacy!$F$2:$K$112,3,FALSE)</f>
        <v>Anna</v>
      </c>
      <c r="T544" s="20" t="str">
        <f>VLOOKUP(Q544,Prowadzacy!$F$2:$K$112,4,FALSE)</f>
        <v>Bielówka</v>
      </c>
      <c r="U544" s="20" t="str">
        <f>VLOOKUP(Q544,Prowadzacy!$F$2:$M$112,8,FALSE)</f>
        <v xml:space="preserve">Małgorzata | Bielówka | Dr inż. |  ( 05286 ) </v>
      </c>
      <c r="V544" s="35"/>
      <c r="W544" s="34" t="s">
        <v>235</v>
      </c>
      <c r="X544" s="34"/>
      <c r="Y544" s="34"/>
      <c r="Z544" s="10"/>
      <c r="AA544" s="9"/>
      <c r="AB544" s="9"/>
      <c r="AC544" s="9"/>
      <c r="AD544" s="9"/>
      <c r="AE544" s="9"/>
      <c r="AF544" s="9"/>
      <c r="AG544" s="9"/>
      <c r="AH544" s="9"/>
      <c r="AI544" s="9"/>
      <c r="AJ544" s="9"/>
      <c r="AK544" s="9"/>
    </row>
    <row r="545" spans="1:37" ht="25.5" customHeight="1">
      <c r="A545" s="20">
        <v>540</v>
      </c>
      <c r="B545" s="20" t="str">
        <f>VLOOKUP(E545,studia!$F$1:$I$12,2,FALSE)</f>
        <v>Elektrotechnika</v>
      </c>
      <c r="C545" s="20" t="str">
        <f>VLOOKUP(E545,studia!$F$1:$I$12,3,FALSE)</f>
        <v>mgr</v>
      </c>
      <c r="D545" s="20" t="str">
        <f>VLOOKUP(E545,studia!$F$1:$I$12,4,FALSE)</f>
        <v>EEN</v>
      </c>
      <c r="E545" s="34" t="s">
        <v>575</v>
      </c>
      <c r="F545" s="85" t="s">
        <v>2939</v>
      </c>
      <c r="G545" s="35" t="s">
        <v>1536</v>
      </c>
      <c r="H545" s="35" t="s">
        <v>1537</v>
      </c>
      <c r="I545" s="35" t="s">
        <v>1538</v>
      </c>
      <c r="J545" s="35" t="s">
        <v>1054</v>
      </c>
      <c r="K545" s="19" t="str">
        <f>VLOOKUP(J545,Prowadzacy!$F$2:$J$112,2,FALSE)</f>
        <v>Jan</v>
      </c>
      <c r="L545" s="19" t="str">
        <f>VLOOKUP(J545,Prowadzacy!$F$2:$K$112,3,FALSE)</f>
        <v>Józef</v>
      </c>
      <c r="M545" s="19" t="str">
        <f>VLOOKUP(J545,Prowadzacy!$F$2:$K$112,4,FALSE)</f>
        <v>Iżykowski</v>
      </c>
      <c r="N545" s="20" t="str">
        <f>VLOOKUP(J545,Prowadzacy!$F$2:$M$112,8,FALSE)</f>
        <v xml:space="preserve">Jan | Iżykowski | Prof. dr hab. inż. |  ( 05212 ) </v>
      </c>
      <c r="O545" s="20" t="str">
        <f>VLOOKUP(J545,Prowadzacy!$F$2:$K$112,5,FALSE)</f>
        <v>W05/K2</v>
      </c>
      <c r="P545" s="20" t="str">
        <f>VLOOKUP(J545,Prowadzacy!$F$2:$K$112,6,FALSE)</f>
        <v>ZAS</v>
      </c>
      <c r="Q545" s="34" t="s">
        <v>834</v>
      </c>
      <c r="R545" s="20" t="str">
        <f>VLOOKUP(Q545,Prowadzacy!$F$2:$K$112,2,FALSE)</f>
        <v>Krzysztof</v>
      </c>
      <c r="S545" s="20" t="str">
        <f>VLOOKUP(Q545,Prowadzacy!$F$2:$K$112,3,FALSE)</f>
        <v>Jacek</v>
      </c>
      <c r="T545" s="20" t="str">
        <f>VLOOKUP(Q545,Prowadzacy!$F$2:$K$112,4,FALSE)</f>
        <v>Solak</v>
      </c>
      <c r="U545" s="20" t="str">
        <f>VLOOKUP(Q545,Prowadzacy!$F$2:$M$112,8,FALSE)</f>
        <v xml:space="preserve">Krzysztof | Solak | Dr inż. |  ( 05296 ) </v>
      </c>
      <c r="V545" s="35"/>
      <c r="W545" s="34" t="s">
        <v>235</v>
      </c>
      <c r="X545" s="34"/>
      <c r="Y545" s="34"/>
      <c r="Z545" s="10"/>
      <c r="AA545" s="9"/>
      <c r="AB545" s="9"/>
      <c r="AC545" s="9"/>
      <c r="AD545" s="9"/>
      <c r="AE545" s="9"/>
      <c r="AF545" s="9"/>
      <c r="AG545" s="9"/>
      <c r="AH545" s="9"/>
      <c r="AI545" s="9"/>
      <c r="AJ545" s="9"/>
      <c r="AK545" s="9"/>
    </row>
    <row r="546" spans="1:37" ht="76.5" customHeight="1">
      <c r="A546" s="20">
        <v>541</v>
      </c>
      <c r="B546" s="20" t="str">
        <f>VLOOKUP(E546,studia!$F$1:$I$12,2,FALSE)</f>
        <v>Elektrotechnika</v>
      </c>
      <c r="C546" s="20" t="str">
        <f>VLOOKUP(E546,studia!$F$1:$I$12,3,FALSE)</f>
        <v>mgr</v>
      </c>
      <c r="D546" s="20" t="str">
        <f>VLOOKUP(E546,studia!$F$1:$I$12,4,FALSE)</f>
        <v>EEN</v>
      </c>
      <c r="E546" s="34" t="s">
        <v>575</v>
      </c>
      <c r="F546" s="85" t="s">
        <v>2939</v>
      </c>
      <c r="G546" s="35" t="s">
        <v>1539</v>
      </c>
      <c r="H546" s="35" t="s">
        <v>1540</v>
      </c>
      <c r="I546" s="35" t="s">
        <v>1541</v>
      </c>
      <c r="J546" s="35" t="s">
        <v>1054</v>
      </c>
      <c r="K546" s="19" t="str">
        <f>VLOOKUP(J546,Prowadzacy!$F$2:$J$112,2,FALSE)</f>
        <v>Jan</v>
      </c>
      <c r="L546" s="19" t="str">
        <f>VLOOKUP(J546,Prowadzacy!$F$2:$K$112,3,FALSE)</f>
        <v>Józef</v>
      </c>
      <c r="M546" s="19" t="str">
        <f>VLOOKUP(J546,Prowadzacy!$F$2:$K$112,4,FALSE)</f>
        <v>Iżykowski</v>
      </c>
      <c r="N546" s="20" t="str">
        <f>VLOOKUP(J546,Prowadzacy!$F$2:$M$112,8,FALSE)</f>
        <v xml:space="preserve">Jan | Iżykowski | Prof. dr hab. inż. |  ( 05212 ) </v>
      </c>
      <c r="O546" s="20" t="str">
        <f>VLOOKUP(J546,Prowadzacy!$F$2:$K$112,5,FALSE)</f>
        <v>W05/K2</v>
      </c>
      <c r="P546" s="20" t="str">
        <f>VLOOKUP(J546,Prowadzacy!$F$2:$K$112,6,FALSE)</f>
        <v>ZAS</v>
      </c>
      <c r="Q546" s="34" t="s">
        <v>834</v>
      </c>
      <c r="R546" s="20" t="str">
        <f>VLOOKUP(Q546,Prowadzacy!$F$2:$K$112,2,FALSE)</f>
        <v>Krzysztof</v>
      </c>
      <c r="S546" s="20" t="str">
        <f>VLOOKUP(Q546,Prowadzacy!$F$2:$K$112,3,FALSE)</f>
        <v>Jacek</v>
      </c>
      <c r="T546" s="20" t="str">
        <f>VLOOKUP(Q546,Prowadzacy!$F$2:$K$112,4,FALSE)</f>
        <v>Solak</v>
      </c>
      <c r="U546" s="20" t="str">
        <f>VLOOKUP(Q546,Prowadzacy!$F$2:$M$112,8,FALSE)</f>
        <v xml:space="preserve">Krzysztof | Solak | Dr inż. |  ( 05296 ) </v>
      </c>
      <c r="V546" s="35"/>
      <c r="W546" s="34" t="s">
        <v>235</v>
      </c>
      <c r="X546" s="34"/>
      <c r="Y546" s="34"/>
      <c r="Z546" s="10"/>
      <c r="AA546" s="9"/>
      <c r="AB546" s="9"/>
      <c r="AC546" s="9"/>
      <c r="AD546" s="9"/>
      <c r="AE546" s="9"/>
      <c r="AF546" s="9"/>
      <c r="AG546" s="9"/>
      <c r="AH546" s="9"/>
      <c r="AI546" s="9"/>
      <c r="AJ546" s="9"/>
      <c r="AK546" s="9"/>
    </row>
    <row r="547" spans="1:37" ht="102" customHeight="1">
      <c r="A547" s="20">
        <v>542</v>
      </c>
      <c r="B547" s="20" t="str">
        <f>VLOOKUP(E547,studia!$F$1:$I$12,2,FALSE)</f>
        <v>Elektrotechnika</v>
      </c>
      <c r="C547" s="20" t="str">
        <f>VLOOKUP(E547,studia!$F$1:$I$12,3,FALSE)</f>
        <v>mgr</v>
      </c>
      <c r="D547" s="20" t="str">
        <f>VLOOKUP(E547,studia!$F$1:$I$12,4,FALSE)</f>
        <v>EEN</v>
      </c>
      <c r="E547" s="34" t="s">
        <v>575</v>
      </c>
      <c r="F547" s="85" t="s">
        <v>2939</v>
      </c>
      <c r="G547" s="35" t="s">
        <v>1542</v>
      </c>
      <c r="H547" s="35" t="s">
        <v>1543</v>
      </c>
      <c r="I547" s="35" t="s">
        <v>1544</v>
      </c>
      <c r="J547" s="35" t="s">
        <v>1054</v>
      </c>
      <c r="K547" s="19" t="str">
        <f>VLOOKUP(J547,Prowadzacy!$F$2:$J$112,2,FALSE)</f>
        <v>Jan</v>
      </c>
      <c r="L547" s="19" t="str">
        <f>VLOOKUP(J547,Prowadzacy!$F$2:$K$112,3,FALSE)</f>
        <v>Józef</v>
      </c>
      <c r="M547" s="19" t="str">
        <f>VLOOKUP(J547,Prowadzacy!$F$2:$K$112,4,FALSE)</f>
        <v>Iżykowski</v>
      </c>
      <c r="N547" s="20" t="str">
        <f>VLOOKUP(J547,Prowadzacy!$F$2:$M$112,8,FALSE)</f>
        <v xml:space="preserve">Jan | Iżykowski | Prof. dr hab. inż. |  ( 05212 ) </v>
      </c>
      <c r="O547" s="20" t="str">
        <f>VLOOKUP(J547,Prowadzacy!$F$2:$K$112,5,FALSE)</f>
        <v>W05/K2</v>
      </c>
      <c r="P547" s="20" t="str">
        <f>VLOOKUP(J547,Prowadzacy!$F$2:$K$112,6,FALSE)</f>
        <v>ZAS</v>
      </c>
      <c r="Q547" s="34" t="s">
        <v>834</v>
      </c>
      <c r="R547" s="20" t="str">
        <f>VLOOKUP(Q547,Prowadzacy!$F$2:$K$112,2,FALSE)</f>
        <v>Krzysztof</v>
      </c>
      <c r="S547" s="20" t="str">
        <f>VLOOKUP(Q547,Prowadzacy!$F$2:$K$112,3,FALSE)</f>
        <v>Jacek</v>
      </c>
      <c r="T547" s="20" t="str">
        <f>VLOOKUP(Q547,Prowadzacy!$F$2:$K$112,4,FALSE)</f>
        <v>Solak</v>
      </c>
      <c r="U547" s="20" t="str">
        <f>VLOOKUP(Q547,Prowadzacy!$F$2:$M$112,8,FALSE)</f>
        <v xml:space="preserve">Krzysztof | Solak | Dr inż. |  ( 05296 ) </v>
      </c>
      <c r="V547" s="35"/>
      <c r="W547" s="34" t="s">
        <v>235</v>
      </c>
      <c r="X547" s="34"/>
      <c r="Y547" s="34"/>
      <c r="Z547" s="10"/>
      <c r="AA547" s="9"/>
      <c r="AB547" s="9"/>
      <c r="AC547" s="9"/>
      <c r="AD547" s="9"/>
      <c r="AE547" s="9"/>
      <c r="AF547" s="9"/>
      <c r="AG547" s="9"/>
      <c r="AH547" s="9"/>
      <c r="AI547" s="9"/>
      <c r="AJ547" s="9"/>
      <c r="AK547" s="9"/>
    </row>
    <row r="548" spans="1:37" ht="63.75" customHeight="1">
      <c r="A548" s="20">
        <v>543</v>
      </c>
      <c r="B548" s="20" t="str">
        <f>VLOOKUP(E548,studia!$F$1:$I$12,2,FALSE)</f>
        <v>Elektrotechnika</v>
      </c>
      <c r="C548" s="20" t="str">
        <f>VLOOKUP(E548,studia!$F$1:$I$12,3,FALSE)</f>
        <v>mgr</v>
      </c>
      <c r="D548" s="20" t="str">
        <f>VLOOKUP(E548,studia!$F$1:$I$12,4,FALSE)</f>
        <v>EEN</v>
      </c>
      <c r="E548" s="34" t="s">
        <v>575</v>
      </c>
      <c r="F548" s="85" t="s">
        <v>2939</v>
      </c>
      <c r="G548" s="35" t="s">
        <v>1545</v>
      </c>
      <c r="H548" s="35" t="s">
        <v>1546</v>
      </c>
      <c r="I548" s="35" t="s">
        <v>1547</v>
      </c>
      <c r="J548" s="35" t="s">
        <v>1054</v>
      </c>
      <c r="K548" s="19" t="str">
        <f>VLOOKUP(J548,Prowadzacy!$F$2:$J$112,2,FALSE)</f>
        <v>Jan</v>
      </c>
      <c r="L548" s="19" t="str">
        <f>VLOOKUP(J548,Prowadzacy!$F$2:$K$112,3,FALSE)</f>
        <v>Józef</v>
      </c>
      <c r="M548" s="19" t="str">
        <f>VLOOKUP(J548,Prowadzacy!$F$2:$K$112,4,FALSE)</f>
        <v>Iżykowski</v>
      </c>
      <c r="N548" s="20" t="str">
        <f>VLOOKUP(J548,Prowadzacy!$F$2:$M$112,8,FALSE)</f>
        <v xml:space="preserve">Jan | Iżykowski | Prof. dr hab. inż. |  ( 05212 ) </v>
      </c>
      <c r="O548" s="20" t="str">
        <f>VLOOKUP(J548,Prowadzacy!$F$2:$K$112,5,FALSE)</f>
        <v>W05/K2</v>
      </c>
      <c r="P548" s="20" t="str">
        <f>VLOOKUP(J548,Prowadzacy!$F$2:$K$112,6,FALSE)</f>
        <v>ZAS</v>
      </c>
      <c r="Q548" s="34" t="s">
        <v>834</v>
      </c>
      <c r="R548" s="20" t="str">
        <f>VLOOKUP(Q548,Prowadzacy!$F$2:$K$112,2,FALSE)</f>
        <v>Krzysztof</v>
      </c>
      <c r="S548" s="20" t="str">
        <f>VLOOKUP(Q548,Prowadzacy!$F$2:$K$112,3,FALSE)</f>
        <v>Jacek</v>
      </c>
      <c r="T548" s="20" t="str">
        <f>VLOOKUP(Q548,Prowadzacy!$F$2:$K$112,4,FALSE)</f>
        <v>Solak</v>
      </c>
      <c r="U548" s="20" t="str">
        <f>VLOOKUP(Q548,Prowadzacy!$F$2:$M$112,8,FALSE)</f>
        <v xml:space="preserve">Krzysztof | Solak | Dr inż. |  ( 05296 ) </v>
      </c>
      <c r="V548" s="35"/>
      <c r="W548" s="34" t="s">
        <v>235</v>
      </c>
      <c r="X548" s="34"/>
      <c r="Y548" s="34"/>
      <c r="Z548" s="10"/>
      <c r="AA548" s="9"/>
      <c r="AB548" s="9"/>
      <c r="AC548" s="9"/>
      <c r="AD548" s="9"/>
      <c r="AE548" s="9"/>
      <c r="AF548" s="9"/>
      <c r="AG548" s="9"/>
      <c r="AH548" s="9"/>
      <c r="AI548" s="9"/>
      <c r="AJ548" s="9"/>
      <c r="AK548" s="9"/>
    </row>
    <row r="549" spans="1:37" ht="114.75" customHeight="1">
      <c r="A549" s="20">
        <v>544</v>
      </c>
      <c r="B549" s="20" t="str">
        <f>VLOOKUP(E549,studia!$F$1:$I$12,2,FALSE)</f>
        <v>Elektrotechnika</v>
      </c>
      <c r="C549" s="20" t="str">
        <f>VLOOKUP(E549,studia!$F$1:$I$12,3,FALSE)</f>
        <v>mgr</v>
      </c>
      <c r="D549" s="20" t="str">
        <f>VLOOKUP(E549,studia!$F$1:$I$12,4,FALSE)</f>
        <v>EEN</v>
      </c>
      <c r="E549" s="34" t="s">
        <v>575</v>
      </c>
      <c r="F549" s="85" t="s">
        <v>2939</v>
      </c>
      <c r="G549" s="35" t="s">
        <v>1548</v>
      </c>
      <c r="H549" s="35" t="s">
        <v>1549</v>
      </c>
      <c r="I549" s="35" t="s">
        <v>1550</v>
      </c>
      <c r="J549" s="35" t="s">
        <v>1054</v>
      </c>
      <c r="K549" s="19" t="str">
        <f>VLOOKUP(J549,Prowadzacy!$F$2:$J$112,2,FALSE)</f>
        <v>Jan</v>
      </c>
      <c r="L549" s="19" t="str">
        <f>VLOOKUP(J549,Prowadzacy!$F$2:$K$112,3,FALSE)</f>
        <v>Józef</v>
      </c>
      <c r="M549" s="19" t="str">
        <f>VLOOKUP(J549,Prowadzacy!$F$2:$K$112,4,FALSE)</f>
        <v>Iżykowski</v>
      </c>
      <c r="N549" s="20" t="str">
        <f>VLOOKUP(J549,Prowadzacy!$F$2:$M$112,8,FALSE)</f>
        <v xml:space="preserve">Jan | Iżykowski | Prof. dr hab. inż. |  ( 05212 ) </v>
      </c>
      <c r="O549" s="20" t="str">
        <f>VLOOKUP(J549,Prowadzacy!$F$2:$K$112,5,FALSE)</f>
        <v>W05/K2</v>
      </c>
      <c r="P549" s="20" t="str">
        <f>VLOOKUP(J549,Prowadzacy!$F$2:$K$112,6,FALSE)</f>
        <v>ZAS</v>
      </c>
      <c r="Q549" s="34" t="s">
        <v>834</v>
      </c>
      <c r="R549" s="20" t="str">
        <f>VLOOKUP(Q549,Prowadzacy!$F$2:$K$112,2,FALSE)</f>
        <v>Krzysztof</v>
      </c>
      <c r="S549" s="20" t="str">
        <f>VLOOKUP(Q549,Prowadzacy!$F$2:$K$112,3,FALSE)</f>
        <v>Jacek</v>
      </c>
      <c r="T549" s="20" t="str">
        <f>VLOOKUP(Q549,Prowadzacy!$F$2:$K$112,4,FALSE)</f>
        <v>Solak</v>
      </c>
      <c r="U549" s="20" t="str">
        <f>VLOOKUP(Q549,Prowadzacy!$F$2:$M$112,8,FALSE)</f>
        <v xml:space="preserve">Krzysztof | Solak | Dr inż. |  ( 05296 ) </v>
      </c>
      <c r="V549" s="35"/>
      <c r="W549" s="34" t="s">
        <v>235</v>
      </c>
      <c r="X549" s="34"/>
      <c r="Y549" s="34"/>
      <c r="Z549" s="10"/>
      <c r="AA549" s="9"/>
      <c r="AB549" s="9"/>
      <c r="AC549" s="9"/>
      <c r="AD549" s="9"/>
      <c r="AE549" s="9"/>
      <c r="AF549" s="9"/>
      <c r="AG549" s="9"/>
      <c r="AH549" s="9"/>
      <c r="AI549" s="9"/>
      <c r="AJ549" s="9"/>
      <c r="AK549" s="9"/>
    </row>
    <row r="550" spans="1:37" ht="191.25" customHeight="1">
      <c r="A550" s="20">
        <v>545</v>
      </c>
      <c r="B550" s="20" t="str">
        <f>VLOOKUP(E550,studia!$F$1:$I$12,2,FALSE)</f>
        <v>Elektrotechnika</v>
      </c>
      <c r="C550" s="20" t="str">
        <f>VLOOKUP(E550,studia!$F$1:$I$12,3,FALSE)</f>
        <v>mgr</v>
      </c>
      <c r="D550" s="20" t="str">
        <f>VLOOKUP(E550,studia!$F$1:$I$12,4,FALSE)</f>
        <v>EEN</v>
      </c>
      <c r="E550" s="34" t="s">
        <v>575</v>
      </c>
      <c r="F550" s="34"/>
      <c r="G550" s="35" t="s">
        <v>1551</v>
      </c>
      <c r="H550" s="35" t="s">
        <v>1552</v>
      </c>
      <c r="I550" s="35" t="s">
        <v>1553</v>
      </c>
      <c r="J550" s="35" t="s">
        <v>1058</v>
      </c>
      <c r="K550" s="19" t="str">
        <f>VLOOKUP(J550,Prowadzacy!$F$2:$J$112,2,FALSE)</f>
        <v>Marek</v>
      </c>
      <c r="L550" s="19" t="str">
        <f>VLOOKUP(J550,Prowadzacy!$F$2:$K$112,3,FALSE)</f>
        <v>Andrzej</v>
      </c>
      <c r="M550" s="19" t="str">
        <f>VLOOKUP(J550,Prowadzacy!$F$2:$K$112,4,FALSE)</f>
        <v>Jaworski</v>
      </c>
      <c r="N550" s="20" t="str">
        <f>VLOOKUP(J550,Prowadzacy!$F$2:$M$112,8,FALSE)</f>
        <v xml:space="preserve">Marek | Jaworski | Dr inż. |  ( 05237 ) </v>
      </c>
      <c r="O550" s="20" t="str">
        <f>VLOOKUP(J550,Prowadzacy!$F$2:$K$112,5,FALSE)</f>
        <v>W05/K2</v>
      </c>
      <c r="P550" s="20" t="str">
        <f>VLOOKUP(J550,Prowadzacy!$F$2:$K$112,6,FALSE)</f>
        <v>ZEP</v>
      </c>
      <c r="Q550" s="34" t="s">
        <v>1191</v>
      </c>
      <c r="R550" s="20" t="str">
        <f>VLOOKUP(Q550,Prowadzacy!$F$2:$K$112,2,FALSE)</f>
        <v>Marek</v>
      </c>
      <c r="S550" s="20">
        <f>VLOOKUP(Q550,Prowadzacy!$F$2:$K$112,3,FALSE)</f>
        <v>0</v>
      </c>
      <c r="T550" s="20" t="str">
        <f>VLOOKUP(Q550,Prowadzacy!$F$2:$K$112,4,FALSE)</f>
        <v>Szuba</v>
      </c>
      <c r="U550" s="20" t="str">
        <f>VLOOKUP(Q550,Prowadzacy!$F$2:$M$112,8,FALSE)</f>
        <v xml:space="preserve">Marek | Szuba | Dr inż. |  ( 05251 ) </v>
      </c>
      <c r="V550" s="35"/>
      <c r="W550" s="34" t="s">
        <v>235</v>
      </c>
      <c r="X550" s="34"/>
      <c r="Y550" s="34"/>
      <c r="Z550" s="10"/>
      <c r="AA550" s="9"/>
      <c r="AB550" s="9"/>
      <c r="AC550" s="9"/>
      <c r="AD550" s="9"/>
      <c r="AE550" s="9"/>
      <c r="AF550" s="9"/>
      <c r="AG550" s="9"/>
      <c r="AH550" s="9"/>
      <c r="AI550" s="9"/>
      <c r="AJ550" s="9"/>
      <c r="AK550" s="9"/>
    </row>
    <row r="551" spans="1:37" ht="153" customHeight="1">
      <c r="A551" s="20">
        <v>546</v>
      </c>
      <c r="B551" s="20" t="str">
        <f>VLOOKUP(E551,studia!$F$1:$I$12,2,FALSE)</f>
        <v>Elektrotechnika</v>
      </c>
      <c r="C551" s="20" t="str">
        <f>VLOOKUP(E551,studia!$F$1:$I$12,3,FALSE)</f>
        <v>mgr</v>
      </c>
      <c r="D551" s="20" t="str">
        <f>VLOOKUP(E551,studia!$F$1:$I$12,4,FALSE)</f>
        <v>EEN</v>
      </c>
      <c r="E551" s="34" t="s">
        <v>575</v>
      </c>
      <c r="F551" s="85" t="s">
        <v>2939</v>
      </c>
      <c r="G551" s="35" t="s">
        <v>1554</v>
      </c>
      <c r="H551" s="35" t="s">
        <v>1555</v>
      </c>
      <c r="I551" s="35" t="s">
        <v>1556</v>
      </c>
      <c r="J551" s="35" t="s">
        <v>1058</v>
      </c>
      <c r="K551" s="19" t="str">
        <f>VLOOKUP(J551,Prowadzacy!$F$2:$J$112,2,FALSE)</f>
        <v>Marek</v>
      </c>
      <c r="L551" s="19" t="str">
        <f>VLOOKUP(J551,Prowadzacy!$F$2:$K$112,3,FALSE)</f>
        <v>Andrzej</v>
      </c>
      <c r="M551" s="19" t="str">
        <f>VLOOKUP(J551,Prowadzacy!$F$2:$K$112,4,FALSE)</f>
        <v>Jaworski</v>
      </c>
      <c r="N551" s="20" t="str">
        <f>VLOOKUP(J551,Prowadzacy!$F$2:$M$112,8,FALSE)</f>
        <v xml:space="preserve">Marek | Jaworski | Dr inż. |  ( 05237 ) </v>
      </c>
      <c r="O551" s="20" t="str">
        <f>VLOOKUP(J551,Prowadzacy!$F$2:$K$112,5,FALSE)</f>
        <v>W05/K2</v>
      </c>
      <c r="P551" s="20" t="str">
        <f>VLOOKUP(J551,Prowadzacy!$F$2:$K$112,6,FALSE)</f>
        <v>ZEP</v>
      </c>
      <c r="Q551" s="34" t="s">
        <v>1191</v>
      </c>
      <c r="R551" s="20" t="str">
        <f>VLOOKUP(Q551,Prowadzacy!$F$2:$K$112,2,FALSE)</f>
        <v>Marek</v>
      </c>
      <c r="S551" s="20">
        <f>VLOOKUP(Q551,Prowadzacy!$F$2:$K$112,3,FALSE)</f>
        <v>0</v>
      </c>
      <c r="T551" s="20" t="str">
        <f>VLOOKUP(Q551,Prowadzacy!$F$2:$K$112,4,FALSE)</f>
        <v>Szuba</v>
      </c>
      <c r="U551" s="20" t="str">
        <f>VLOOKUP(Q551,Prowadzacy!$F$2:$M$112,8,FALSE)</f>
        <v xml:space="preserve">Marek | Szuba | Dr inż. |  ( 05251 ) </v>
      </c>
      <c r="V551" s="35"/>
      <c r="W551" s="34" t="s">
        <v>235</v>
      </c>
      <c r="X551" s="34"/>
      <c r="Y551" s="34"/>
      <c r="Z551" s="10"/>
      <c r="AA551" s="9"/>
      <c r="AB551" s="9"/>
      <c r="AC551" s="9"/>
      <c r="AD551" s="9"/>
      <c r="AE551" s="9"/>
      <c r="AF551" s="9"/>
      <c r="AG551" s="9"/>
      <c r="AH551" s="9"/>
      <c r="AI551" s="9"/>
      <c r="AJ551" s="9"/>
      <c r="AK551" s="9"/>
    </row>
    <row r="552" spans="1:37" ht="63.75" customHeight="1">
      <c r="A552" s="20">
        <v>547</v>
      </c>
      <c r="B552" s="20" t="str">
        <f>VLOOKUP(E552,studia!$F$1:$I$12,2,FALSE)</f>
        <v>Elektrotechnika</v>
      </c>
      <c r="C552" s="20" t="str">
        <f>VLOOKUP(E552,studia!$F$1:$I$12,3,FALSE)</f>
        <v>mgr</v>
      </c>
      <c r="D552" s="20" t="str">
        <f>VLOOKUP(E552,studia!$F$1:$I$12,4,FALSE)</f>
        <v>EEN</v>
      </c>
      <c r="E552" s="34" t="s">
        <v>575</v>
      </c>
      <c r="F552" s="85" t="s">
        <v>2939</v>
      </c>
      <c r="G552" s="35" t="s">
        <v>1557</v>
      </c>
      <c r="H552" s="35" t="s">
        <v>1558</v>
      </c>
      <c r="I552" s="35" t="s">
        <v>1559</v>
      </c>
      <c r="J552" s="35" t="s">
        <v>1074</v>
      </c>
      <c r="K552" s="19" t="str">
        <f>VLOOKUP(J552,Prowadzacy!$F$2:$J$112,2,FALSE)</f>
        <v>Mirosław</v>
      </c>
      <c r="L552" s="19" t="str">
        <f>VLOOKUP(J552,Prowadzacy!$F$2:$K$112,3,FALSE)</f>
        <v>Marian</v>
      </c>
      <c r="M552" s="19" t="str">
        <f>VLOOKUP(J552,Prowadzacy!$F$2:$K$112,4,FALSE)</f>
        <v>Kobusiński</v>
      </c>
      <c r="N552" s="20" t="str">
        <f>VLOOKUP(J552,Prowadzacy!$F$2:$M$112,8,FALSE)</f>
        <v xml:space="preserve">Mirosław | Kobusiński | Mgr inż. |  ( 05218 ) </v>
      </c>
      <c r="O552" s="20" t="str">
        <f>VLOOKUP(J552,Prowadzacy!$F$2:$K$112,5,FALSE)</f>
        <v>W05/K2</v>
      </c>
      <c r="P552" s="20" t="str">
        <f>VLOOKUP(J552,Prowadzacy!$F$2:$K$112,6,FALSE)</f>
        <v>ZUE</v>
      </c>
      <c r="Q552" s="34" t="s">
        <v>915</v>
      </c>
      <c r="R552" s="20" t="str">
        <f>VLOOKUP(Q552,Prowadzacy!$F$2:$K$112,2,FALSE)</f>
        <v>Małgorzata</v>
      </c>
      <c r="S552" s="20" t="str">
        <f>VLOOKUP(Q552,Prowadzacy!$F$2:$K$112,3,FALSE)</f>
        <v>Anna</v>
      </c>
      <c r="T552" s="20" t="str">
        <f>VLOOKUP(Q552,Prowadzacy!$F$2:$K$112,4,FALSE)</f>
        <v>Bielówka</v>
      </c>
      <c r="U552" s="20" t="str">
        <f>VLOOKUP(Q552,Prowadzacy!$F$2:$M$112,8,FALSE)</f>
        <v xml:space="preserve">Małgorzata | Bielówka | Dr inż. |  ( 05286 ) </v>
      </c>
      <c r="V552" s="35"/>
      <c r="W552" s="34" t="s">
        <v>235</v>
      </c>
      <c r="X552" s="34"/>
      <c r="Y552" s="34"/>
      <c r="Z552" s="10"/>
      <c r="AA552" s="9"/>
      <c r="AB552" s="9"/>
      <c r="AC552" s="9"/>
      <c r="AD552" s="9"/>
      <c r="AE552" s="9"/>
      <c r="AF552" s="9"/>
      <c r="AG552" s="9"/>
      <c r="AH552" s="9"/>
      <c r="AI552" s="9"/>
      <c r="AJ552" s="9"/>
      <c r="AK552" s="9"/>
    </row>
    <row r="553" spans="1:37" ht="127.5" customHeight="1">
      <c r="A553" s="20">
        <v>548</v>
      </c>
      <c r="B553" s="20" t="str">
        <f>VLOOKUP(E553,studia!$F$1:$I$12,2,FALSE)</f>
        <v>Elektrotechnika</v>
      </c>
      <c r="C553" s="20" t="str">
        <f>VLOOKUP(E553,studia!$F$1:$I$12,3,FALSE)</f>
        <v>mgr</v>
      </c>
      <c r="D553" s="20" t="str">
        <f>VLOOKUP(E553,studia!$F$1:$I$12,4,FALSE)</f>
        <v>EEN</v>
      </c>
      <c r="E553" s="34" t="s">
        <v>575</v>
      </c>
      <c r="F553" s="85" t="s">
        <v>2939</v>
      </c>
      <c r="G553" s="35" t="s">
        <v>1560</v>
      </c>
      <c r="H553" s="35" t="s">
        <v>1561</v>
      </c>
      <c r="I553" s="35" t="s">
        <v>1562</v>
      </c>
      <c r="J553" s="35" t="s">
        <v>1074</v>
      </c>
      <c r="K553" s="19" t="str">
        <f>VLOOKUP(J553,Prowadzacy!$F$2:$J$112,2,FALSE)</f>
        <v>Mirosław</v>
      </c>
      <c r="L553" s="19" t="str">
        <f>VLOOKUP(J553,Prowadzacy!$F$2:$K$112,3,FALSE)</f>
        <v>Marian</v>
      </c>
      <c r="M553" s="19" t="str">
        <f>VLOOKUP(J553,Prowadzacy!$F$2:$K$112,4,FALSE)</f>
        <v>Kobusiński</v>
      </c>
      <c r="N553" s="20" t="str">
        <f>VLOOKUP(J553,Prowadzacy!$F$2:$M$112,8,FALSE)</f>
        <v xml:space="preserve">Mirosław | Kobusiński | Mgr inż. |  ( 05218 ) </v>
      </c>
      <c r="O553" s="20" t="str">
        <f>VLOOKUP(J553,Prowadzacy!$F$2:$K$112,5,FALSE)</f>
        <v>W05/K2</v>
      </c>
      <c r="P553" s="20" t="str">
        <f>VLOOKUP(J553,Prowadzacy!$F$2:$K$112,6,FALSE)</f>
        <v>ZUE</v>
      </c>
      <c r="Q553" s="34" t="s">
        <v>908</v>
      </c>
      <c r="R553" s="20" t="str">
        <f>VLOOKUP(Q553,Prowadzacy!$F$2:$K$112,2,FALSE)</f>
        <v>Marta</v>
      </c>
      <c r="S553" s="20" t="str">
        <f>VLOOKUP(Q553,Prowadzacy!$F$2:$K$112,3,FALSE)</f>
        <v>Monika</v>
      </c>
      <c r="T553" s="20" t="str">
        <f>VLOOKUP(Q553,Prowadzacy!$F$2:$K$112,4,FALSE)</f>
        <v>Bątkiewicz-Pantuła</v>
      </c>
      <c r="U553" s="20" t="str">
        <f>VLOOKUP(Q553,Prowadzacy!$F$2:$M$112,8,FALSE)</f>
        <v xml:space="preserve">Marta | Bątkiewicz-Pantuła | Dr inż. |  ( 05298 ) </v>
      </c>
      <c r="V553" s="35"/>
      <c r="W553" s="34" t="s">
        <v>235</v>
      </c>
      <c r="X553" s="34"/>
      <c r="Y553" s="34"/>
      <c r="Z553" s="10"/>
      <c r="AA553" s="9"/>
      <c r="AB553" s="9"/>
      <c r="AC553" s="9"/>
      <c r="AD553" s="9"/>
      <c r="AE553" s="9"/>
      <c r="AF553" s="9"/>
      <c r="AG553" s="9"/>
      <c r="AH553" s="9"/>
      <c r="AI553" s="9"/>
      <c r="AJ553" s="9"/>
      <c r="AK553" s="9"/>
    </row>
    <row r="554" spans="1:37" ht="51" customHeight="1">
      <c r="A554" s="20">
        <v>549</v>
      </c>
      <c r="B554" s="20" t="str">
        <f>VLOOKUP(E554,studia!$F$1:$I$12,2,FALSE)</f>
        <v>Elektrotechnika</v>
      </c>
      <c r="C554" s="20" t="str">
        <f>VLOOKUP(E554,studia!$F$1:$I$12,3,FALSE)</f>
        <v>mgr</v>
      </c>
      <c r="D554" s="20" t="str">
        <f>VLOOKUP(E554,studia!$F$1:$I$12,4,FALSE)</f>
        <v>EEN</v>
      </c>
      <c r="E554" s="34" t="s">
        <v>575</v>
      </c>
      <c r="F554" s="85" t="s">
        <v>2939</v>
      </c>
      <c r="G554" s="35" t="s">
        <v>1563</v>
      </c>
      <c r="H554" s="35" t="s">
        <v>1564</v>
      </c>
      <c r="I554" s="35" t="s">
        <v>1565</v>
      </c>
      <c r="J554" s="35" t="s">
        <v>1074</v>
      </c>
      <c r="K554" s="19" t="str">
        <f>VLOOKUP(J554,Prowadzacy!$F$2:$J$112,2,FALSE)</f>
        <v>Mirosław</v>
      </c>
      <c r="L554" s="19" t="str">
        <f>VLOOKUP(J554,Prowadzacy!$F$2:$K$112,3,FALSE)</f>
        <v>Marian</v>
      </c>
      <c r="M554" s="19" t="str">
        <f>VLOOKUP(J554,Prowadzacy!$F$2:$K$112,4,FALSE)</f>
        <v>Kobusiński</v>
      </c>
      <c r="N554" s="20" t="str">
        <f>VLOOKUP(J554,Prowadzacy!$F$2:$M$112,8,FALSE)</f>
        <v xml:space="preserve">Mirosław | Kobusiński | Mgr inż. |  ( 05218 ) </v>
      </c>
      <c r="O554" s="20" t="str">
        <f>VLOOKUP(J554,Prowadzacy!$F$2:$K$112,5,FALSE)</f>
        <v>W05/K2</v>
      </c>
      <c r="P554" s="20" t="str">
        <f>VLOOKUP(J554,Prowadzacy!$F$2:$K$112,6,FALSE)</f>
        <v>ZUE</v>
      </c>
      <c r="Q554" s="34" t="s">
        <v>802</v>
      </c>
      <c r="R554" s="20" t="str">
        <f>VLOOKUP(Q554,Prowadzacy!$F$2:$K$112,2,FALSE)</f>
        <v>Kazimierz</v>
      </c>
      <c r="S554" s="20">
        <f>VLOOKUP(Q554,Prowadzacy!$F$2:$K$112,3,FALSE)</f>
        <v>0</v>
      </c>
      <c r="T554" s="20" t="str">
        <f>VLOOKUP(Q554,Prowadzacy!$F$2:$K$112,4,FALSE)</f>
        <v>Herlender</v>
      </c>
      <c r="U554" s="20" t="str">
        <f>VLOOKUP(Q554,Prowadzacy!$F$2:$M$112,8,FALSE)</f>
        <v xml:space="preserve">Kazimierz | Herlender | Dr inż. |  ( 05211 ) </v>
      </c>
      <c r="V554" s="35"/>
      <c r="W554" s="34" t="s">
        <v>235</v>
      </c>
      <c r="X554" s="34"/>
      <c r="Y554" s="34"/>
      <c r="Z554" s="10"/>
      <c r="AA554" s="9"/>
      <c r="AB554" s="9"/>
      <c r="AC554" s="9"/>
      <c r="AD554" s="9"/>
      <c r="AE554" s="9"/>
      <c r="AF554" s="9"/>
      <c r="AG554" s="9"/>
      <c r="AH554" s="9"/>
      <c r="AI554" s="9"/>
      <c r="AJ554" s="9"/>
      <c r="AK554" s="9"/>
    </row>
    <row r="555" spans="1:37" ht="76.5" customHeight="1">
      <c r="A555" s="20">
        <v>550</v>
      </c>
      <c r="B555" s="20" t="str">
        <f>VLOOKUP(E555,studia!$F$1:$I$12,2,FALSE)</f>
        <v>Elektrotechnika</v>
      </c>
      <c r="C555" s="20" t="str">
        <f>VLOOKUP(E555,studia!$F$1:$I$12,3,FALSE)</f>
        <v>mgr</v>
      </c>
      <c r="D555" s="20" t="str">
        <f>VLOOKUP(E555,studia!$F$1:$I$12,4,FALSE)</f>
        <v>EEN</v>
      </c>
      <c r="E555" s="34" t="s">
        <v>575</v>
      </c>
      <c r="F555" s="85" t="s">
        <v>2939</v>
      </c>
      <c r="G555" s="35" t="s">
        <v>1566</v>
      </c>
      <c r="H555" s="35" t="s">
        <v>1567</v>
      </c>
      <c r="I555" s="35" t="s">
        <v>1568</v>
      </c>
      <c r="J555" s="35" t="s">
        <v>1074</v>
      </c>
      <c r="K555" s="19" t="str">
        <f>VLOOKUP(J555,Prowadzacy!$F$2:$J$112,2,FALSE)</f>
        <v>Mirosław</v>
      </c>
      <c r="L555" s="19" t="str">
        <f>VLOOKUP(J555,Prowadzacy!$F$2:$K$112,3,FALSE)</f>
        <v>Marian</v>
      </c>
      <c r="M555" s="19" t="str">
        <f>VLOOKUP(J555,Prowadzacy!$F$2:$K$112,4,FALSE)</f>
        <v>Kobusiński</v>
      </c>
      <c r="N555" s="20" t="str">
        <f>VLOOKUP(J555,Prowadzacy!$F$2:$M$112,8,FALSE)</f>
        <v xml:space="preserve">Mirosław | Kobusiński | Mgr inż. |  ( 05218 ) </v>
      </c>
      <c r="O555" s="20" t="str">
        <f>VLOOKUP(J555,Prowadzacy!$F$2:$K$112,5,FALSE)</f>
        <v>W05/K2</v>
      </c>
      <c r="P555" s="20" t="str">
        <f>VLOOKUP(J555,Prowadzacy!$F$2:$K$112,6,FALSE)</f>
        <v>ZUE</v>
      </c>
      <c r="Q555" s="34" t="s">
        <v>915</v>
      </c>
      <c r="R555" s="20" t="str">
        <f>VLOOKUP(Q555,Prowadzacy!$F$2:$K$112,2,FALSE)</f>
        <v>Małgorzata</v>
      </c>
      <c r="S555" s="20" t="str">
        <f>VLOOKUP(Q555,Prowadzacy!$F$2:$K$112,3,FALSE)</f>
        <v>Anna</v>
      </c>
      <c r="T555" s="20" t="str">
        <f>VLOOKUP(Q555,Prowadzacy!$F$2:$K$112,4,FALSE)</f>
        <v>Bielówka</v>
      </c>
      <c r="U555" s="20" t="str">
        <f>VLOOKUP(Q555,Prowadzacy!$F$2:$M$112,8,FALSE)</f>
        <v xml:space="preserve">Małgorzata | Bielówka | Dr inż. |  ( 05286 ) </v>
      </c>
      <c r="V555" s="35"/>
      <c r="W555" s="34" t="s">
        <v>235</v>
      </c>
      <c r="X555" s="34"/>
      <c r="Y555" s="34"/>
      <c r="Z555" s="10"/>
      <c r="AA555" s="9"/>
      <c r="AB555" s="9"/>
      <c r="AC555" s="9"/>
      <c r="AD555" s="9"/>
      <c r="AE555" s="9"/>
      <c r="AF555" s="9"/>
      <c r="AG555" s="9"/>
      <c r="AH555" s="9"/>
      <c r="AI555" s="9"/>
      <c r="AJ555" s="9"/>
      <c r="AK555" s="9"/>
    </row>
    <row r="556" spans="1:37" ht="63.75" customHeight="1">
      <c r="A556" s="20">
        <v>551</v>
      </c>
      <c r="B556" s="20" t="str">
        <f>VLOOKUP(E556,studia!$F$1:$I$12,2,FALSE)</f>
        <v>Elektrotechnika</v>
      </c>
      <c r="C556" s="20" t="str">
        <f>VLOOKUP(E556,studia!$F$1:$I$12,3,FALSE)</f>
        <v>mgr</v>
      </c>
      <c r="D556" s="20" t="str">
        <f>VLOOKUP(E556,studia!$F$1:$I$12,4,FALSE)</f>
        <v>EEN</v>
      </c>
      <c r="E556" s="34" t="s">
        <v>575</v>
      </c>
      <c r="F556" s="85" t="s">
        <v>2939</v>
      </c>
      <c r="G556" s="35" t="s">
        <v>1569</v>
      </c>
      <c r="H556" s="35" t="s">
        <v>2676</v>
      </c>
      <c r="I556" s="35" t="s">
        <v>1570</v>
      </c>
      <c r="J556" s="35" t="s">
        <v>1074</v>
      </c>
      <c r="K556" s="19" t="str">
        <f>VLOOKUP(J556,Prowadzacy!$F$2:$J$112,2,FALSE)</f>
        <v>Mirosław</v>
      </c>
      <c r="L556" s="19" t="str">
        <f>VLOOKUP(J556,Prowadzacy!$F$2:$K$112,3,FALSE)</f>
        <v>Marian</v>
      </c>
      <c r="M556" s="19" t="str">
        <f>VLOOKUP(J556,Prowadzacy!$F$2:$K$112,4,FALSE)</f>
        <v>Kobusiński</v>
      </c>
      <c r="N556" s="20" t="str">
        <f>VLOOKUP(J556,Prowadzacy!$F$2:$M$112,8,FALSE)</f>
        <v xml:space="preserve">Mirosław | Kobusiński | Mgr inż. |  ( 05218 ) </v>
      </c>
      <c r="O556" s="20" t="str">
        <f>VLOOKUP(J556,Prowadzacy!$F$2:$K$112,5,FALSE)</f>
        <v>W05/K2</v>
      </c>
      <c r="P556" s="20" t="str">
        <f>VLOOKUP(J556,Prowadzacy!$F$2:$K$112,6,FALSE)</f>
        <v>ZUE</v>
      </c>
      <c r="Q556" s="34" t="s">
        <v>802</v>
      </c>
      <c r="R556" s="20" t="str">
        <f>VLOOKUP(Q556,Prowadzacy!$F$2:$K$112,2,FALSE)</f>
        <v>Kazimierz</v>
      </c>
      <c r="S556" s="20">
        <f>VLOOKUP(Q556,Prowadzacy!$F$2:$K$112,3,FALSE)</f>
        <v>0</v>
      </c>
      <c r="T556" s="20" t="str">
        <f>VLOOKUP(Q556,Prowadzacy!$F$2:$K$112,4,FALSE)</f>
        <v>Herlender</v>
      </c>
      <c r="U556" s="20" t="str">
        <f>VLOOKUP(Q556,Prowadzacy!$F$2:$M$112,8,FALSE)</f>
        <v xml:space="preserve">Kazimierz | Herlender | Dr inż. |  ( 05211 ) </v>
      </c>
      <c r="V556" s="35"/>
      <c r="W556" s="34" t="s">
        <v>235</v>
      </c>
      <c r="X556" s="34"/>
      <c r="Y556" s="34"/>
      <c r="Z556" s="10"/>
      <c r="AA556" s="9"/>
      <c r="AB556" s="9"/>
      <c r="AC556" s="9"/>
      <c r="AD556" s="9"/>
      <c r="AE556" s="9"/>
      <c r="AF556" s="9"/>
      <c r="AG556" s="9"/>
      <c r="AH556" s="9"/>
      <c r="AI556" s="9"/>
      <c r="AJ556" s="9"/>
      <c r="AK556" s="9"/>
    </row>
    <row r="557" spans="1:37" ht="114.75" customHeight="1">
      <c r="A557" s="20">
        <v>552</v>
      </c>
      <c r="B557" s="20" t="str">
        <f>VLOOKUP(E557,studia!$F$1:$I$12,2,FALSE)</f>
        <v>Elektrotechnika</v>
      </c>
      <c r="C557" s="20" t="str">
        <f>VLOOKUP(E557,studia!$F$1:$I$12,3,FALSE)</f>
        <v>mgr</v>
      </c>
      <c r="D557" s="20" t="str">
        <f>VLOOKUP(E557,studia!$F$1:$I$12,4,FALSE)</f>
        <v>EEN</v>
      </c>
      <c r="E557" s="34" t="s">
        <v>575</v>
      </c>
      <c r="F557" s="85" t="s">
        <v>2939</v>
      </c>
      <c r="G557" s="35" t="s">
        <v>1571</v>
      </c>
      <c r="H557" s="35" t="s">
        <v>1572</v>
      </c>
      <c r="I557" s="35" t="s">
        <v>1573</v>
      </c>
      <c r="J557" s="35" t="s">
        <v>770</v>
      </c>
      <c r="K557" s="19" t="str">
        <f>VLOOKUP(J557,Prowadzacy!$F$2:$J$112,2,FALSE)</f>
        <v>Janusz</v>
      </c>
      <c r="L557" s="19" t="str">
        <f>VLOOKUP(J557,Prowadzacy!$F$2:$K$112,3,FALSE)</f>
        <v>Stanisław</v>
      </c>
      <c r="M557" s="19" t="str">
        <f>VLOOKUP(J557,Prowadzacy!$F$2:$K$112,4,FALSE)</f>
        <v>Konieczny</v>
      </c>
      <c r="N557" s="20" t="str">
        <f>VLOOKUP(J557,Prowadzacy!$F$2:$M$112,8,FALSE)</f>
        <v xml:space="preserve">Janusz | Konieczny | Dr inż. |  ( 05269 ) </v>
      </c>
      <c r="O557" s="20" t="str">
        <f>VLOOKUP(J557,Prowadzacy!$F$2:$K$112,5,FALSE)</f>
        <v>W05/K2</v>
      </c>
      <c r="P557" s="20" t="str">
        <f>VLOOKUP(J557,Prowadzacy!$F$2:$K$112,6,FALSE)</f>
        <v>ZEP</v>
      </c>
      <c r="Q557" s="34" t="s">
        <v>1058</v>
      </c>
      <c r="R557" s="20" t="str">
        <f>VLOOKUP(Q557,Prowadzacy!$F$2:$K$112,2,FALSE)</f>
        <v>Marek</v>
      </c>
      <c r="S557" s="20" t="str">
        <f>VLOOKUP(Q557,Prowadzacy!$F$2:$K$112,3,FALSE)</f>
        <v>Andrzej</v>
      </c>
      <c r="T557" s="20" t="str">
        <f>VLOOKUP(Q557,Prowadzacy!$F$2:$K$112,4,FALSE)</f>
        <v>Jaworski</v>
      </c>
      <c r="U557" s="20" t="str">
        <f>VLOOKUP(Q557,Prowadzacy!$F$2:$M$112,8,FALSE)</f>
        <v xml:space="preserve">Marek | Jaworski | Dr inż. |  ( 05237 ) </v>
      </c>
      <c r="V557" s="35"/>
      <c r="W557" s="34" t="s">
        <v>235</v>
      </c>
      <c r="X557" s="34"/>
      <c r="Y557" s="34"/>
      <c r="Z557" s="10"/>
      <c r="AA557" s="9"/>
      <c r="AB557" s="9"/>
      <c r="AC557" s="9"/>
      <c r="AD557" s="9"/>
      <c r="AE557" s="9"/>
      <c r="AF557" s="9"/>
      <c r="AG557" s="9"/>
      <c r="AH557" s="9"/>
      <c r="AI557" s="9"/>
      <c r="AJ557" s="9"/>
      <c r="AK557" s="9"/>
    </row>
    <row r="558" spans="1:37" ht="127.5" customHeight="1">
      <c r="A558" s="20">
        <v>553</v>
      </c>
      <c r="B558" s="20" t="str">
        <f>VLOOKUP(E558,studia!$F$1:$I$12,2,FALSE)</f>
        <v>Elektrotechnika</v>
      </c>
      <c r="C558" s="20" t="str">
        <f>VLOOKUP(E558,studia!$F$1:$I$12,3,FALSE)</f>
        <v>mgr</v>
      </c>
      <c r="D558" s="20" t="str">
        <f>VLOOKUP(E558,studia!$F$1:$I$12,4,FALSE)</f>
        <v>EEN</v>
      </c>
      <c r="E558" s="34" t="s">
        <v>575</v>
      </c>
      <c r="F558" s="85" t="s">
        <v>2939</v>
      </c>
      <c r="G558" s="35" t="s">
        <v>1574</v>
      </c>
      <c r="H558" s="35" t="s">
        <v>1575</v>
      </c>
      <c r="I558" s="35" t="s">
        <v>1576</v>
      </c>
      <c r="J558" s="35" t="s">
        <v>770</v>
      </c>
      <c r="K558" s="19" t="str">
        <f>VLOOKUP(J558,Prowadzacy!$F$2:$J$112,2,FALSE)</f>
        <v>Janusz</v>
      </c>
      <c r="L558" s="19" t="str">
        <f>VLOOKUP(J558,Prowadzacy!$F$2:$K$112,3,FALSE)</f>
        <v>Stanisław</v>
      </c>
      <c r="M558" s="19" t="str">
        <f>VLOOKUP(J558,Prowadzacy!$F$2:$K$112,4,FALSE)</f>
        <v>Konieczny</v>
      </c>
      <c r="N558" s="20" t="str">
        <f>VLOOKUP(J558,Prowadzacy!$F$2:$M$112,8,FALSE)</f>
        <v xml:space="preserve">Janusz | Konieczny | Dr inż. |  ( 05269 ) </v>
      </c>
      <c r="O558" s="20" t="str">
        <f>VLOOKUP(J558,Prowadzacy!$F$2:$K$112,5,FALSE)</f>
        <v>W05/K2</v>
      </c>
      <c r="P558" s="20" t="str">
        <f>VLOOKUP(J558,Prowadzacy!$F$2:$K$112,6,FALSE)</f>
        <v>ZEP</v>
      </c>
      <c r="Q558" s="34" t="s">
        <v>1020</v>
      </c>
      <c r="R558" s="20" t="str">
        <f>VLOOKUP(Q558,Prowadzacy!$F$2:$K$112,2,FALSE)</f>
        <v>Wiktoria</v>
      </c>
      <c r="S558" s="20" t="str">
        <f>VLOOKUP(Q558,Prowadzacy!$F$2:$K$112,3,FALSE)</f>
        <v>Maria</v>
      </c>
      <c r="T558" s="20" t="str">
        <f>VLOOKUP(Q558,Prowadzacy!$F$2:$K$112,4,FALSE)</f>
        <v>Grycan</v>
      </c>
      <c r="U558" s="20" t="str">
        <f>VLOOKUP(Q558,Prowadzacy!$F$2:$M$112,8,FALSE)</f>
        <v xml:space="preserve">Wiktoria | Grycan | Dr inż. |  ( 05408 ) </v>
      </c>
      <c r="V558" s="35"/>
      <c r="W558" s="34" t="s">
        <v>235</v>
      </c>
      <c r="X558" s="34"/>
      <c r="Y558" s="34"/>
      <c r="Z558" s="10"/>
      <c r="AA558" s="9"/>
      <c r="AB558" s="9"/>
      <c r="AC558" s="9"/>
      <c r="AD558" s="9"/>
      <c r="AE558" s="9"/>
      <c r="AF558" s="9"/>
      <c r="AG558" s="9"/>
      <c r="AH558" s="9"/>
      <c r="AI558" s="9"/>
      <c r="AJ558" s="9"/>
      <c r="AK558" s="9"/>
    </row>
    <row r="559" spans="1:37" ht="255" customHeight="1">
      <c r="A559" s="20">
        <v>554</v>
      </c>
      <c r="B559" s="20" t="str">
        <f>VLOOKUP(E559,studia!$F$1:$I$12,2,FALSE)</f>
        <v>Elektrotechnika</v>
      </c>
      <c r="C559" s="20" t="str">
        <f>VLOOKUP(E559,studia!$F$1:$I$12,3,FALSE)</f>
        <v>mgr</v>
      </c>
      <c r="D559" s="20" t="str">
        <f>VLOOKUP(E559,studia!$F$1:$I$12,4,FALSE)</f>
        <v>EEN</v>
      </c>
      <c r="E559" s="34" t="s">
        <v>575</v>
      </c>
      <c r="F559" s="34"/>
      <c r="G559" s="35" t="s">
        <v>1577</v>
      </c>
      <c r="H559" s="35" t="s">
        <v>1578</v>
      </c>
      <c r="I559" s="35" t="s">
        <v>1579</v>
      </c>
      <c r="J559" s="35" t="s">
        <v>770</v>
      </c>
      <c r="K559" s="19" t="str">
        <f>VLOOKUP(J559,Prowadzacy!$F$2:$J$112,2,FALSE)</f>
        <v>Janusz</v>
      </c>
      <c r="L559" s="19" t="str">
        <f>VLOOKUP(J559,Prowadzacy!$F$2:$K$112,3,FALSE)</f>
        <v>Stanisław</v>
      </c>
      <c r="M559" s="19" t="str">
        <f>VLOOKUP(J559,Prowadzacy!$F$2:$K$112,4,FALSE)</f>
        <v>Konieczny</v>
      </c>
      <c r="N559" s="20" t="str">
        <f>VLOOKUP(J559,Prowadzacy!$F$2:$M$112,8,FALSE)</f>
        <v xml:space="preserve">Janusz | Konieczny | Dr inż. |  ( 05269 ) </v>
      </c>
      <c r="O559" s="20" t="str">
        <f>VLOOKUP(J559,Prowadzacy!$F$2:$K$112,5,FALSE)</f>
        <v>W05/K2</v>
      </c>
      <c r="P559" s="20" t="str">
        <f>VLOOKUP(J559,Prowadzacy!$F$2:$K$112,6,FALSE)</f>
        <v>ZEP</v>
      </c>
      <c r="Q559" s="34" t="s">
        <v>763</v>
      </c>
      <c r="R559" s="20" t="str">
        <f>VLOOKUP(Q559,Prowadzacy!$F$2:$K$112,2,FALSE)</f>
        <v>Joanna</v>
      </c>
      <c r="S559" s="20" t="str">
        <f>VLOOKUP(Q559,Prowadzacy!$F$2:$K$112,3,FALSE)</f>
        <v>Karolina</v>
      </c>
      <c r="T559" s="20" t="str">
        <f>VLOOKUP(Q559,Prowadzacy!$F$2:$K$112,4,FALSE)</f>
        <v>Budzisz</v>
      </c>
      <c r="U559" s="20" t="str">
        <f>VLOOKUP(Q559,Prowadzacy!$F$2:$M$112,8,FALSE)</f>
        <v xml:space="preserve">Joanna | Budzisz | Dr inż. |  ( 05404 ) </v>
      </c>
      <c r="V559" s="35"/>
      <c r="W559" s="34" t="s">
        <v>235</v>
      </c>
      <c r="X559" s="34"/>
      <c r="Y559" s="34"/>
      <c r="Z559" s="10"/>
      <c r="AA559" s="9"/>
      <c r="AB559" s="9"/>
      <c r="AC559" s="9"/>
      <c r="AD559" s="9"/>
      <c r="AE559" s="9"/>
      <c r="AF559" s="9"/>
      <c r="AG559" s="9"/>
      <c r="AH559" s="9"/>
      <c r="AI559" s="9"/>
      <c r="AJ559" s="9"/>
      <c r="AK559" s="9"/>
    </row>
    <row r="560" spans="1:37" ht="102" customHeight="1">
      <c r="A560" s="20">
        <v>555</v>
      </c>
      <c r="B560" s="20" t="str">
        <f>VLOOKUP(E560,studia!$F$1:$I$12,2,FALSE)</f>
        <v>Elektrotechnika</v>
      </c>
      <c r="C560" s="20" t="str">
        <f>VLOOKUP(E560,studia!$F$1:$I$12,3,FALSE)</f>
        <v>mgr</v>
      </c>
      <c r="D560" s="20" t="str">
        <f>VLOOKUP(E560,studia!$F$1:$I$12,4,FALSE)</f>
        <v>EEN</v>
      </c>
      <c r="E560" s="34" t="s">
        <v>575</v>
      </c>
      <c r="F560" s="34"/>
      <c r="G560" s="35" t="s">
        <v>1580</v>
      </c>
      <c r="H560" s="35" t="s">
        <v>1581</v>
      </c>
      <c r="I560" s="35" t="s">
        <v>1579</v>
      </c>
      <c r="J560" s="35" t="s">
        <v>770</v>
      </c>
      <c r="K560" s="19" t="str">
        <f>VLOOKUP(J560,Prowadzacy!$F$2:$J$112,2,FALSE)</f>
        <v>Janusz</v>
      </c>
      <c r="L560" s="19" t="str">
        <f>VLOOKUP(J560,Prowadzacy!$F$2:$K$112,3,FALSE)</f>
        <v>Stanisław</v>
      </c>
      <c r="M560" s="19" t="str">
        <f>VLOOKUP(J560,Prowadzacy!$F$2:$K$112,4,FALSE)</f>
        <v>Konieczny</v>
      </c>
      <c r="N560" s="20" t="str">
        <f>VLOOKUP(J560,Prowadzacy!$F$2:$M$112,8,FALSE)</f>
        <v xml:space="preserve">Janusz | Konieczny | Dr inż. |  ( 05269 ) </v>
      </c>
      <c r="O560" s="20" t="str">
        <f>VLOOKUP(J560,Prowadzacy!$F$2:$K$112,5,FALSE)</f>
        <v>W05/K2</v>
      </c>
      <c r="P560" s="20" t="str">
        <f>VLOOKUP(J560,Prowadzacy!$F$2:$K$112,6,FALSE)</f>
        <v>ZEP</v>
      </c>
      <c r="Q560" s="34" t="s">
        <v>763</v>
      </c>
      <c r="R560" s="20" t="str">
        <f>VLOOKUP(Q560,Prowadzacy!$F$2:$K$112,2,FALSE)</f>
        <v>Joanna</v>
      </c>
      <c r="S560" s="20" t="str">
        <f>VLOOKUP(Q560,Prowadzacy!$F$2:$K$112,3,FALSE)</f>
        <v>Karolina</v>
      </c>
      <c r="T560" s="20" t="str">
        <f>VLOOKUP(Q560,Prowadzacy!$F$2:$K$112,4,FALSE)</f>
        <v>Budzisz</v>
      </c>
      <c r="U560" s="20" t="str">
        <f>VLOOKUP(Q560,Prowadzacy!$F$2:$M$112,8,FALSE)</f>
        <v xml:space="preserve">Joanna | Budzisz | Dr inż. |  ( 05404 ) </v>
      </c>
      <c r="V560" s="35"/>
      <c r="W560" s="34" t="s">
        <v>235</v>
      </c>
      <c r="X560" s="34"/>
      <c r="Y560" s="34"/>
      <c r="Z560" s="10"/>
      <c r="AA560" s="9"/>
      <c r="AB560" s="9"/>
      <c r="AC560" s="9"/>
      <c r="AD560" s="9"/>
      <c r="AE560" s="9"/>
      <c r="AF560" s="9"/>
      <c r="AG560" s="9"/>
      <c r="AH560" s="9"/>
      <c r="AI560" s="9"/>
      <c r="AJ560" s="9"/>
      <c r="AK560" s="9"/>
    </row>
    <row r="561" spans="1:37" ht="102" customHeight="1">
      <c r="A561" s="20">
        <v>556</v>
      </c>
      <c r="B561" s="20" t="str">
        <f>VLOOKUP(E561,studia!$F$1:$I$12,2,FALSE)</f>
        <v>Elektrotechnika</v>
      </c>
      <c r="C561" s="20" t="str">
        <f>VLOOKUP(E561,studia!$F$1:$I$12,3,FALSE)</f>
        <v>mgr</v>
      </c>
      <c r="D561" s="20" t="str">
        <f>VLOOKUP(E561,studia!$F$1:$I$12,4,FALSE)</f>
        <v>EEN</v>
      </c>
      <c r="E561" s="34" t="s">
        <v>575</v>
      </c>
      <c r="F561" s="85" t="s">
        <v>2939</v>
      </c>
      <c r="G561" s="35" t="s">
        <v>1582</v>
      </c>
      <c r="H561" s="35" t="s">
        <v>1583</v>
      </c>
      <c r="I561" s="35" t="s">
        <v>1579</v>
      </c>
      <c r="J561" s="35" t="s">
        <v>770</v>
      </c>
      <c r="K561" s="19" t="str">
        <f>VLOOKUP(J561,Prowadzacy!$F$2:$J$112,2,FALSE)</f>
        <v>Janusz</v>
      </c>
      <c r="L561" s="19" t="str">
        <f>VLOOKUP(J561,Prowadzacy!$F$2:$K$112,3,FALSE)</f>
        <v>Stanisław</v>
      </c>
      <c r="M561" s="19" t="str">
        <f>VLOOKUP(J561,Prowadzacy!$F$2:$K$112,4,FALSE)</f>
        <v>Konieczny</v>
      </c>
      <c r="N561" s="20" t="str">
        <f>VLOOKUP(J561,Prowadzacy!$F$2:$M$112,8,FALSE)</f>
        <v xml:space="preserve">Janusz | Konieczny | Dr inż. |  ( 05269 ) </v>
      </c>
      <c r="O561" s="20" t="str">
        <f>VLOOKUP(J561,Prowadzacy!$F$2:$K$112,5,FALSE)</f>
        <v>W05/K2</v>
      </c>
      <c r="P561" s="20" t="str">
        <f>VLOOKUP(J561,Prowadzacy!$F$2:$K$112,6,FALSE)</f>
        <v>ZEP</v>
      </c>
      <c r="Q561" s="34" t="s">
        <v>763</v>
      </c>
      <c r="R561" s="20" t="str">
        <f>VLOOKUP(Q561,Prowadzacy!$F$2:$K$112,2,FALSE)</f>
        <v>Joanna</v>
      </c>
      <c r="S561" s="20" t="str">
        <f>VLOOKUP(Q561,Prowadzacy!$F$2:$K$112,3,FALSE)</f>
        <v>Karolina</v>
      </c>
      <c r="T561" s="20" t="str">
        <f>VLOOKUP(Q561,Prowadzacy!$F$2:$K$112,4,FALSE)</f>
        <v>Budzisz</v>
      </c>
      <c r="U561" s="20" t="str">
        <f>VLOOKUP(Q561,Prowadzacy!$F$2:$M$112,8,FALSE)</f>
        <v xml:space="preserve">Joanna | Budzisz | Dr inż. |  ( 05404 ) </v>
      </c>
      <c r="V561" s="35"/>
      <c r="W561" s="34" t="s">
        <v>235</v>
      </c>
      <c r="X561" s="34"/>
      <c r="Y561" s="34"/>
      <c r="Z561" s="10"/>
      <c r="AA561" s="9"/>
      <c r="AB561" s="9"/>
      <c r="AC561" s="9"/>
      <c r="AD561" s="9"/>
      <c r="AE561" s="9"/>
      <c r="AF561" s="9"/>
      <c r="AG561" s="9"/>
      <c r="AH561" s="9"/>
      <c r="AI561" s="9"/>
      <c r="AJ561" s="9"/>
      <c r="AK561" s="9"/>
    </row>
    <row r="562" spans="1:37" ht="127.5" customHeight="1">
      <c r="A562" s="20">
        <v>557</v>
      </c>
      <c r="B562" s="20" t="str">
        <f>VLOOKUP(E562,studia!$F$1:$I$12,2,FALSE)</f>
        <v>Elektrotechnika</v>
      </c>
      <c r="C562" s="20" t="str">
        <f>VLOOKUP(E562,studia!$F$1:$I$12,3,FALSE)</f>
        <v>mgr</v>
      </c>
      <c r="D562" s="20" t="str">
        <f>VLOOKUP(E562,studia!$F$1:$I$12,4,FALSE)</f>
        <v>EEN</v>
      </c>
      <c r="E562" s="34" t="s">
        <v>575</v>
      </c>
      <c r="F562" s="34"/>
      <c r="G562" s="35" t="s">
        <v>1584</v>
      </c>
      <c r="H562" s="35" t="s">
        <v>1585</v>
      </c>
      <c r="I562" s="35" t="s">
        <v>1586</v>
      </c>
      <c r="J562" s="35" t="s">
        <v>1125</v>
      </c>
      <c r="K562" s="19" t="str">
        <f>VLOOKUP(J562,Prowadzacy!$F$2:$J$112,2,FALSE)</f>
        <v>Marek</v>
      </c>
      <c r="L562" s="19" t="str">
        <f>VLOOKUP(J562,Prowadzacy!$F$2:$K$112,3,FALSE)</f>
        <v>Aleksander</v>
      </c>
      <c r="M562" s="19" t="str">
        <f>VLOOKUP(J562,Prowadzacy!$F$2:$K$112,4,FALSE)</f>
        <v>Kott</v>
      </c>
      <c r="N562" s="20" t="str">
        <f>VLOOKUP(J562,Prowadzacy!$F$2:$M$112,8,FALSE)</f>
        <v xml:space="preserve">Marek | Kott | Dr inż. |  ( 05297 ) </v>
      </c>
      <c r="O562" s="20" t="str">
        <f>VLOOKUP(J562,Prowadzacy!$F$2:$K$112,5,FALSE)</f>
        <v>W05/K2</v>
      </c>
      <c r="P562" s="20" t="str">
        <f>VLOOKUP(J562,Prowadzacy!$F$2:$K$112,6,FALSE)</f>
        <v>ZSS</v>
      </c>
      <c r="Q562" s="34" t="s">
        <v>806</v>
      </c>
      <c r="R562" s="20" t="str">
        <f>VLOOKUP(Q562,Prowadzacy!$F$2:$K$112,2,FALSE)</f>
        <v>Robert</v>
      </c>
      <c r="S562" s="20" t="str">
        <f>VLOOKUP(Q562,Prowadzacy!$F$2:$K$112,3,FALSE)</f>
        <v>Stanisław</v>
      </c>
      <c r="T562" s="20" t="str">
        <f>VLOOKUP(Q562,Prowadzacy!$F$2:$K$112,4,FALSE)</f>
        <v>Łukomski</v>
      </c>
      <c r="U562" s="20" t="str">
        <f>VLOOKUP(Q562,Prowadzacy!$F$2:$M$112,8,FALSE)</f>
        <v xml:space="preserve">Robert | Łukomski | Dr inż. |  ( 05216 ) </v>
      </c>
      <c r="V562" s="35"/>
      <c r="W562" s="34" t="s">
        <v>235</v>
      </c>
      <c r="X562" s="34"/>
      <c r="Y562" s="34"/>
      <c r="Z562" s="10"/>
      <c r="AA562" s="9"/>
      <c r="AB562" s="9"/>
      <c r="AC562" s="9"/>
      <c r="AD562" s="9"/>
      <c r="AE562" s="9"/>
      <c r="AF562" s="9"/>
      <c r="AG562" s="9"/>
      <c r="AH562" s="9"/>
      <c r="AI562" s="9"/>
      <c r="AJ562" s="9"/>
      <c r="AK562" s="9"/>
    </row>
    <row r="563" spans="1:37" ht="51" customHeight="1">
      <c r="A563" s="20">
        <v>558</v>
      </c>
      <c r="B563" s="20" t="str">
        <f>VLOOKUP(E563,studia!$F$1:$I$12,2,FALSE)</f>
        <v>Elektrotechnika</v>
      </c>
      <c r="C563" s="20" t="str">
        <f>VLOOKUP(E563,studia!$F$1:$I$12,3,FALSE)</f>
        <v>mgr</v>
      </c>
      <c r="D563" s="20" t="str">
        <f>VLOOKUP(E563,studia!$F$1:$I$12,4,FALSE)</f>
        <v>EEN</v>
      </c>
      <c r="E563" s="34" t="s">
        <v>575</v>
      </c>
      <c r="F563" s="34"/>
      <c r="G563" s="35" t="s">
        <v>1587</v>
      </c>
      <c r="H563" s="35" t="s">
        <v>1588</v>
      </c>
      <c r="I563" s="35" t="s">
        <v>1589</v>
      </c>
      <c r="J563" s="35" t="s">
        <v>1125</v>
      </c>
      <c r="K563" s="19" t="str">
        <f>VLOOKUP(J563,Prowadzacy!$F$2:$J$112,2,FALSE)</f>
        <v>Marek</v>
      </c>
      <c r="L563" s="19" t="str">
        <f>VLOOKUP(J563,Prowadzacy!$F$2:$K$112,3,FALSE)</f>
        <v>Aleksander</v>
      </c>
      <c r="M563" s="19" t="str">
        <f>VLOOKUP(J563,Prowadzacy!$F$2:$K$112,4,FALSE)</f>
        <v>Kott</v>
      </c>
      <c r="N563" s="20" t="str">
        <f>VLOOKUP(J563,Prowadzacy!$F$2:$M$112,8,FALSE)</f>
        <v xml:space="preserve">Marek | Kott | Dr inż. |  ( 05297 ) </v>
      </c>
      <c r="O563" s="20" t="str">
        <f>VLOOKUP(J563,Prowadzacy!$F$2:$K$112,5,FALSE)</f>
        <v>W05/K2</v>
      </c>
      <c r="P563" s="20" t="str">
        <f>VLOOKUP(J563,Prowadzacy!$F$2:$K$112,6,FALSE)</f>
        <v>ZSS</v>
      </c>
      <c r="Q563" s="34" t="s">
        <v>806</v>
      </c>
      <c r="R563" s="20" t="str">
        <f>VLOOKUP(Q563,Prowadzacy!$F$2:$K$112,2,FALSE)</f>
        <v>Robert</v>
      </c>
      <c r="S563" s="20" t="str">
        <f>VLOOKUP(Q563,Prowadzacy!$F$2:$K$112,3,FALSE)</f>
        <v>Stanisław</v>
      </c>
      <c r="T563" s="20" t="str">
        <f>VLOOKUP(Q563,Prowadzacy!$F$2:$K$112,4,FALSE)</f>
        <v>Łukomski</v>
      </c>
      <c r="U563" s="20" t="str">
        <f>VLOOKUP(Q563,Prowadzacy!$F$2:$M$112,8,FALSE)</f>
        <v xml:space="preserve">Robert | Łukomski | Dr inż. |  ( 05216 ) </v>
      </c>
      <c r="V563" s="35"/>
      <c r="W563" s="34" t="s">
        <v>235</v>
      </c>
      <c r="X563" s="34"/>
      <c r="Y563" s="34"/>
      <c r="Z563" s="10"/>
      <c r="AA563" s="9"/>
      <c r="AB563" s="9"/>
      <c r="AC563" s="9"/>
      <c r="AD563" s="9"/>
      <c r="AE563" s="9"/>
      <c r="AF563" s="9"/>
      <c r="AG563" s="9"/>
      <c r="AH563" s="9"/>
      <c r="AI563" s="9"/>
      <c r="AJ563" s="9"/>
      <c r="AK563" s="9"/>
    </row>
    <row r="564" spans="1:37" ht="51" customHeight="1">
      <c r="A564" s="20">
        <v>559</v>
      </c>
      <c r="B564" s="20" t="str">
        <f>VLOOKUP(E564,studia!$F$1:$I$12,2,FALSE)</f>
        <v>Elektrotechnika</v>
      </c>
      <c r="C564" s="20" t="str">
        <f>VLOOKUP(E564,studia!$F$1:$I$12,3,FALSE)</f>
        <v>mgr</v>
      </c>
      <c r="D564" s="20" t="str">
        <f>VLOOKUP(E564,studia!$F$1:$I$12,4,FALSE)</f>
        <v>EEN</v>
      </c>
      <c r="E564" s="34" t="s">
        <v>575</v>
      </c>
      <c r="F564" s="34"/>
      <c r="G564" s="35" t="s">
        <v>1590</v>
      </c>
      <c r="H564" s="35" t="s">
        <v>1591</v>
      </c>
      <c r="I564" s="35" t="s">
        <v>1592</v>
      </c>
      <c r="J564" s="35" t="s">
        <v>1125</v>
      </c>
      <c r="K564" s="19" t="str">
        <f>VLOOKUP(J564,Prowadzacy!$F$2:$J$112,2,FALSE)</f>
        <v>Marek</v>
      </c>
      <c r="L564" s="19" t="str">
        <f>VLOOKUP(J564,Prowadzacy!$F$2:$K$112,3,FALSE)</f>
        <v>Aleksander</v>
      </c>
      <c r="M564" s="19" t="str">
        <f>VLOOKUP(J564,Prowadzacy!$F$2:$K$112,4,FALSE)</f>
        <v>Kott</v>
      </c>
      <c r="N564" s="20" t="str">
        <f>VLOOKUP(J564,Prowadzacy!$F$2:$M$112,8,FALSE)</f>
        <v xml:space="preserve">Marek | Kott | Dr inż. |  ( 05297 ) </v>
      </c>
      <c r="O564" s="20" t="str">
        <f>VLOOKUP(J564,Prowadzacy!$F$2:$K$112,5,FALSE)</f>
        <v>W05/K2</v>
      </c>
      <c r="P564" s="20" t="str">
        <f>VLOOKUP(J564,Prowadzacy!$F$2:$K$112,6,FALSE)</f>
        <v>ZSS</v>
      </c>
      <c r="Q564" s="34" t="s">
        <v>806</v>
      </c>
      <c r="R564" s="20" t="str">
        <f>VLOOKUP(Q564,Prowadzacy!$F$2:$K$112,2,FALSE)</f>
        <v>Robert</v>
      </c>
      <c r="S564" s="20" t="str">
        <f>VLOOKUP(Q564,Prowadzacy!$F$2:$K$112,3,FALSE)</f>
        <v>Stanisław</v>
      </c>
      <c r="T564" s="20" t="str">
        <f>VLOOKUP(Q564,Prowadzacy!$F$2:$K$112,4,FALSE)</f>
        <v>Łukomski</v>
      </c>
      <c r="U564" s="20" t="str">
        <f>VLOOKUP(Q564,Prowadzacy!$F$2:$M$112,8,FALSE)</f>
        <v xml:space="preserve">Robert | Łukomski | Dr inż. |  ( 05216 ) </v>
      </c>
      <c r="V564" s="35"/>
      <c r="W564" s="34" t="s">
        <v>235</v>
      </c>
      <c r="X564" s="34"/>
      <c r="Y564" s="34"/>
      <c r="Z564" s="10"/>
      <c r="AA564" s="9"/>
      <c r="AB564" s="9"/>
      <c r="AC564" s="9"/>
      <c r="AD564" s="9"/>
      <c r="AE564" s="9"/>
      <c r="AF564" s="9"/>
      <c r="AG564" s="9"/>
      <c r="AH564" s="9"/>
      <c r="AI564" s="9"/>
      <c r="AJ564" s="9"/>
      <c r="AK564" s="9"/>
    </row>
    <row r="565" spans="1:37" ht="114.75" customHeight="1">
      <c r="A565" s="20">
        <v>560</v>
      </c>
      <c r="B565" s="20" t="str">
        <f>VLOOKUP(E565,studia!$F$1:$I$12,2,FALSE)</f>
        <v>Elektrotechnika</v>
      </c>
      <c r="C565" s="20" t="str">
        <f>VLOOKUP(E565,studia!$F$1:$I$12,3,FALSE)</f>
        <v>mgr</v>
      </c>
      <c r="D565" s="20" t="str">
        <f>VLOOKUP(E565,studia!$F$1:$I$12,4,FALSE)</f>
        <v>EEN</v>
      </c>
      <c r="E565" s="34" t="s">
        <v>575</v>
      </c>
      <c r="F565" s="34"/>
      <c r="G565" s="35" t="s">
        <v>1593</v>
      </c>
      <c r="H565" s="35" t="s">
        <v>1594</v>
      </c>
      <c r="I565" s="35" t="s">
        <v>1595</v>
      </c>
      <c r="J565" s="35" t="s">
        <v>1125</v>
      </c>
      <c r="K565" s="19" t="str">
        <f>VLOOKUP(J565,Prowadzacy!$F$2:$J$112,2,FALSE)</f>
        <v>Marek</v>
      </c>
      <c r="L565" s="19" t="str">
        <f>VLOOKUP(J565,Prowadzacy!$F$2:$K$112,3,FALSE)</f>
        <v>Aleksander</v>
      </c>
      <c r="M565" s="19" t="str">
        <f>VLOOKUP(J565,Prowadzacy!$F$2:$K$112,4,FALSE)</f>
        <v>Kott</v>
      </c>
      <c r="N565" s="20" t="str">
        <f>VLOOKUP(J565,Prowadzacy!$F$2:$M$112,8,FALSE)</f>
        <v xml:space="preserve">Marek | Kott | Dr inż. |  ( 05297 ) </v>
      </c>
      <c r="O565" s="20" t="str">
        <f>VLOOKUP(J565,Prowadzacy!$F$2:$K$112,5,FALSE)</f>
        <v>W05/K2</v>
      </c>
      <c r="P565" s="20" t="str">
        <f>VLOOKUP(J565,Prowadzacy!$F$2:$K$112,6,FALSE)</f>
        <v>ZSS</v>
      </c>
      <c r="Q565" s="34" t="s">
        <v>806</v>
      </c>
      <c r="R565" s="20" t="str">
        <f>VLOOKUP(Q565,Prowadzacy!$F$2:$K$112,2,FALSE)</f>
        <v>Robert</v>
      </c>
      <c r="S565" s="20" t="str">
        <f>VLOOKUP(Q565,Prowadzacy!$F$2:$K$112,3,FALSE)</f>
        <v>Stanisław</v>
      </c>
      <c r="T565" s="20" t="str">
        <f>VLOOKUP(Q565,Prowadzacy!$F$2:$K$112,4,FALSE)</f>
        <v>Łukomski</v>
      </c>
      <c r="U565" s="20" t="str">
        <f>VLOOKUP(Q565,Prowadzacy!$F$2:$M$112,8,FALSE)</f>
        <v xml:space="preserve">Robert | Łukomski | Dr inż. |  ( 05216 ) </v>
      </c>
      <c r="V565" s="35"/>
      <c r="W565" s="34" t="s">
        <v>235</v>
      </c>
      <c r="X565" s="34"/>
      <c r="Y565" s="34"/>
      <c r="Z565" s="10"/>
      <c r="AA565" s="9"/>
      <c r="AB565" s="9"/>
      <c r="AC565" s="9"/>
      <c r="AD565" s="9"/>
      <c r="AE565" s="9"/>
      <c r="AF565" s="9"/>
      <c r="AG565" s="9"/>
      <c r="AH565" s="9"/>
      <c r="AI565" s="9"/>
      <c r="AJ565" s="9"/>
      <c r="AK565" s="9"/>
    </row>
    <row r="566" spans="1:37" ht="63.75" customHeight="1">
      <c r="A566" s="20">
        <v>561</v>
      </c>
      <c r="B566" s="20" t="str">
        <f>VLOOKUP(E566,studia!$F$1:$I$12,2,FALSE)</f>
        <v>Elektrotechnika</v>
      </c>
      <c r="C566" s="20" t="str">
        <f>VLOOKUP(E566,studia!$F$1:$I$12,3,FALSE)</f>
        <v>mgr</v>
      </c>
      <c r="D566" s="20" t="str">
        <f>VLOOKUP(E566,studia!$F$1:$I$12,4,FALSE)</f>
        <v>EEN</v>
      </c>
      <c r="E566" s="34" t="s">
        <v>575</v>
      </c>
      <c r="F566" s="85" t="s">
        <v>2939</v>
      </c>
      <c r="G566" s="35" t="s">
        <v>1596</v>
      </c>
      <c r="H566" s="35" t="s">
        <v>1597</v>
      </c>
      <c r="I566" s="35" t="s">
        <v>1598</v>
      </c>
      <c r="J566" s="35" t="s">
        <v>806</v>
      </c>
      <c r="K566" s="19" t="str">
        <f>VLOOKUP(J566,Prowadzacy!$F$2:$J$112,2,FALSE)</f>
        <v>Robert</v>
      </c>
      <c r="L566" s="19" t="str">
        <f>VLOOKUP(J566,Prowadzacy!$F$2:$K$112,3,FALSE)</f>
        <v>Stanisław</v>
      </c>
      <c r="M566" s="19" t="str">
        <f>VLOOKUP(J566,Prowadzacy!$F$2:$K$112,4,FALSE)</f>
        <v>Łukomski</v>
      </c>
      <c r="N566" s="20" t="str">
        <f>VLOOKUP(J566,Prowadzacy!$F$2:$M$112,8,FALSE)</f>
        <v xml:space="preserve">Robert | Łukomski | Dr inż. |  ( 05216 ) </v>
      </c>
      <c r="O566" s="20" t="str">
        <f>VLOOKUP(J566,Prowadzacy!$F$2:$K$112,5,FALSE)</f>
        <v>W05/K2</v>
      </c>
      <c r="P566" s="20" t="str">
        <f>VLOOKUP(J566,Prowadzacy!$F$2:$K$112,6,FALSE)</f>
        <v>ZSS</v>
      </c>
      <c r="Q566" s="34" t="s">
        <v>1125</v>
      </c>
      <c r="R566" s="20" t="str">
        <f>VLOOKUP(Q566,Prowadzacy!$F$2:$K$112,2,FALSE)</f>
        <v>Marek</v>
      </c>
      <c r="S566" s="20" t="str">
        <f>VLOOKUP(Q566,Prowadzacy!$F$2:$K$112,3,FALSE)</f>
        <v>Aleksander</v>
      </c>
      <c r="T566" s="20" t="str">
        <f>VLOOKUP(Q566,Prowadzacy!$F$2:$K$112,4,FALSE)</f>
        <v>Kott</v>
      </c>
      <c r="U566" s="20" t="str">
        <f>VLOOKUP(Q566,Prowadzacy!$F$2:$M$112,8,FALSE)</f>
        <v xml:space="preserve">Marek | Kott | Dr inż. |  ( 05297 ) </v>
      </c>
      <c r="V566" s="35"/>
      <c r="W566" s="34" t="s">
        <v>235</v>
      </c>
      <c r="X566" s="34"/>
      <c r="Y566" s="34"/>
      <c r="Z566" s="10"/>
      <c r="AA566" s="9"/>
      <c r="AB566" s="9"/>
      <c r="AC566" s="9"/>
      <c r="AD566" s="9"/>
      <c r="AE566" s="9"/>
      <c r="AF566" s="9"/>
      <c r="AG566" s="9"/>
      <c r="AH566" s="9"/>
      <c r="AI566" s="9"/>
      <c r="AJ566" s="9"/>
      <c r="AK566" s="9"/>
    </row>
    <row r="567" spans="1:37" ht="63.75" customHeight="1">
      <c r="A567" s="20">
        <v>562</v>
      </c>
      <c r="B567" s="20" t="str">
        <f>VLOOKUP(E567,studia!$F$1:$I$12,2,FALSE)</f>
        <v>Elektrotechnika</v>
      </c>
      <c r="C567" s="20" t="str">
        <f>VLOOKUP(E567,studia!$F$1:$I$12,3,FALSE)</f>
        <v>mgr</v>
      </c>
      <c r="D567" s="20" t="str">
        <f>VLOOKUP(E567,studia!$F$1:$I$12,4,FALSE)</f>
        <v>EEN</v>
      </c>
      <c r="E567" s="34" t="s">
        <v>575</v>
      </c>
      <c r="F567" s="85" t="s">
        <v>2939</v>
      </c>
      <c r="G567" s="35" t="s">
        <v>1599</v>
      </c>
      <c r="H567" s="35" t="s">
        <v>1600</v>
      </c>
      <c r="I567" s="35" t="s">
        <v>1601</v>
      </c>
      <c r="J567" s="35" t="s">
        <v>806</v>
      </c>
      <c r="K567" s="19" t="str">
        <f>VLOOKUP(J567,Prowadzacy!$F$2:$J$112,2,FALSE)</f>
        <v>Robert</v>
      </c>
      <c r="L567" s="19" t="str">
        <f>VLOOKUP(J567,Prowadzacy!$F$2:$K$112,3,FALSE)</f>
        <v>Stanisław</v>
      </c>
      <c r="M567" s="19" t="str">
        <f>VLOOKUP(J567,Prowadzacy!$F$2:$K$112,4,FALSE)</f>
        <v>Łukomski</v>
      </c>
      <c r="N567" s="20" t="str">
        <f>VLOOKUP(J567,Prowadzacy!$F$2:$M$112,8,FALSE)</f>
        <v xml:space="preserve">Robert | Łukomski | Dr inż. |  ( 05216 ) </v>
      </c>
      <c r="O567" s="20" t="str">
        <f>VLOOKUP(J567,Prowadzacy!$F$2:$K$112,5,FALSE)</f>
        <v>W05/K2</v>
      </c>
      <c r="P567" s="20" t="str">
        <f>VLOOKUP(J567,Prowadzacy!$F$2:$K$112,6,FALSE)</f>
        <v>ZSS</v>
      </c>
      <c r="Q567" s="34" t="s">
        <v>860</v>
      </c>
      <c r="R567" s="20" t="str">
        <f>VLOOKUP(Q567,Prowadzacy!$F$2:$K$112,2,FALSE)</f>
        <v>Kazimierz</v>
      </c>
      <c r="S567" s="20" t="str">
        <f>VLOOKUP(Q567,Prowadzacy!$F$2:$K$112,3,FALSE)</f>
        <v>Teodor</v>
      </c>
      <c r="T567" s="20" t="str">
        <f>VLOOKUP(Q567,Prowadzacy!$F$2:$K$112,4,FALSE)</f>
        <v>Wilkosz</v>
      </c>
      <c r="U567" s="20" t="str">
        <f>VLOOKUP(Q567,Prowadzacy!$F$2:$M$112,8,FALSE)</f>
        <v xml:space="preserve">Kazimierz | Wilkosz | Prof. dr hab. inż. |  ( 05255 ) </v>
      </c>
      <c r="V567" s="35"/>
      <c r="W567" s="34" t="s">
        <v>235</v>
      </c>
      <c r="X567" s="34"/>
      <c r="Y567" s="34"/>
      <c r="Z567" s="10"/>
      <c r="AA567" s="9"/>
      <c r="AB567" s="9"/>
      <c r="AC567" s="9"/>
      <c r="AD567" s="9"/>
      <c r="AE567" s="9"/>
      <c r="AF567" s="9"/>
      <c r="AG567" s="9"/>
      <c r="AH567" s="9"/>
      <c r="AI567" s="9"/>
      <c r="AJ567" s="9"/>
      <c r="AK567" s="9"/>
    </row>
    <row r="568" spans="1:37" ht="63.75" customHeight="1">
      <c r="A568" s="20">
        <v>563</v>
      </c>
      <c r="B568" s="20" t="str">
        <f>VLOOKUP(E568,studia!$F$1:$I$12,2,FALSE)</f>
        <v>Elektrotechnika</v>
      </c>
      <c r="C568" s="20" t="str">
        <f>VLOOKUP(E568,studia!$F$1:$I$12,3,FALSE)</f>
        <v>mgr</v>
      </c>
      <c r="D568" s="20" t="str">
        <f>VLOOKUP(E568,studia!$F$1:$I$12,4,FALSE)</f>
        <v>EEN</v>
      </c>
      <c r="E568" s="34" t="s">
        <v>575</v>
      </c>
      <c r="F568" s="85" t="s">
        <v>2939</v>
      </c>
      <c r="G568" s="35" t="s">
        <v>1602</v>
      </c>
      <c r="H568" s="35" t="s">
        <v>1603</v>
      </c>
      <c r="I568" s="35" t="s">
        <v>1604</v>
      </c>
      <c r="J568" s="35" t="s">
        <v>806</v>
      </c>
      <c r="K568" s="19" t="str">
        <f>VLOOKUP(J568,Prowadzacy!$F$2:$J$112,2,FALSE)</f>
        <v>Robert</v>
      </c>
      <c r="L568" s="19" t="str">
        <f>VLOOKUP(J568,Prowadzacy!$F$2:$K$112,3,FALSE)</f>
        <v>Stanisław</v>
      </c>
      <c r="M568" s="19" t="str">
        <f>VLOOKUP(J568,Prowadzacy!$F$2:$K$112,4,FALSE)</f>
        <v>Łukomski</v>
      </c>
      <c r="N568" s="20" t="str">
        <f>VLOOKUP(J568,Prowadzacy!$F$2:$M$112,8,FALSE)</f>
        <v xml:space="preserve">Robert | Łukomski | Dr inż. |  ( 05216 ) </v>
      </c>
      <c r="O568" s="20" t="str">
        <f>VLOOKUP(J568,Prowadzacy!$F$2:$K$112,5,FALSE)</f>
        <v>W05/K2</v>
      </c>
      <c r="P568" s="20" t="str">
        <f>VLOOKUP(J568,Prowadzacy!$F$2:$K$112,6,FALSE)</f>
        <v>ZSS</v>
      </c>
      <c r="Q568" s="34" t="s">
        <v>1125</v>
      </c>
      <c r="R568" s="20" t="str">
        <f>VLOOKUP(Q568,Prowadzacy!$F$2:$K$112,2,FALSE)</f>
        <v>Marek</v>
      </c>
      <c r="S568" s="20" t="str">
        <f>VLOOKUP(Q568,Prowadzacy!$F$2:$K$112,3,FALSE)</f>
        <v>Aleksander</v>
      </c>
      <c r="T568" s="20" t="str">
        <f>VLOOKUP(Q568,Prowadzacy!$F$2:$K$112,4,FALSE)</f>
        <v>Kott</v>
      </c>
      <c r="U568" s="20" t="str">
        <f>VLOOKUP(Q568,Prowadzacy!$F$2:$M$112,8,FALSE)</f>
        <v xml:space="preserve">Marek | Kott | Dr inż. |  ( 05297 ) </v>
      </c>
      <c r="V568" s="35"/>
      <c r="W568" s="34" t="s">
        <v>235</v>
      </c>
      <c r="X568" s="34"/>
      <c r="Y568" s="34"/>
      <c r="Z568" s="10"/>
      <c r="AA568" s="9"/>
      <c r="AB568" s="9"/>
      <c r="AC568" s="9"/>
      <c r="AD568" s="9"/>
      <c r="AE568" s="9"/>
      <c r="AF568" s="9"/>
      <c r="AG568" s="9"/>
      <c r="AH568" s="9"/>
      <c r="AI568" s="9"/>
      <c r="AJ568" s="9"/>
      <c r="AK568" s="9"/>
    </row>
    <row r="569" spans="1:37" ht="293.25" customHeight="1">
      <c r="A569" s="20">
        <v>564</v>
      </c>
      <c r="B569" s="20" t="str">
        <f>VLOOKUP(E569,studia!$F$1:$I$12,2,FALSE)</f>
        <v>Elektrotechnika</v>
      </c>
      <c r="C569" s="20" t="str">
        <f>VLOOKUP(E569,studia!$F$1:$I$12,3,FALSE)</f>
        <v>mgr</v>
      </c>
      <c r="D569" s="20" t="str">
        <f>VLOOKUP(E569,studia!$F$1:$I$12,4,FALSE)</f>
        <v>EEN</v>
      </c>
      <c r="E569" s="34" t="s">
        <v>575</v>
      </c>
      <c r="F569" s="85" t="s">
        <v>2939</v>
      </c>
      <c r="G569" s="35" t="s">
        <v>1605</v>
      </c>
      <c r="H569" s="35" t="s">
        <v>1606</v>
      </c>
      <c r="I569" s="35" t="s">
        <v>1607</v>
      </c>
      <c r="J569" s="35" t="s">
        <v>806</v>
      </c>
      <c r="K569" s="19" t="str">
        <f>VLOOKUP(J569,Prowadzacy!$F$2:$J$112,2,FALSE)</f>
        <v>Robert</v>
      </c>
      <c r="L569" s="19" t="str">
        <f>VLOOKUP(J569,Prowadzacy!$F$2:$K$112,3,FALSE)</f>
        <v>Stanisław</v>
      </c>
      <c r="M569" s="19" t="str">
        <f>VLOOKUP(J569,Prowadzacy!$F$2:$K$112,4,FALSE)</f>
        <v>Łukomski</v>
      </c>
      <c r="N569" s="20" t="str">
        <f>VLOOKUP(J569,Prowadzacy!$F$2:$M$112,8,FALSE)</f>
        <v xml:space="preserve">Robert | Łukomski | Dr inż. |  ( 05216 ) </v>
      </c>
      <c r="O569" s="20" t="str">
        <f>VLOOKUP(J569,Prowadzacy!$F$2:$K$112,5,FALSE)</f>
        <v>W05/K2</v>
      </c>
      <c r="P569" s="20" t="str">
        <f>VLOOKUP(J569,Prowadzacy!$F$2:$K$112,6,FALSE)</f>
        <v>ZSS</v>
      </c>
      <c r="Q569" s="34" t="s">
        <v>1125</v>
      </c>
      <c r="R569" s="20" t="str">
        <f>VLOOKUP(Q569,Prowadzacy!$F$2:$K$112,2,FALSE)</f>
        <v>Marek</v>
      </c>
      <c r="S569" s="20" t="str">
        <f>VLOOKUP(Q569,Prowadzacy!$F$2:$K$112,3,FALSE)</f>
        <v>Aleksander</v>
      </c>
      <c r="T569" s="20" t="str">
        <f>VLOOKUP(Q569,Prowadzacy!$F$2:$K$112,4,FALSE)</f>
        <v>Kott</v>
      </c>
      <c r="U569" s="20" t="str">
        <f>VLOOKUP(Q569,Prowadzacy!$F$2:$M$112,8,FALSE)</f>
        <v xml:space="preserve">Marek | Kott | Dr inż. |  ( 05297 ) </v>
      </c>
      <c r="V569" s="35"/>
      <c r="W569" s="34" t="s">
        <v>235</v>
      </c>
      <c r="X569" s="34"/>
      <c r="Y569" s="34"/>
      <c r="Z569" s="10"/>
      <c r="AA569" s="9"/>
      <c r="AB569" s="9"/>
      <c r="AC569" s="9"/>
      <c r="AD569" s="9"/>
      <c r="AE569" s="9"/>
      <c r="AF569" s="9"/>
      <c r="AG569" s="9"/>
      <c r="AH569" s="9"/>
      <c r="AI569" s="9"/>
      <c r="AJ569" s="9"/>
      <c r="AK569" s="9"/>
    </row>
    <row r="570" spans="1:37" ht="89.25" customHeight="1">
      <c r="A570" s="20">
        <v>565</v>
      </c>
      <c r="B570" s="20" t="str">
        <f>VLOOKUP(E570,studia!$F$1:$I$12,2,FALSE)</f>
        <v>Elektrotechnika</v>
      </c>
      <c r="C570" s="20" t="str">
        <f>VLOOKUP(E570,studia!$F$1:$I$12,3,FALSE)</f>
        <v>mgr</v>
      </c>
      <c r="D570" s="20" t="str">
        <f>VLOOKUP(E570,studia!$F$1:$I$12,4,FALSE)</f>
        <v>EEN</v>
      </c>
      <c r="E570" s="34" t="s">
        <v>575</v>
      </c>
      <c r="F570" s="85" t="s">
        <v>2939</v>
      </c>
      <c r="G570" s="35" t="s">
        <v>1608</v>
      </c>
      <c r="H570" s="35" t="s">
        <v>1609</v>
      </c>
      <c r="I570" s="35" t="s">
        <v>1610</v>
      </c>
      <c r="J570" s="35" t="s">
        <v>806</v>
      </c>
      <c r="K570" s="19" t="str">
        <f>VLOOKUP(J570,Prowadzacy!$F$2:$J$112,2,FALSE)</f>
        <v>Robert</v>
      </c>
      <c r="L570" s="19" t="str">
        <f>VLOOKUP(J570,Prowadzacy!$F$2:$K$112,3,FALSE)</f>
        <v>Stanisław</v>
      </c>
      <c r="M570" s="19" t="str">
        <f>VLOOKUP(J570,Prowadzacy!$F$2:$K$112,4,FALSE)</f>
        <v>Łukomski</v>
      </c>
      <c r="N570" s="20" t="str">
        <f>VLOOKUP(J570,Prowadzacy!$F$2:$M$112,8,FALSE)</f>
        <v xml:space="preserve">Robert | Łukomski | Dr inż. |  ( 05216 ) </v>
      </c>
      <c r="O570" s="20" t="str">
        <f>VLOOKUP(J570,Prowadzacy!$F$2:$K$112,5,FALSE)</f>
        <v>W05/K2</v>
      </c>
      <c r="P570" s="20" t="str">
        <f>VLOOKUP(J570,Prowadzacy!$F$2:$K$112,6,FALSE)</f>
        <v>ZSS</v>
      </c>
      <c r="Q570" s="34" t="s">
        <v>1125</v>
      </c>
      <c r="R570" s="20" t="str">
        <f>VLOOKUP(Q570,Prowadzacy!$F$2:$K$112,2,FALSE)</f>
        <v>Marek</v>
      </c>
      <c r="S570" s="20" t="str">
        <f>VLOOKUP(Q570,Prowadzacy!$F$2:$K$112,3,FALSE)</f>
        <v>Aleksander</v>
      </c>
      <c r="T570" s="20" t="str">
        <f>VLOOKUP(Q570,Prowadzacy!$F$2:$K$112,4,FALSE)</f>
        <v>Kott</v>
      </c>
      <c r="U570" s="20" t="str">
        <f>VLOOKUP(Q570,Prowadzacy!$F$2:$M$112,8,FALSE)</f>
        <v xml:space="preserve">Marek | Kott | Dr inż. |  ( 05297 ) </v>
      </c>
      <c r="V570" s="35"/>
      <c r="W570" s="34" t="s">
        <v>235</v>
      </c>
      <c r="X570" s="34"/>
      <c r="Y570" s="34"/>
      <c r="Z570" s="10"/>
      <c r="AA570" s="9"/>
      <c r="AB570" s="9"/>
      <c r="AC570" s="9"/>
      <c r="AD570" s="9"/>
      <c r="AE570" s="9"/>
      <c r="AF570" s="9"/>
      <c r="AG570" s="9"/>
      <c r="AH570" s="9"/>
      <c r="AI570" s="9"/>
      <c r="AJ570" s="9"/>
      <c r="AK570" s="9"/>
    </row>
    <row r="571" spans="1:37" ht="51" customHeight="1">
      <c r="A571" s="20">
        <v>566</v>
      </c>
      <c r="B571" s="20" t="str">
        <f>VLOOKUP(E571,studia!$F$1:$I$12,2,FALSE)</f>
        <v>Elektrotechnika</v>
      </c>
      <c r="C571" s="20" t="str">
        <f>VLOOKUP(E571,studia!$F$1:$I$12,3,FALSE)</f>
        <v>mgr</v>
      </c>
      <c r="D571" s="20" t="str">
        <f>VLOOKUP(E571,studia!$F$1:$I$12,4,FALSE)</f>
        <v>EEN</v>
      </c>
      <c r="E571" s="34" t="s">
        <v>575</v>
      </c>
      <c r="F571" s="34"/>
      <c r="G571" s="35" t="s">
        <v>1611</v>
      </c>
      <c r="H571" s="35" t="s">
        <v>1612</v>
      </c>
      <c r="I571" s="35" t="s">
        <v>1613</v>
      </c>
      <c r="J571" s="35" t="s">
        <v>806</v>
      </c>
      <c r="K571" s="19" t="str">
        <f>VLOOKUP(J571,Prowadzacy!$F$2:$J$112,2,FALSE)</f>
        <v>Robert</v>
      </c>
      <c r="L571" s="19" t="str">
        <f>VLOOKUP(J571,Prowadzacy!$F$2:$K$112,3,FALSE)</f>
        <v>Stanisław</v>
      </c>
      <c r="M571" s="19" t="str">
        <f>VLOOKUP(J571,Prowadzacy!$F$2:$K$112,4,FALSE)</f>
        <v>Łukomski</v>
      </c>
      <c r="N571" s="20" t="str">
        <f>VLOOKUP(J571,Prowadzacy!$F$2:$M$112,8,FALSE)</f>
        <v xml:space="preserve">Robert | Łukomski | Dr inż. |  ( 05216 ) </v>
      </c>
      <c r="O571" s="20" t="str">
        <f>VLOOKUP(J571,Prowadzacy!$F$2:$K$112,5,FALSE)</f>
        <v>W05/K2</v>
      </c>
      <c r="P571" s="20" t="str">
        <f>VLOOKUP(J571,Prowadzacy!$F$2:$K$112,6,FALSE)</f>
        <v>ZSS</v>
      </c>
      <c r="Q571" s="34" t="s">
        <v>1125</v>
      </c>
      <c r="R571" s="20" t="str">
        <f>VLOOKUP(Q571,Prowadzacy!$F$2:$K$112,2,FALSE)</f>
        <v>Marek</v>
      </c>
      <c r="S571" s="20" t="str">
        <f>VLOOKUP(Q571,Prowadzacy!$F$2:$K$112,3,FALSE)</f>
        <v>Aleksander</v>
      </c>
      <c r="T571" s="20" t="str">
        <f>VLOOKUP(Q571,Prowadzacy!$F$2:$K$112,4,FALSE)</f>
        <v>Kott</v>
      </c>
      <c r="U571" s="20" t="str">
        <f>VLOOKUP(Q571,Prowadzacy!$F$2:$M$112,8,FALSE)</f>
        <v xml:space="preserve">Marek | Kott | Dr inż. |  ( 05297 ) </v>
      </c>
      <c r="V571" s="35"/>
      <c r="W571" s="34" t="s">
        <v>235</v>
      </c>
      <c r="X571" s="34"/>
      <c r="Y571" s="34"/>
      <c r="Z571" s="10"/>
      <c r="AA571" s="9"/>
      <c r="AB571" s="9"/>
      <c r="AC571" s="9"/>
      <c r="AD571" s="9"/>
      <c r="AE571" s="9"/>
      <c r="AF571" s="9"/>
      <c r="AG571" s="9"/>
      <c r="AH571" s="9"/>
      <c r="AI571" s="9"/>
      <c r="AJ571" s="9"/>
      <c r="AK571" s="9"/>
    </row>
    <row r="572" spans="1:37" ht="204" customHeight="1">
      <c r="A572" s="20">
        <v>567</v>
      </c>
      <c r="B572" s="20" t="str">
        <f>VLOOKUP(E572,studia!$F$1:$I$12,2,FALSE)</f>
        <v>Elektrotechnika</v>
      </c>
      <c r="C572" s="20" t="str">
        <f>VLOOKUP(E572,studia!$F$1:$I$12,3,FALSE)</f>
        <v>mgr</v>
      </c>
      <c r="D572" s="20" t="str">
        <f>VLOOKUP(E572,studia!$F$1:$I$12,4,FALSE)</f>
        <v>EEN</v>
      </c>
      <c r="E572" s="34" t="s">
        <v>575</v>
      </c>
      <c r="F572" s="34"/>
      <c r="G572" s="35" t="s">
        <v>1614</v>
      </c>
      <c r="H572" s="35" t="s">
        <v>1615</v>
      </c>
      <c r="I572" s="35" t="s">
        <v>1616</v>
      </c>
      <c r="J572" s="35" t="s">
        <v>1162</v>
      </c>
      <c r="K572" s="19" t="str">
        <f>VLOOKUP(J572,Prowadzacy!$F$2:$J$112,2,FALSE)</f>
        <v>Mirosław</v>
      </c>
      <c r="L572" s="19">
        <f>VLOOKUP(J572,Prowadzacy!$F$2:$K$112,3,FALSE)</f>
        <v>0</v>
      </c>
      <c r="M572" s="19" t="str">
        <f>VLOOKUP(J572,Prowadzacy!$F$2:$K$112,4,FALSE)</f>
        <v>Łukowicz</v>
      </c>
      <c r="N572" s="20" t="str">
        <f>VLOOKUP(J572,Prowadzacy!$F$2:$M$112,8,FALSE)</f>
        <v xml:space="preserve">Mirosław | Łukowicz | Dr hab. inż. |  ( 05227 ) </v>
      </c>
      <c r="O572" s="20" t="str">
        <f>VLOOKUP(J572,Prowadzacy!$F$2:$K$112,5,FALSE)</f>
        <v>W05/K2</v>
      </c>
      <c r="P572" s="20" t="str">
        <f>VLOOKUP(J572,Prowadzacy!$F$2:$K$112,6,FALSE)</f>
        <v>ZAS</v>
      </c>
      <c r="Q572" s="34" t="s">
        <v>867</v>
      </c>
      <c r="R572" s="20" t="str">
        <f>VLOOKUP(Q572,Prowadzacy!$F$2:$K$112,2,FALSE)</f>
        <v>Grzegorz</v>
      </c>
      <c r="S572" s="20" t="str">
        <f>VLOOKUP(Q572,Prowadzacy!$F$2:$K$112,3,FALSE)</f>
        <v>Eugeniusz</v>
      </c>
      <c r="T572" s="20" t="str">
        <f>VLOOKUP(Q572,Prowadzacy!$F$2:$K$112,4,FALSE)</f>
        <v>Wiśniewski</v>
      </c>
      <c r="U572" s="20" t="str">
        <f>VLOOKUP(Q572,Prowadzacy!$F$2:$M$112,8,FALSE)</f>
        <v xml:space="preserve">Grzegorz | Wiśniewski | Dr inż. |  ( 05214 ) </v>
      </c>
      <c r="V572" s="35"/>
      <c r="W572" s="34" t="s">
        <v>235</v>
      </c>
      <c r="X572" s="34"/>
      <c r="Y572" s="34"/>
      <c r="Z572" s="10"/>
      <c r="AA572" s="9"/>
      <c r="AB572" s="9"/>
      <c r="AC572" s="9"/>
      <c r="AD572" s="9"/>
      <c r="AE572" s="9"/>
      <c r="AF572" s="9"/>
      <c r="AG572" s="9"/>
      <c r="AH572" s="9"/>
      <c r="AI572" s="9"/>
      <c r="AJ572" s="9"/>
      <c r="AK572" s="9"/>
    </row>
    <row r="573" spans="1:37" ht="76.5" customHeight="1">
      <c r="A573" s="20">
        <v>568</v>
      </c>
      <c r="B573" s="20" t="str">
        <f>VLOOKUP(E573,studia!$F$1:$I$12,2,FALSE)</f>
        <v>Elektrotechnika</v>
      </c>
      <c r="C573" s="20" t="str">
        <f>VLOOKUP(E573,studia!$F$1:$I$12,3,FALSE)</f>
        <v>mgr</v>
      </c>
      <c r="D573" s="20" t="str">
        <f>VLOOKUP(E573,studia!$F$1:$I$12,4,FALSE)</f>
        <v>EEN</v>
      </c>
      <c r="E573" s="34" t="s">
        <v>575</v>
      </c>
      <c r="F573" s="34"/>
      <c r="G573" s="35" t="s">
        <v>1617</v>
      </c>
      <c r="H573" s="35" t="s">
        <v>1618</v>
      </c>
      <c r="I573" s="35" t="s">
        <v>1619</v>
      </c>
      <c r="J573" s="35" t="s">
        <v>1162</v>
      </c>
      <c r="K573" s="19" t="str">
        <f>VLOOKUP(J573,Prowadzacy!$F$2:$J$112,2,FALSE)</f>
        <v>Mirosław</v>
      </c>
      <c r="L573" s="19">
        <f>VLOOKUP(J573,Prowadzacy!$F$2:$K$112,3,FALSE)</f>
        <v>0</v>
      </c>
      <c r="M573" s="19" t="str">
        <f>VLOOKUP(J573,Prowadzacy!$F$2:$K$112,4,FALSE)</f>
        <v>Łukowicz</v>
      </c>
      <c r="N573" s="20" t="str">
        <f>VLOOKUP(J573,Prowadzacy!$F$2:$M$112,8,FALSE)</f>
        <v xml:space="preserve">Mirosław | Łukowicz | Dr hab. inż. |  ( 05227 ) </v>
      </c>
      <c r="O573" s="20" t="str">
        <f>VLOOKUP(J573,Prowadzacy!$F$2:$K$112,5,FALSE)</f>
        <v>W05/K2</v>
      </c>
      <c r="P573" s="20" t="str">
        <f>VLOOKUP(J573,Prowadzacy!$F$2:$K$112,6,FALSE)</f>
        <v>ZAS</v>
      </c>
      <c r="Q573" s="34" t="s">
        <v>798</v>
      </c>
      <c r="R573" s="20" t="str">
        <f>VLOOKUP(Q573,Prowadzacy!$F$2:$K$112,2,FALSE)</f>
        <v>Marcin</v>
      </c>
      <c r="S573" s="20" t="str">
        <f>VLOOKUP(Q573,Prowadzacy!$F$2:$K$112,3,FALSE)</f>
        <v>Wojciech</v>
      </c>
      <c r="T573" s="20" t="str">
        <f>VLOOKUP(Q573,Prowadzacy!$F$2:$K$112,4,FALSE)</f>
        <v>Habrych</v>
      </c>
      <c r="U573" s="20" t="str">
        <f>VLOOKUP(Q573,Prowadzacy!$F$2:$M$112,8,FALSE)</f>
        <v xml:space="preserve">Marcin | Habrych | Dr inż. |  ( 05281 ) </v>
      </c>
      <c r="V573" s="35"/>
      <c r="W573" s="34" t="s">
        <v>235</v>
      </c>
      <c r="X573" s="34"/>
      <c r="Y573" s="34"/>
      <c r="Z573" s="10"/>
      <c r="AA573" s="9"/>
      <c r="AB573" s="9"/>
      <c r="AC573" s="9"/>
      <c r="AD573" s="9"/>
      <c r="AE573" s="9"/>
      <c r="AF573" s="9"/>
      <c r="AG573" s="9"/>
      <c r="AH573" s="9"/>
      <c r="AI573" s="9"/>
      <c r="AJ573" s="9"/>
      <c r="AK573" s="9"/>
    </row>
    <row r="574" spans="1:37" ht="63.75" customHeight="1">
      <c r="A574" s="20">
        <v>569</v>
      </c>
      <c r="B574" s="20" t="str">
        <f>VLOOKUP(E574,studia!$F$1:$I$12,2,FALSE)</f>
        <v>Elektrotechnika</v>
      </c>
      <c r="C574" s="20" t="str">
        <f>VLOOKUP(E574,studia!$F$1:$I$12,3,FALSE)</f>
        <v>mgr</v>
      </c>
      <c r="D574" s="20" t="str">
        <f>VLOOKUP(E574,studia!$F$1:$I$12,4,FALSE)</f>
        <v>EEN</v>
      </c>
      <c r="E574" s="34" t="s">
        <v>575</v>
      </c>
      <c r="F574" s="34"/>
      <c r="G574" s="35" t="s">
        <v>1620</v>
      </c>
      <c r="H574" s="35" t="s">
        <v>1621</v>
      </c>
      <c r="I574" s="35" t="s">
        <v>1622</v>
      </c>
      <c r="J574" s="35" t="s">
        <v>1162</v>
      </c>
      <c r="K574" s="19" t="str">
        <f>VLOOKUP(J574,Prowadzacy!$F$2:$J$112,2,FALSE)</f>
        <v>Mirosław</v>
      </c>
      <c r="L574" s="19">
        <f>VLOOKUP(J574,Prowadzacy!$F$2:$K$112,3,FALSE)</f>
        <v>0</v>
      </c>
      <c r="M574" s="19" t="str">
        <f>VLOOKUP(J574,Prowadzacy!$F$2:$K$112,4,FALSE)</f>
        <v>Łukowicz</v>
      </c>
      <c r="N574" s="20" t="str">
        <f>VLOOKUP(J574,Prowadzacy!$F$2:$M$112,8,FALSE)</f>
        <v xml:space="preserve">Mirosław | Łukowicz | Dr hab. inż. |  ( 05227 ) </v>
      </c>
      <c r="O574" s="20" t="str">
        <f>VLOOKUP(J574,Prowadzacy!$F$2:$K$112,5,FALSE)</f>
        <v>W05/K2</v>
      </c>
      <c r="P574" s="20" t="str">
        <f>VLOOKUP(J574,Prowadzacy!$F$2:$K$112,6,FALSE)</f>
        <v>ZAS</v>
      </c>
      <c r="Q574" s="34" t="s">
        <v>798</v>
      </c>
      <c r="R574" s="20" t="str">
        <f>VLOOKUP(Q574,Prowadzacy!$F$2:$K$112,2,FALSE)</f>
        <v>Marcin</v>
      </c>
      <c r="S574" s="20" t="str">
        <f>VLOOKUP(Q574,Prowadzacy!$F$2:$K$112,3,FALSE)</f>
        <v>Wojciech</v>
      </c>
      <c r="T574" s="20" t="str">
        <f>VLOOKUP(Q574,Prowadzacy!$F$2:$K$112,4,FALSE)</f>
        <v>Habrych</v>
      </c>
      <c r="U574" s="20" t="str">
        <f>VLOOKUP(Q574,Prowadzacy!$F$2:$M$112,8,FALSE)</f>
        <v xml:space="preserve">Marcin | Habrych | Dr inż. |  ( 05281 ) </v>
      </c>
      <c r="V574" s="35"/>
      <c r="W574" s="34" t="s">
        <v>235</v>
      </c>
      <c r="X574" s="34"/>
      <c r="Y574" s="34"/>
      <c r="Z574" s="10"/>
      <c r="AA574" s="9"/>
      <c r="AB574" s="9"/>
      <c r="AC574" s="9"/>
      <c r="AD574" s="9"/>
      <c r="AE574" s="9"/>
      <c r="AF574" s="9"/>
      <c r="AG574" s="9"/>
      <c r="AH574" s="9"/>
      <c r="AI574" s="9"/>
      <c r="AJ574" s="9"/>
      <c r="AK574" s="9"/>
    </row>
    <row r="575" spans="1:37" ht="76.5" customHeight="1">
      <c r="A575" s="20">
        <v>570</v>
      </c>
      <c r="B575" s="20" t="str">
        <f>VLOOKUP(E575,studia!$F$1:$I$12,2,FALSE)</f>
        <v>Elektrotechnika</v>
      </c>
      <c r="C575" s="20" t="str">
        <f>VLOOKUP(E575,studia!$F$1:$I$12,3,FALSE)</f>
        <v>mgr</v>
      </c>
      <c r="D575" s="20" t="str">
        <f>VLOOKUP(E575,studia!$F$1:$I$12,4,FALSE)</f>
        <v>EEN</v>
      </c>
      <c r="E575" s="34" t="s">
        <v>575</v>
      </c>
      <c r="F575" s="85" t="s">
        <v>2939</v>
      </c>
      <c r="G575" s="35" t="s">
        <v>1623</v>
      </c>
      <c r="H575" s="35" t="s">
        <v>1624</v>
      </c>
      <c r="I575" s="35" t="s">
        <v>1625</v>
      </c>
      <c r="J575" s="35" t="s">
        <v>818</v>
      </c>
      <c r="K575" s="19" t="str">
        <f>VLOOKUP(J575,Prowadzacy!$F$2:$J$112,2,FALSE)</f>
        <v>Radosław</v>
      </c>
      <c r="L575" s="19">
        <f>VLOOKUP(J575,Prowadzacy!$F$2:$K$112,3,FALSE)</f>
        <v>0</v>
      </c>
      <c r="M575" s="19" t="str">
        <f>VLOOKUP(J575,Prowadzacy!$F$2:$K$112,4,FALSE)</f>
        <v>Nalepa</v>
      </c>
      <c r="N575" s="20" t="str">
        <f>VLOOKUP(J575,Prowadzacy!$F$2:$M$112,8,FALSE)</f>
        <v xml:space="preserve">Radosław | Nalepa | Dr inż. |  ( 05386 ) </v>
      </c>
      <c r="O575" s="20" t="str">
        <f>VLOOKUP(J575,Prowadzacy!$F$2:$K$112,5,FALSE)</f>
        <v>W05/K2</v>
      </c>
      <c r="P575" s="20" t="str">
        <f>VLOOKUP(J575,Prowadzacy!$F$2:$K$112,6,FALSE)</f>
        <v>ZSS</v>
      </c>
      <c r="Q575" s="34" t="s">
        <v>806</v>
      </c>
      <c r="R575" s="20" t="str">
        <f>VLOOKUP(Q575,Prowadzacy!$F$2:$K$112,2,FALSE)</f>
        <v>Robert</v>
      </c>
      <c r="S575" s="20" t="str">
        <f>VLOOKUP(Q575,Prowadzacy!$F$2:$K$112,3,FALSE)</f>
        <v>Stanisław</v>
      </c>
      <c r="T575" s="20" t="str">
        <f>VLOOKUP(Q575,Prowadzacy!$F$2:$K$112,4,FALSE)</f>
        <v>Łukomski</v>
      </c>
      <c r="U575" s="20" t="str">
        <f>VLOOKUP(Q575,Prowadzacy!$F$2:$M$112,8,FALSE)</f>
        <v xml:space="preserve">Robert | Łukomski | Dr inż. |  ( 05216 ) </v>
      </c>
      <c r="V575" s="35"/>
      <c r="W575" s="34" t="s">
        <v>235</v>
      </c>
      <c r="X575" s="34"/>
      <c r="Y575" s="34"/>
      <c r="Z575" s="10"/>
      <c r="AA575" s="9"/>
      <c r="AB575" s="9"/>
      <c r="AC575" s="9"/>
      <c r="AD575" s="9"/>
      <c r="AE575" s="9"/>
      <c r="AF575" s="9"/>
      <c r="AG575" s="9"/>
      <c r="AH575" s="9"/>
      <c r="AI575" s="9"/>
      <c r="AJ575" s="9"/>
      <c r="AK575" s="9"/>
    </row>
    <row r="576" spans="1:37" ht="63.75" customHeight="1">
      <c r="A576" s="20">
        <v>571</v>
      </c>
      <c r="B576" s="20" t="str">
        <f>VLOOKUP(E576,studia!$F$1:$I$12,2,FALSE)</f>
        <v>Elektrotechnika</v>
      </c>
      <c r="C576" s="20" t="str">
        <f>VLOOKUP(E576,studia!$F$1:$I$12,3,FALSE)</f>
        <v>mgr</v>
      </c>
      <c r="D576" s="20" t="str">
        <f>VLOOKUP(E576,studia!$F$1:$I$12,4,FALSE)</f>
        <v>EEN</v>
      </c>
      <c r="E576" s="34" t="s">
        <v>575</v>
      </c>
      <c r="F576" s="34"/>
      <c r="G576" s="35" t="s">
        <v>1626</v>
      </c>
      <c r="H576" s="35" t="s">
        <v>1627</v>
      </c>
      <c r="I576" s="35" t="s">
        <v>1628</v>
      </c>
      <c r="J576" s="35" t="s">
        <v>818</v>
      </c>
      <c r="K576" s="19" t="str">
        <f>VLOOKUP(J576,Prowadzacy!$F$2:$J$112,2,FALSE)</f>
        <v>Radosław</v>
      </c>
      <c r="L576" s="19">
        <f>VLOOKUP(J576,Prowadzacy!$F$2:$K$112,3,FALSE)</f>
        <v>0</v>
      </c>
      <c r="M576" s="19" t="str">
        <f>VLOOKUP(J576,Prowadzacy!$F$2:$K$112,4,FALSE)</f>
        <v>Nalepa</v>
      </c>
      <c r="N576" s="20" t="str">
        <f>VLOOKUP(J576,Prowadzacy!$F$2:$M$112,8,FALSE)</f>
        <v xml:space="preserve">Radosław | Nalepa | Dr inż. |  ( 05386 ) </v>
      </c>
      <c r="O576" s="20" t="str">
        <f>VLOOKUP(J576,Prowadzacy!$F$2:$K$112,5,FALSE)</f>
        <v>W05/K2</v>
      </c>
      <c r="P576" s="20" t="str">
        <f>VLOOKUP(J576,Prowadzacy!$F$2:$K$112,6,FALSE)</f>
        <v>ZSS</v>
      </c>
      <c r="Q576" s="34" t="s">
        <v>806</v>
      </c>
      <c r="R576" s="20" t="str">
        <f>VLOOKUP(Q576,Prowadzacy!$F$2:$K$112,2,FALSE)</f>
        <v>Robert</v>
      </c>
      <c r="S576" s="20" t="str">
        <f>VLOOKUP(Q576,Prowadzacy!$F$2:$K$112,3,FALSE)</f>
        <v>Stanisław</v>
      </c>
      <c r="T576" s="20" t="str">
        <f>VLOOKUP(Q576,Prowadzacy!$F$2:$K$112,4,FALSE)</f>
        <v>Łukomski</v>
      </c>
      <c r="U576" s="20" t="str">
        <f>VLOOKUP(Q576,Prowadzacy!$F$2:$M$112,8,FALSE)</f>
        <v xml:space="preserve">Robert | Łukomski | Dr inż. |  ( 05216 ) </v>
      </c>
      <c r="V576" s="35"/>
      <c r="W576" s="34" t="s">
        <v>235</v>
      </c>
      <c r="X576" s="34"/>
      <c r="Y576" s="34"/>
      <c r="Z576" s="10"/>
      <c r="AA576" s="9"/>
      <c r="AB576" s="9"/>
      <c r="AC576" s="9"/>
      <c r="AD576" s="9"/>
      <c r="AE576" s="9"/>
      <c r="AF576" s="9"/>
      <c r="AG576" s="9"/>
      <c r="AH576" s="9"/>
      <c r="AI576" s="9"/>
      <c r="AJ576" s="9"/>
      <c r="AK576" s="9"/>
    </row>
    <row r="577" spans="1:37" ht="63.75" customHeight="1">
      <c r="A577" s="20">
        <v>572</v>
      </c>
      <c r="B577" s="20" t="str">
        <f>VLOOKUP(E577,studia!$F$1:$I$12,2,FALSE)</f>
        <v>Elektrotechnika</v>
      </c>
      <c r="C577" s="20" t="str">
        <f>VLOOKUP(E577,studia!$F$1:$I$12,3,FALSE)</f>
        <v>mgr</v>
      </c>
      <c r="D577" s="20" t="str">
        <f>VLOOKUP(E577,studia!$F$1:$I$12,4,FALSE)</f>
        <v>EEN</v>
      </c>
      <c r="E577" s="34" t="s">
        <v>575</v>
      </c>
      <c r="F577" s="85" t="s">
        <v>2939</v>
      </c>
      <c r="G577" s="35" t="s">
        <v>1629</v>
      </c>
      <c r="H577" s="35" t="s">
        <v>1630</v>
      </c>
      <c r="I577" s="35" t="s">
        <v>1631</v>
      </c>
      <c r="J577" s="35" t="s">
        <v>818</v>
      </c>
      <c r="K577" s="19" t="str">
        <f>VLOOKUP(J577,Prowadzacy!$F$2:$J$112,2,FALSE)</f>
        <v>Radosław</v>
      </c>
      <c r="L577" s="19">
        <f>VLOOKUP(J577,Prowadzacy!$F$2:$K$112,3,FALSE)</f>
        <v>0</v>
      </c>
      <c r="M577" s="19" t="str">
        <f>VLOOKUP(J577,Prowadzacy!$F$2:$K$112,4,FALSE)</f>
        <v>Nalepa</v>
      </c>
      <c r="N577" s="20" t="str">
        <f>VLOOKUP(J577,Prowadzacy!$F$2:$M$112,8,FALSE)</f>
        <v xml:space="preserve">Radosław | Nalepa | Dr inż. |  ( 05386 ) </v>
      </c>
      <c r="O577" s="20" t="str">
        <f>VLOOKUP(J577,Prowadzacy!$F$2:$K$112,5,FALSE)</f>
        <v>W05/K2</v>
      </c>
      <c r="P577" s="20" t="str">
        <f>VLOOKUP(J577,Prowadzacy!$F$2:$K$112,6,FALSE)</f>
        <v>ZSS</v>
      </c>
      <c r="Q577" s="34" t="s">
        <v>806</v>
      </c>
      <c r="R577" s="20" t="str">
        <f>VLOOKUP(Q577,Prowadzacy!$F$2:$K$112,2,FALSE)</f>
        <v>Robert</v>
      </c>
      <c r="S577" s="20" t="str">
        <f>VLOOKUP(Q577,Prowadzacy!$F$2:$K$112,3,FALSE)</f>
        <v>Stanisław</v>
      </c>
      <c r="T577" s="20" t="str">
        <f>VLOOKUP(Q577,Prowadzacy!$F$2:$K$112,4,FALSE)</f>
        <v>Łukomski</v>
      </c>
      <c r="U577" s="20" t="str">
        <f>VLOOKUP(Q577,Prowadzacy!$F$2:$M$112,8,FALSE)</f>
        <v xml:space="preserve">Robert | Łukomski | Dr inż. |  ( 05216 ) </v>
      </c>
      <c r="V577" s="35"/>
      <c r="W577" s="34" t="s">
        <v>235</v>
      </c>
      <c r="X577" s="34"/>
      <c r="Y577" s="34"/>
      <c r="Z577" s="10"/>
      <c r="AA577" s="9"/>
      <c r="AB577" s="9"/>
      <c r="AC577" s="9"/>
      <c r="AD577" s="9"/>
      <c r="AE577" s="9"/>
      <c r="AF577" s="9"/>
      <c r="AG577" s="9"/>
      <c r="AH577" s="9"/>
      <c r="AI577" s="9"/>
      <c r="AJ577" s="9"/>
      <c r="AK577" s="9"/>
    </row>
    <row r="578" spans="1:37" ht="165.75" customHeight="1">
      <c r="A578" s="20">
        <v>573</v>
      </c>
      <c r="B578" s="20" t="str">
        <f>VLOOKUP(E578,studia!$F$1:$I$12,2,FALSE)</f>
        <v>Elektrotechnika</v>
      </c>
      <c r="C578" s="20" t="str">
        <f>VLOOKUP(E578,studia!$F$1:$I$12,3,FALSE)</f>
        <v>mgr</v>
      </c>
      <c r="D578" s="20" t="str">
        <f>VLOOKUP(E578,studia!$F$1:$I$12,4,FALSE)</f>
        <v>EEN</v>
      </c>
      <c r="E578" s="34" t="s">
        <v>575</v>
      </c>
      <c r="F578" s="34"/>
      <c r="G578" s="35" t="s">
        <v>1632</v>
      </c>
      <c r="H578" s="35" t="s">
        <v>1633</v>
      </c>
      <c r="I578" s="35" t="s">
        <v>1634</v>
      </c>
      <c r="J578" s="35" t="s">
        <v>1178</v>
      </c>
      <c r="K578" s="19" t="str">
        <f>VLOOKUP(J578,Prowadzacy!$F$2:$J$112,2,FALSE)</f>
        <v>Tomasz</v>
      </c>
      <c r="L578" s="19" t="str">
        <f>VLOOKUP(J578,Prowadzacy!$F$2:$K$112,3,FALSE)</f>
        <v>Kazimierz</v>
      </c>
      <c r="M578" s="19" t="str">
        <f>VLOOKUP(J578,Prowadzacy!$F$2:$K$112,4,FALSE)</f>
        <v>Okoń</v>
      </c>
      <c r="N578" s="20" t="str">
        <f>VLOOKUP(J578,Prowadzacy!$F$2:$M$112,8,FALSE)</f>
        <v xml:space="preserve">Tomasz | Okoń | Dr inż. |  ( 05401 ) </v>
      </c>
      <c r="O578" s="20" t="str">
        <f>VLOOKUP(J578,Prowadzacy!$F$2:$K$112,5,FALSE)</f>
        <v>W05/K2</v>
      </c>
      <c r="P578" s="20" t="str">
        <f>VLOOKUP(J578,Prowadzacy!$F$2:$K$112,6,FALSE)</f>
        <v>ZSS</v>
      </c>
      <c r="Q578" s="34" t="s">
        <v>806</v>
      </c>
      <c r="R578" s="20" t="str">
        <f>VLOOKUP(Q578,Prowadzacy!$F$2:$K$112,2,FALSE)</f>
        <v>Robert</v>
      </c>
      <c r="S578" s="20" t="str">
        <f>VLOOKUP(Q578,Prowadzacy!$F$2:$K$112,3,FALSE)</f>
        <v>Stanisław</v>
      </c>
      <c r="T578" s="20" t="str">
        <f>VLOOKUP(Q578,Prowadzacy!$F$2:$K$112,4,FALSE)</f>
        <v>Łukomski</v>
      </c>
      <c r="U578" s="20" t="str">
        <f>VLOOKUP(Q578,Prowadzacy!$F$2:$M$112,8,FALSE)</f>
        <v xml:space="preserve">Robert | Łukomski | Dr inż. |  ( 05216 ) </v>
      </c>
      <c r="V578" s="35"/>
      <c r="W578" s="34" t="s">
        <v>235</v>
      </c>
      <c r="X578" s="34"/>
      <c r="Y578" s="34"/>
      <c r="Z578" s="10"/>
      <c r="AA578" s="9"/>
      <c r="AB578" s="9"/>
      <c r="AC578" s="9"/>
      <c r="AD578" s="9"/>
      <c r="AE578" s="9"/>
      <c r="AF578" s="9"/>
      <c r="AG578" s="9"/>
      <c r="AH578" s="9"/>
      <c r="AI578" s="9"/>
      <c r="AJ578" s="9"/>
      <c r="AK578" s="9"/>
    </row>
    <row r="579" spans="1:37" ht="89.25" customHeight="1">
      <c r="A579" s="20">
        <v>574</v>
      </c>
      <c r="B579" s="20" t="str">
        <f>VLOOKUP(E579,studia!$F$1:$I$12,2,FALSE)</f>
        <v>Elektrotechnika</v>
      </c>
      <c r="C579" s="20" t="str">
        <f>VLOOKUP(E579,studia!$F$1:$I$12,3,FALSE)</f>
        <v>mgr</v>
      </c>
      <c r="D579" s="20" t="str">
        <f>VLOOKUP(E579,studia!$F$1:$I$12,4,FALSE)</f>
        <v>EEN</v>
      </c>
      <c r="E579" s="34" t="s">
        <v>575</v>
      </c>
      <c r="F579" s="34"/>
      <c r="G579" s="35" t="s">
        <v>1635</v>
      </c>
      <c r="H579" s="35" t="s">
        <v>1636</v>
      </c>
      <c r="I579" s="35" t="s">
        <v>1637</v>
      </c>
      <c r="J579" s="35" t="s">
        <v>1178</v>
      </c>
      <c r="K579" s="19" t="str">
        <f>VLOOKUP(J579,Prowadzacy!$F$2:$J$112,2,FALSE)</f>
        <v>Tomasz</v>
      </c>
      <c r="L579" s="19" t="str">
        <f>VLOOKUP(J579,Prowadzacy!$F$2:$K$112,3,FALSE)</f>
        <v>Kazimierz</v>
      </c>
      <c r="M579" s="19" t="str">
        <f>VLOOKUP(J579,Prowadzacy!$F$2:$K$112,4,FALSE)</f>
        <v>Okoń</v>
      </c>
      <c r="N579" s="20" t="str">
        <f>VLOOKUP(J579,Prowadzacy!$F$2:$M$112,8,FALSE)</f>
        <v xml:space="preserve">Tomasz | Okoń | Dr inż. |  ( 05401 ) </v>
      </c>
      <c r="O579" s="20" t="str">
        <f>VLOOKUP(J579,Prowadzacy!$F$2:$K$112,5,FALSE)</f>
        <v>W05/K2</v>
      </c>
      <c r="P579" s="20" t="str">
        <f>VLOOKUP(J579,Prowadzacy!$F$2:$K$112,6,FALSE)</f>
        <v>ZSS</v>
      </c>
      <c r="Q579" s="34" t="s">
        <v>806</v>
      </c>
      <c r="R579" s="20" t="str">
        <f>VLOOKUP(Q579,Prowadzacy!$F$2:$K$112,2,FALSE)</f>
        <v>Robert</v>
      </c>
      <c r="S579" s="20" t="str">
        <f>VLOOKUP(Q579,Prowadzacy!$F$2:$K$112,3,FALSE)</f>
        <v>Stanisław</v>
      </c>
      <c r="T579" s="20" t="str">
        <f>VLOOKUP(Q579,Prowadzacy!$F$2:$K$112,4,FALSE)</f>
        <v>Łukomski</v>
      </c>
      <c r="U579" s="20" t="str">
        <f>VLOOKUP(Q579,Prowadzacy!$F$2:$M$112,8,FALSE)</f>
        <v xml:space="preserve">Robert | Łukomski | Dr inż. |  ( 05216 ) </v>
      </c>
      <c r="V579" s="35"/>
      <c r="W579" s="34" t="s">
        <v>235</v>
      </c>
      <c r="X579" s="34"/>
      <c r="Y579" s="34"/>
      <c r="Z579" s="10"/>
      <c r="AA579" s="9"/>
      <c r="AB579" s="9"/>
      <c r="AC579" s="9"/>
      <c r="AD579" s="9"/>
      <c r="AE579" s="9"/>
      <c r="AF579" s="9"/>
      <c r="AG579" s="9"/>
      <c r="AH579" s="9"/>
      <c r="AI579" s="9"/>
      <c r="AJ579" s="9"/>
      <c r="AK579" s="9"/>
    </row>
    <row r="580" spans="1:37" ht="76.5" customHeight="1">
      <c r="A580" s="20">
        <v>575</v>
      </c>
      <c r="B580" s="20" t="str">
        <f>VLOOKUP(E580,studia!$F$1:$I$12,2,FALSE)</f>
        <v>Elektrotechnika</v>
      </c>
      <c r="C580" s="20" t="str">
        <f>VLOOKUP(E580,studia!$F$1:$I$12,3,FALSE)</f>
        <v>mgr</v>
      </c>
      <c r="D580" s="20" t="str">
        <f>VLOOKUP(E580,studia!$F$1:$I$12,4,FALSE)</f>
        <v>EEN</v>
      </c>
      <c r="E580" s="34" t="s">
        <v>575</v>
      </c>
      <c r="F580" s="34"/>
      <c r="G580" s="35" t="s">
        <v>1638</v>
      </c>
      <c r="H580" s="35" t="s">
        <v>1639</v>
      </c>
      <c r="I580" s="35" t="s">
        <v>1177</v>
      </c>
      <c r="J580" s="35" t="s">
        <v>1178</v>
      </c>
      <c r="K580" s="19" t="str">
        <f>VLOOKUP(J580,Prowadzacy!$F$2:$J$112,2,FALSE)</f>
        <v>Tomasz</v>
      </c>
      <c r="L580" s="19" t="str">
        <f>VLOOKUP(J580,Prowadzacy!$F$2:$K$112,3,FALSE)</f>
        <v>Kazimierz</v>
      </c>
      <c r="M580" s="19" t="str">
        <f>VLOOKUP(J580,Prowadzacy!$F$2:$K$112,4,FALSE)</f>
        <v>Okoń</v>
      </c>
      <c r="N580" s="20" t="str">
        <f>VLOOKUP(J580,Prowadzacy!$F$2:$M$112,8,FALSE)</f>
        <v xml:space="preserve">Tomasz | Okoń | Dr inż. |  ( 05401 ) </v>
      </c>
      <c r="O580" s="20" t="str">
        <f>VLOOKUP(J580,Prowadzacy!$F$2:$K$112,5,FALSE)</f>
        <v>W05/K2</v>
      </c>
      <c r="P580" s="20" t="str">
        <f>VLOOKUP(J580,Prowadzacy!$F$2:$K$112,6,FALSE)</f>
        <v>ZSS</v>
      </c>
      <c r="Q580" s="34" t="s">
        <v>806</v>
      </c>
      <c r="R580" s="20" t="str">
        <f>VLOOKUP(Q580,Prowadzacy!$F$2:$K$112,2,FALSE)</f>
        <v>Robert</v>
      </c>
      <c r="S580" s="20" t="str">
        <f>VLOOKUP(Q580,Prowadzacy!$F$2:$K$112,3,FALSE)</f>
        <v>Stanisław</v>
      </c>
      <c r="T580" s="20" t="str">
        <f>VLOOKUP(Q580,Prowadzacy!$F$2:$K$112,4,FALSE)</f>
        <v>Łukomski</v>
      </c>
      <c r="U580" s="20" t="str">
        <f>VLOOKUP(Q580,Prowadzacy!$F$2:$M$112,8,FALSE)</f>
        <v xml:space="preserve">Robert | Łukomski | Dr inż. |  ( 05216 ) </v>
      </c>
      <c r="V580" s="35"/>
      <c r="W580" s="34" t="s">
        <v>235</v>
      </c>
      <c r="X580" s="34"/>
      <c r="Y580" s="34"/>
      <c r="Z580" s="10"/>
      <c r="AA580" s="9"/>
      <c r="AB580" s="9"/>
      <c r="AC580" s="9"/>
      <c r="AD580" s="9"/>
      <c r="AE580" s="9"/>
      <c r="AF580" s="9"/>
      <c r="AG580" s="9"/>
      <c r="AH580" s="9"/>
      <c r="AI580" s="9"/>
      <c r="AJ580" s="9"/>
      <c r="AK580" s="9"/>
    </row>
    <row r="581" spans="1:37" ht="114.75" customHeight="1">
      <c r="A581" s="20">
        <v>576</v>
      </c>
      <c r="B581" s="20" t="str">
        <f>VLOOKUP(E581,studia!$F$1:$I$12,2,FALSE)</f>
        <v>Elektrotechnika</v>
      </c>
      <c r="C581" s="20" t="str">
        <f>VLOOKUP(E581,studia!$F$1:$I$12,3,FALSE)</f>
        <v>mgr</v>
      </c>
      <c r="D581" s="20" t="str">
        <f>VLOOKUP(E581,studia!$F$1:$I$12,4,FALSE)</f>
        <v>EEN</v>
      </c>
      <c r="E581" s="34" t="s">
        <v>575</v>
      </c>
      <c r="F581" s="34"/>
      <c r="G581" s="35" t="s">
        <v>1640</v>
      </c>
      <c r="H581" s="35" t="s">
        <v>1641</v>
      </c>
      <c r="I581" s="35" t="s">
        <v>1642</v>
      </c>
      <c r="J581" s="35" t="s">
        <v>1178</v>
      </c>
      <c r="K581" s="19" t="str">
        <f>VLOOKUP(J581,Prowadzacy!$F$2:$J$112,2,FALSE)</f>
        <v>Tomasz</v>
      </c>
      <c r="L581" s="19" t="str">
        <f>VLOOKUP(J581,Prowadzacy!$F$2:$K$112,3,FALSE)</f>
        <v>Kazimierz</v>
      </c>
      <c r="M581" s="19" t="str">
        <f>VLOOKUP(J581,Prowadzacy!$F$2:$K$112,4,FALSE)</f>
        <v>Okoń</v>
      </c>
      <c r="N581" s="20" t="str">
        <f>VLOOKUP(J581,Prowadzacy!$F$2:$M$112,8,FALSE)</f>
        <v xml:space="preserve">Tomasz | Okoń | Dr inż. |  ( 05401 ) </v>
      </c>
      <c r="O581" s="20" t="str">
        <f>VLOOKUP(J581,Prowadzacy!$F$2:$K$112,5,FALSE)</f>
        <v>W05/K2</v>
      </c>
      <c r="P581" s="20" t="str">
        <f>VLOOKUP(J581,Prowadzacy!$F$2:$K$112,6,FALSE)</f>
        <v>ZSS</v>
      </c>
      <c r="Q581" s="34" t="s">
        <v>806</v>
      </c>
      <c r="R581" s="20" t="str">
        <f>VLOOKUP(Q581,Prowadzacy!$F$2:$K$112,2,FALSE)</f>
        <v>Robert</v>
      </c>
      <c r="S581" s="20" t="str">
        <f>VLOOKUP(Q581,Prowadzacy!$F$2:$K$112,3,FALSE)</f>
        <v>Stanisław</v>
      </c>
      <c r="T581" s="20" t="str">
        <f>VLOOKUP(Q581,Prowadzacy!$F$2:$K$112,4,FALSE)</f>
        <v>Łukomski</v>
      </c>
      <c r="U581" s="20" t="str">
        <f>VLOOKUP(Q581,Prowadzacy!$F$2:$M$112,8,FALSE)</f>
        <v xml:space="preserve">Robert | Łukomski | Dr inż. |  ( 05216 ) </v>
      </c>
      <c r="V581" s="35"/>
      <c r="W581" s="34" t="s">
        <v>235</v>
      </c>
      <c r="X581" s="34"/>
      <c r="Y581" s="34"/>
      <c r="Z581" s="10"/>
      <c r="AA581" s="9"/>
      <c r="AB581" s="9"/>
      <c r="AC581" s="9"/>
      <c r="AD581" s="9"/>
      <c r="AE581" s="9"/>
      <c r="AF581" s="9"/>
      <c r="AG581" s="9"/>
      <c r="AH581" s="9"/>
      <c r="AI581" s="9"/>
      <c r="AJ581" s="9"/>
      <c r="AK581" s="9"/>
    </row>
    <row r="582" spans="1:37" ht="76.5" customHeight="1">
      <c r="A582" s="20">
        <v>577</v>
      </c>
      <c r="B582" s="20" t="str">
        <f>VLOOKUP(E582,studia!$F$1:$I$12,2,FALSE)</f>
        <v>Elektrotechnika</v>
      </c>
      <c r="C582" s="20" t="str">
        <f>VLOOKUP(E582,studia!$F$1:$I$12,3,FALSE)</f>
        <v>mgr</v>
      </c>
      <c r="D582" s="20" t="str">
        <f>VLOOKUP(E582,studia!$F$1:$I$12,4,FALSE)</f>
        <v>EEN</v>
      </c>
      <c r="E582" s="34" t="s">
        <v>575</v>
      </c>
      <c r="F582" s="34"/>
      <c r="G582" s="35" t="s">
        <v>1643</v>
      </c>
      <c r="H582" s="35" t="s">
        <v>1644</v>
      </c>
      <c r="I582" s="35" t="s">
        <v>1645</v>
      </c>
      <c r="J582" s="35" t="s">
        <v>886</v>
      </c>
      <c r="K582" s="19" t="str">
        <f>VLOOKUP(J582,Prowadzacy!$F$2:$J$112,2,FALSE)</f>
        <v>Piotr</v>
      </c>
      <c r="L582" s="19" t="str">
        <f>VLOOKUP(J582,Prowadzacy!$F$2:$K$112,3,FALSE)</f>
        <v>Eugeniusz</v>
      </c>
      <c r="M582" s="19" t="str">
        <f>VLOOKUP(J582,Prowadzacy!$F$2:$K$112,4,FALSE)</f>
        <v>Pierz</v>
      </c>
      <c r="N582" s="20" t="str">
        <f>VLOOKUP(J582,Prowadzacy!$F$2:$M$112,8,FALSE)</f>
        <v xml:space="preserve">Piotr | Pierz | Dr inż. |  ( 05232 ) </v>
      </c>
      <c r="O582" s="20" t="str">
        <f>VLOOKUP(J582,Prowadzacy!$F$2:$K$112,5,FALSE)</f>
        <v>W05/K2</v>
      </c>
      <c r="P582" s="20" t="str">
        <f>VLOOKUP(J582,Prowadzacy!$F$2:$K$112,6,FALSE)</f>
        <v>ZAS</v>
      </c>
      <c r="Q582" s="34" t="s">
        <v>774</v>
      </c>
      <c r="R582" s="20" t="str">
        <f>VLOOKUP(Q582,Prowadzacy!$F$2:$K$112,2,FALSE)</f>
        <v>Daniel</v>
      </c>
      <c r="S582" s="20" t="str">
        <f>VLOOKUP(Q582,Prowadzacy!$F$2:$K$112,3,FALSE)</f>
        <v>Łukasz</v>
      </c>
      <c r="T582" s="20" t="str">
        <f>VLOOKUP(Q582,Prowadzacy!$F$2:$K$112,4,FALSE)</f>
        <v>Bejmert</v>
      </c>
      <c r="U582" s="20" t="str">
        <f>VLOOKUP(Q582,Prowadzacy!$F$2:$M$112,8,FALSE)</f>
        <v xml:space="preserve">Daniel | Bejmert | Dr inż. |  ( 05285 ) </v>
      </c>
      <c r="V582" s="35"/>
      <c r="W582" s="34" t="s">
        <v>235</v>
      </c>
      <c r="X582" s="34"/>
      <c r="Y582" s="34"/>
      <c r="Z582" s="10"/>
      <c r="AA582" s="9"/>
      <c r="AB582" s="9"/>
      <c r="AC582" s="9"/>
      <c r="AD582" s="9"/>
      <c r="AE582" s="9"/>
      <c r="AF582" s="9"/>
      <c r="AG582" s="9"/>
      <c r="AH582" s="9"/>
      <c r="AI582" s="9"/>
      <c r="AJ582" s="9"/>
      <c r="AK582" s="9"/>
    </row>
    <row r="583" spans="1:37" ht="76.5" customHeight="1">
      <c r="A583" s="20">
        <v>578</v>
      </c>
      <c r="B583" s="20" t="str">
        <f>VLOOKUP(E583,studia!$F$1:$I$12,2,FALSE)</f>
        <v>Elektrotechnika</v>
      </c>
      <c r="C583" s="20" t="str">
        <f>VLOOKUP(E583,studia!$F$1:$I$12,3,FALSE)</f>
        <v>mgr</v>
      </c>
      <c r="D583" s="20" t="str">
        <f>VLOOKUP(E583,studia!$F$1:$I$12,4,FALSE)</f>
        <v>EEN</v>
      </c>
      <c r="E583" s="34" t="s">
        <v>575</v>
      </c>
      <c r="F583" s="34"/>
      <c r="G583" s="35" t="s">
        <v>1646</v>
      </c>
      <c r="H583" s="35" t="s">
        <v>1647</v>
      </c>
      <c r="I583" s="35" t="s">
        <v>1648</v>
      </c>
      <c r="J583" s="35" t="s">
        <v>890</v>
      </c>
      <c r="K583" s="19" t="str">
        <f>VLOOKUP(J583,Prowadzacy!$F$2:$J$112,2,FALSE)</f>
        <v>Eugeniusz</v>
      </c>
      <c r="L583" s="19">
        <f>VLOOKUP(J583,Prowadzacy!$F$2:$K$112,3,FALSE)</f>
        <v>0</v>
      </c>
      <c r="M583" s="19" t="str">
        <f>VLOOKUP(J583,Prowadzacy!$F$2:$K$112,4,FALSE)</f>
        <v>Rosołowski</v>
      </c>
      <c r="N583" s="20" t="str">
        <f>VLOOKUP(J583,Prowadzacy!$F$2:$M$112,8,FALSE)</f>
        <v xml:space="preserve">Eugeniusz | Rosołowski | Prof. dr hab. inż. |  ( 05242 ) </v>
      </c>
      <c r="O583" s="20" t="str">
        <f>VLOOKUP(J583,Prowadzacy!$F$2:$K$112,5,FALSE)</f>
        <v>W05/K2</v>
      </c>
      <c r="P583" s="20" t="str">
        <f>VLOOKUP(J583,Prowadzacy!$F$2:$K$112,6,FALSE)</f>
        <v>ZAS</v>
      </c>
      <c r="Q583" s="34" t="s">
        <v>774</v>
      </c>
      <c r="R583" s="20" t="str">
        <f>VLOOKUP(Q583,Prowadzacy!$F$2:$K$112,2,FALSE)</f>
        <v>Daniel</v>
      </c>
      <c r="S583" s="20" t="str">
        <f>VLOOKUP(Q583,Prowadzacy!$F$2:$K$112,3,FALSE)</f>
        <v>Łukasz</v>
      </c>
      <c r="T583" s="20" t="str">
        <f>VLOOKUP(Q583,Prowadzacy!$F$2:$K$112,4,FALSE)</f>
        <v>Bejmert</v>
      </c>
      <c r="U583" s="20" t="str">
        <f>VLOOKUP(Q583,Prowadzacy!$F$2:$M$112,8,FALSE)</f>
        <v xml:space="preserve">Daniel | Bejmert | Dr inż. |  ( 05285 ) </v>
      </c>
      <c r="V583" s="35"/>
      <c r="W583" s="34" t="s">
        <v>235</v>
      </c>
      <c r="X583" s="34"/>
      <c r="Y583" s="34"/>
      <c r="Z583" s="10"/>
      <c r="AA583" s="9"/>
      <c r="AB583" s="9"/>
      <c r="AC583" s="9"/>
      <c r="AD583" s="9"/>
      <c r="AE583" s="9"/>
      <c r="AF583" s="9"/>
      <c r="AG583" s="9"/>
      <c r="AH583" s="9"/>
      <c r="AI583" s="9"/>
      <c r="AJ583" s="9"/>
      <c r="AK583" s="9"/>
    </row>
    <row r="584" spans="1:37" ht="127.5" customHeight="1">
      <c r="A584" s="20">
        <v>579</v>
      </c>
      <c r="B584" s="20" t="str">
        <f>VLOOKUP(E584,studia!$F$1:$I$12,2,FALSE)</f>
        <v>Elektrotechnika</v>
      </c>
      <c r="C584" s="20" t="str">
        <f>VLOOKUP(E584,studia!$F$1:$I$12,3,FALSE)</f>
        <v>mgr</v>
      </c>
      <c r="D584" s="20" t="str">
        <f>VLOOKUP(E584,studia!$F$1:$I$12,4,FALSE)</f>
        <v>EEN</v>
      </c>
      <c r="E584" s="34" t="s">
        <v>575</v>
      </c>
      <c r="F584" s="34"/>
      <c r="G584" s="35" t="s">
        <v>1649</v>
      </c>
      <c r="H584" s="35" t="s">
        <v>1650</v>
      </c>
      <c r="I584" s="35" t="s">
        <v>1651</v>
      </c>
      <c r="J584" s="35" t="s">
        <v>890</v>
      </c>
      <c r="K584" s="19" t="str">
        <f>VLOOKUP(J584,Prowadzacy!$F$2:$J$112,2,FALSE)</f>
        <v>Eugeniusz</v>
      </c>
      <c r="L584" s="19">
        <f>VLOOKUP(J584,Prowadzacy!$F$2:$K$112,3,FALSE)</f>
        <v>0</v>
      </c>
      <c r="M584" s="19" t="str">
        <f>VLOOKUP(J584,Prowadzacy!$F$2:$K$112,4,FALSE)</f>
        <v>Rosołowski</v>
      </c>
      <c r="N584" s="20" t="str">
        <f>VLOOKUP(J584,Prowadzacy!$F$2:$M$112,8,FALSE)</f>
        <v xml:space="preserve">Eugeniusz | Rosołowski | Prof. dr hab. inż. |  ( 05242 ) </v>
      </c>
      <c r="O584" s="20" t="str">
        <f>VLOOKUP(J584,Prowadzacy!$F$2:$K$112,5,FALSE)</f>
        <v>W05/K2</v>
      </c>
      <c r="P584" s="20" t="str">
        <f>VLOOKUP(J584,Prowadzacy!$F$2:$K$112,6,FALSE)</f>
        <v>ZAS</v>
      </c>
      <c r="Q584" s="34" t="s">
        <v>886</v>
      </c>
      <c r="R584" s="20" t="str">
        <f>VLOOKUP(Q584,Prowadzacy!$F$2:$K$112,2,FALSE)</f>
        <v>Piotr</v>
      </c>
      <c r="S584" s="20" t="str">
        <f>VLOOKUP(Q584,Prowadzacy!$F$2:$K$112,3,FALSE)</f>
        <v>Eugeniusz</v>
      </c>
      <c r="T584" s="20" t="str">
        <f>VLOOKUP(Q584,Prowadzacy!$F$2:$K$112,4,FALSE)</f>
        <v>Pierz</v>
      </c>
      <c r="U584" s="20" t="str">
        <f>VLOOKUP(Q584,Prowadzacy!$F$2:$M$112,8,FALSE)</f>
        <v xml:space="preserve">Piotr | Pierz | Dr inż. |  ( 05232 ) </v>
      </c>
      <c r="V584" s="35"/>
      <c r="W584" s="34" t="s">
        <v>235</v>
      </c>
      <c r="X584" s="34"/>
      <c r="Y584" s="34"/>
      <c r="Z584" s="10"/>
      <c r="AA584" s="9"/>
      <c r="AB584" s="9"/>
      <c r="AC584" s="9"/>
      <c r="AD584" s="9"/>
      <c r="AE584" s="9"/>
      <c r="AF584" s="9"/>
      <c r="AG584" s="9"/>
      <c r="AH584" s="9"/>
      <c r="AI584" s="9"/>
      <c r="AJ584" s="9"/>
      <c r="AK584" s="9"/>
    </row>
    <row r="585" spans="1:37" ht="76.5" customHeight="1">
      <c r="A585" s="20">
        <v>580</v>
      </c>
      <c r="B585" s="20" t="str">
        <f>VLOOKUP(E585,studia!$F$1:$I$12,2,FALSE)</f>
        <v>Elektrotechnika</v>
      </c>
      <c r="C585" s="20" t="str">
        <f>VLOOKUP(E585,studia!$F$1:$I$12,3,FALSE)</f>
        <v>mgr</v>
      </c>
      <c r="D585" s="20" t="str">
        <f>VLOOKUP(E585,studia!$F$1:$I$12,4,FALSE)</f>
        <v>EEN</v>
      </c>
      <c r="E585" s="34" t="s">
        <v>575</v>
      </c>
      <c r="F585" s="34"/>
      <c r="G585" s="35" t="s">
        <v>1652</v>
      </c>
      <c r="H585" s="35" t="s">
        <v>1653</v>
      </c>
      <c r="I585" s="35" t="s">
        <v>1654</v>
      </c>
      <c r="J585" s="35" t="s">
        <v>890</v>
      </c>
      <c r="K585" s="19" t="str">
        <f>VLOOKUP(J585,Prowadzacy!$F$2:$J$112,2,FALSE)</f>
        <v>Eugeniusz</v>
      </c>
      <c r="L585" s="19">
        <f>VLOOKUP(J585,Prowadzacy!$F$2:$K$112,3,FALSE)</f>
        <v>0</v>
      </c>
      <c r="M585" s="19" t="str">
        <f>VLOOKUP(J585,Prowadzacy!$F$2:$K$112,4,FALSE)</f>
        <v>Rosołowski</v>
      </c>
      <c r="N585" s="20" t="str">
        <f>VLOOKUP(J585,Prowadzacy!$F$2:$M$112,8,FALSE)</f>
        <v xml:space="preserve">Eugeniusz | Rosołowski | Prof. dr hab. inż. |  ( 05242 ) </v>
      </c>
      <c r="O585" s="20" t="str">
        <f>VLOOKUP(J585,Prowadzacy!$F$2:$K$112,5,FALSE)</f>
        <v>W05/K2</v>
      </c>
      <c r="P585" s="20" t="str">
        <f>VLOOKUP(J585,Prowadzacy!$F$2:$K$112,6,FALSE)</f>
        <v>ZAS</v>
      </c>
      <c r="Q585" s="34" t="s">
        <v>886</v>
      </c>
      <c r="R585" s="20" t="str">
        <f>VLOOKUP(Q585,Prowadzacy!$F$2:$K$112,2,FALSE)</f>
        <v>Piotr</v>
      </c>
      <c r="S585" s="20" t="str">
        <f>VLOOKUP(Q585,Prowadzacy!$F$2:$K$112,3,FALSE)</f>
        <v>Eugeniusz</v>
      </c>
      <c r="T585" s="20" t="str">
        <f>VLOOKUP(Q585,Prowadzacy!$F$2:$K$112,4,FALSE)</f>
        <v>Pierz</v>
      </c>
      <c r="U585" s="20" t="str">
        <f>VLOOKUP(Q585,Prowadzacy!$F$2:$M$112,8,FALSE)</f>
        <v xml:space="preserve">Piotr | Pierz | Dr inż. |  ( 05232 ) </v>
      </c>
      <c r="V585" s="35"/>
      <c r="W585" s="34" t="s">
        <v>235</v>
      </c>
      <c r="X585" s="34"/>
      <c r="Y585" s="34"/>
      <c r="Z585" s="10"/>
      <c r="AA585" s="9"/>
      <c r="AB585" s="9"/>
      <c r="AC585" s="9"/>
      <c r="AD585" s="9"/>
      <c r="AE585" s="9"/>
      <c r="AF585" s="9"/>
      <c r="AG585" s="9"/>
      <c r="AH585" s="9"/>
      <c r="AI585" s="9"/>
      <c r="AJ585" s="9"/>
      <c r="AK585" s="9"/>
    </row>
    <row r="586" spans="1:37" ht="102" customHeight="1">
      <c r="A586" s="20">
        <v>581</v>
      </c>
      <c r="B586" s="20" t="str">
        <f>VLOOKUP(E586,studia!$F$1:$I$12,2,FALSE)</f>
        <v>Elektrotechnika</v>
      </c>
      <c r="C586" s="20" t="str">
        <f>VLOOKUP(E586,studia!$F$1:$I$12,3,FALSE)</f>
        <v>mgr</v>
      </c>
      <c r="D586" s="20" t="str">
        <f>VLOOKUP(E586,studia!$F$1:$I$12,4,FALSE)</f>
        <v>EEN</v>
      </c>
      <c r="E586" s="34" t="s">
        <v>575</v>
      </c>
      <c r="F586" s="34"/>
      <c r="G586" s="35" t="s">
        <v>1655</v>
      </c>
      <c r="H586" s="35" t="s">
        <v>1656</v>
      </c>
      <c r="I586" s="35" t="s">
        <v>1657</v>
      </c>
      <c r="J586" s="35" t="s">
        <v>1292</v>
      </c>
      <c r="K586" s="19" t="str">
        <f>VLOOKUP(J586,Prowadzacy!$F$2:$J$112,2,FALSE)</f>
        <v>Łukasz</v>
      </c>
      <c r="L586" s="19">
        <f>VLOOKUP(J586,Prowadzacy!$F$2:$K$112,3,FALSE)</f>
        <v>0</v>
      </c>
      <c r="M586" s="19" t="str">
        <f>VLOOKUP(J586,Prowadzacy!$F$2:$K$112,4,FALSE)</f>
        <v>Staszewski</v>
      </c>
      <c r="N586" s="20" t="str">
        <f>VLOOKUP(J586,Prowadzacy!$F$2:$M$112,8,FALSE)</f>
        <v xml:space="preserve">Łukasz | Staszewski | Dr inż. |  ( 05410 ) </v>
      </c>
      <c r="O586" s="20" t="str">
        <f>VLOOKUP(J586,Prowadzacy!$F$2:$K$112,5,FALSE)</f>
        <v>W05/K2</v>
      </c>
      <c r="P586" s="20" t="str">
        <f>VLOOKUP(J586,Prowadzacy!$F$2:$K$112,6,FALSE)</f>
        <v>ZAS</v>
      </c>
      <c r="Q586" s="34" t="s">
        <v>774</v>
      </c>
      <c r="R586" s="20" t="str">
        <f>VLOOKUP(Q586,Prowadzacy!$F$2:$K$112,2,FALSE)</f>
        <v>Daniel</v>
      </c>
      <c r="S586" s="20" t="str">
        <f>VLOOKUP(Q586,Prowadzacy!$F$2:$K$112,3,FALSE)</f>
        <v>Łukasz</v>
      </c>
      <c r="T586" s="20" t="str">
        <f>VLOOKUP(Q586,Prowadzacy!$F$2:$K$112,4,FALSE)</f>
        <v>Bejmert</v>
      </c>
      <c r="U586" s="20" t="str">
        <f>VLOOKUP(Q586,Prowadzacy!$F$2:$M$112,8,FALSE)</f>
        <v xml:space="preserve">Daniel | Bejmert | Dr inż. |  ( 05285 ) </v>
      </c>
      <c r="V586" s="35"/>
      <c r="W586" s="34" t="s">
        <v>235</v>
      </c>
      <c r="X586" s="34"/>
      <c r="Y586" s="34"/>
      <c r="Z586" s="10"/>
      <c r="AA586" s="9"/>
      <c r="AB586" s="9"/>
      <c r="AC586" s="9"/>
      <c r="AD586" s="9"/>
      <c r="AE586" s="9"/>
      <c r="AF586" s="9"/>
      <c r="AG586" s="9"/>
      <c r="AH586" s="9"/>
      <c r="AI586" s="9"/>
      <c r="AJ586" s="9"/>
      <c r="AK586" s="9"/>
    </row>
    <row r="587" spans="1:37" ht="127.5" customHeight="1">
      <c r="A587" s="20">
        <v>582</v>
      </c>
      <c r="B587" s="20" t="str">
        <f>VLOOKUP(E587,studia!$F$1:$I$12,2,FALSE)</f>
        <v>Elektrotechnika</v>
      </c>
      <c r="C587" s="20" t="str">
        <f>VLOOKUP(E587,studia!$F$1:$I$12,3,FALSE)</f>
        <v>mgr</v>
      </c>
      <c r="D587" s="20" t="str">
        <f>VLOOKUP(E587,studia!$F$1:$I$12,4,FALSE)</f>
        <v>EEN</v>
      </c>
      <c r="E587" s="34" t="s">
        <v>575</v>
      </c>
      <c r="F587" s="53"/>
      <c r="G587" s="35" t="s">
        <v>1658</v>
      </c>
      <c r="H587" s="35" t="s">
        <v>1659</v>
      </c>
      <c r="I587" s="35" t="s">
        <v>1660</v>
      </c>
      <c r="J587" s="35" t="s">
        <v>1292</v>
      </c>
      <c r="K587" s="19" t="str">
        <f>VLOOKUP(J587,Prowadzacy!$F$2:$J$112,2,FALSE)</f>
        <v>Łukasz</v>
      </c>
      <c r="L587" s="19">
        <f>VLOOKUP(J587,Prowadzacy!$F$2:$K$112,3,FALSE)</f>
        <v>0</v>
      </c>
      <c r="M587" s="19" t="str">
        <f>VLOOKUP(J587,Prowadzacy!$F$2:$K$112,4,FALSE)</f>
        <v>Staszewski</v>
      </c>
      <c r="N587" s="20" t="str">
        <f>VLOOKUP(J587,Prowadzacy!$F$2:$M$112,8,FALSE)</f>
        <v xml:space="preserve">Łukasz | Staszewski | Dr inż. |  ( 05410 ) </v>
      </c>
      <c r="O587" s="20" t="str">
        <f>VLOOKUP(J587,Prowadzacy!$F$2:$K$112,5,FALSE)</f>
        <v>W05/K2</v>
      </c>
      <c r="P587" s="20" t="str">
        <f>VLOOKUP(J587,Prowadzacy!$F$2:$K$112,6,FALSE)</f>
        <v>ZAS</v>
      </c>
      <c r="Q587" s="34" t="s">
        <v>774</v>
      </c>
      <c r="R587" s="20" t="str">
        <f>VLOOKUP(Q587,Prowadzacy!$F$2:$K$112,2,FALSE)</f>
        <v>Daniel</v>
      </c>
      <c r="S587" s="20" t="str">
        <f>VLOOKUP(Q587,Prowadzacy!$F$2:$K$112,3,FALSE)</f>
        <v>Łukasz</v>
      </c>
      <c r="T587" s="20" t="str">
        <f>VLOOKUP(Q587,Prowadzacy!$F$2:$K$112,4,FALSE)</f>
        <v>Bejmert</v>
      </c>
      <c r="U587" s="20" t="str">
        <f>VLOOKUP(Q587,Prowadzacy!$F$2:$M$112,8,FALSE)</f>
        <v xml:space="preserve">Daniel | Bejmert | Dr inż. |  ( 05285 ) </v>
      </c>
      <c r="V587" s="35"/>
      <c r="W587" s="34" t="s">
        <v>235</v>
      </c>
      <c r="X587" s="34"/>
      <c r="Y587" s="34"/>
      <c r="Z587" s="10"/>
      <c r="AA587" s="9"/>
      <c r="AB587" s="9"/>
      <c r="AC587" s="9"/>
      <c r="AD587" s="9"/>
      <c r="AE587" s="9"/>
      <c r="AF587" s="9"/>
      <c r="AG587" s="9"/>
      <c r="AH587" s="9"/>
      <c r="AI587" s="9"/>
      <c r="AJ587" s="9"/>
      <c r="AK587" s="9"/>
    </row>
    <row r="588" spans="1:37" ht="140.25" customHeight="1">
      <c r="A588" s="20">
        <v>583</v>
      </c>
      <c r="B588" s="20" t="str">
        <f>VLOOKUP(E588,studia!$F$1:$I$12,2,FALSE)</f>
        <v>Elektrotechnika</v>
      </c>
      <c r="C588" s="20" t="str">
        <f>VLOOKUP(E588,studia!$F$1:$I$12,3,FALSE)</f>
        <v>mgr</v>
      </c>
      <c r="D588" s="20" t="str">
        <f>VLOOKUP(E588,studia!$F$1:$I$12,4,FALSE)</f>
        <v>EEN</v>
      </c>
      <c r="E588" s="34" t="s">
        <v>575</v>
      </c>
      <c r="F588" s="34"/>
      <c r="G588" s="35" t="s">
        <v>1661</v>
      </c>
      <c r="H588" s="35" t="s">
        <v>1662</v>
      </c>
      <c r="I588" s="35" t="s">
        <v>1663</v>
      </c>
      <c r="J588" s="35" t="s">
        <v>1191</v>
      </c>
      <c r="K588" s="19" t="str">
        <f>VLOOKUP(J588,Prowadzacy!$F$2:$J$112,2,FALSE)</f>
        <v>Marek</v>
      </c>
      <c r="L588" s="19">
        <f>VLOOKUP(J588,Prowadzacy!$F$2:$K$112,3,FALSE)</f>
        <v>0</v>
      </c>
      <c r="M588" s="19" t="str">
        <f>VLOOKUP(J588,Prowadzacy!$F$2:$K$112,4,FALSE)</f>
        <v>Szuba</v>
      </c>
      <c r="N588" s="20" t="str">
        <f>VLOOKUP(J588,Prowadzacy!$F$2:$M$112,8,FALSE)</f>
        <v xml:space="preserve">Marek | Szuba | Dr inż. |  ( 05251 ) </v>
      </c>
      <c r="O588" s="20" t="str">
        <f>VLOOKUP(J588,Prowadzacy!$F$2:$K$112,5,FALSE)</f>
        <v>W05/K2</v>
      </c>
      <c r="P588" s="20" t="str">
        <f>VLOOKUP(J588,Prowadzacy!$F$2:$K$112,6,FALSE)</f>
        <v>ZEP</v>
      </c>
      <c r="Q588" s="34" t="s">
        <v>1058</v>
      </c>
      <c r="R588" s="20" t="str">
        <f>VLOOKUP(Q588,Prowadzacy!$F$2:$K$112,2,FALSE)</f>
        <v>Marek</v>
      </c>
      <c r="S588" s="20" t="str">
        <f>VLOOKUP(Q588,Prowadzacy!$F$2:$K$112,3,FALSE)</f>
        <v>Andrzej</v>
      </c>
      <c r="T588" s="20" t="str">
        <f>VLOOKUP(Q588,Prowadzacy!$F$2:$K$112,4,FALSE)</f>
        <v>Jaworski</v>
      </c>
      <c r="U588" s="20" t="str">
        <f>VLOOKUP(Q588,Prowadzacy!$F$2:$M$112,8,FALSE)</f>
        <v xml:space="preserve">Marek | Jaworski | Dr inż. |  ( 05237 ) </v>
      </c>
      <c r="V588" s="35"/>
      <c r="W588" s="34" t="s">
        <v>235</v>
      </c>
      <c r="X588" s="34"/>
      <c r="Y588" s="34"/>
      <c r="Z588" s="10"/>
      <c r="AA588" s="9"/>
      <c r="AB588" s="9"/>
      <c r="AC588" s="9"/>
      <c r="AD588" s="9"/>
      <c r="AE588" s="9"/>
      <c r="AF588" s="9"/>
      <c r="AG588" s="9"/>
      <c r="AH588" s="9"/>
      <c r="AI588" s="9"/>
      <c r="AJ588" s="9"/>
      <c r="AK588" s="9"/>
    </row>
    <row r="589" spans="1:37" ht="89.25" customHeight="1">
      <c r="A589" s="20">
        <v>584</v>
      </c>
      <c r="B589" s="20" t="str">
        <f>VLOOKUP(E589,studia!$F$1:$I$12,2,FALSE)</f>
        <v>Elektrotechnika</v>
      </c>
      <c r="C589" s="20" t="str">
        <f>VLOOKUP(E589,studia!$F$1:$I$12,3,FALSE)</f>
        <v>mgr</v>
      </c>
      <c r="D589" s="20" t="str">
        <f>VLOOKUP(E589,studia!$F$1:$I$12,4,FALSE)</f>
        <v>EEN</v>
      </c>
      <c r="E589" s="34" t="s">
        <v>575</v>
      </c>
      <c r="F589" s="34"/>
      <c r="G589" s="35" t="s">
        <v>1664</v>
      </c>
      <c r="H589" s="35" t="s">
        <v>1665</v>
      </c>
      <c r="I589" s="35" t="s">
        <v>1666</v>
      </c>
      <c r="J589" s="35" t="s">
        <v>1191</v>
      </c>
      <c r="K589" s="19" t="str">
        <f>VLOOKUP(J589,Prowadzacy!$F$2:$J$112,2,FALSE)</f>
        <v>Marek</v>
      </c>
      <c r="L589" s="19">
        <f>VLOOKUP(J589,Prowadzacy!$F$2:$K$112,3,FALSE)</f>
        <v>0</v>
      </c>
      <c r="M589" s="19" t="str">
        <f>VLOOKUP(J589,Prowadzacy!$F$2:$K$112,4,FALSE)</f>
        <v>Szuba</v>
      </c>
      <c r="N589" s="20" t="str">
        <f>VLOOKUP(J589,Prowadzacy!$F$2:$M$112,8,FALSE)</f>
        <v xml:space="preserve">Marek | Szuba | Dr inż. |  ( 05251 ) </v>
      </c>
      <c r="O589" s="20" t="str">
        <f>VLOOKUP(J589,Prowadzacy!$F$2:$K$112,5,FALSE)</f>
        <v>W05/K2</v>
      </c>
      <c r="P589" s="20" t="str">
        <f>VLOOKUP(J589,Prowadzacy!$F$2:$K$112,6,FALSE)</f>
        <v>ZEP</v>
      </c>
      <c r="Q589" s="34" t="s">
        <v>1058</v>
      </c>
      <c r="R589" s="20" t="str">
        <f>VLOOKUP(Q589,Prowadzacy!$F$2:$K$112,2,FALSE)</f>
        <v>Marek</v>
      </c>
      <c r="S589" s="20" t="str">
        <f>VLOOKUP(Q589,Prowadzacy!$F$2:$K$112,3,FALSE)</f>
        <v>Andrzej</v>
      </c>
      <c r="T589" s="20" t="str">
        <f>VLOOKUP(Q589,Prowadzacy!$F$2:$K$112,4,FALSE)</f>
        <v>Jaworski</v>
      </c>
      <c r="U589" s="20" t="str">
        <f>VLOOKUP(Q589,Prowadzacy!$F$2:$M$112,8,FALSE)</f>
        <v xml:space="preserve">Marek | Jaworski | Dr inż. |  ( 05237 ) </v>
      </c>
      <c r="V589" s="35"/>
      <c r="W589" s="34" t="s">
        <v>235</v>
      </c>
      <c r="X589" s="34"/>
      <c r="Y589" s="34"/>
      <c r="Z589" s="10"/>
      <c r="AA589" s="9"/>
      <c r="AB589" s="9"/>
      <c r="AC589" s="9"/>
      <c r="AD589" s="9"/>
      <c r="AE589" s="9"/>
      <c r="AF589" s="9"/>
      <c r="AG589" s="9"/>
      <c r="AH589" s="9"/>
      <c r="AI589" s="9"/>
      <c r="AJ589" s="9"/>
      <c r="AK589" s="9"/>
    </row>
    <row r="590" spans="1:37" ht="63.75" customHeight="1">
      <c r="A590" s="20">
        <v>585</v>
      </c>
      <c r="B590" s="20" t="str">
        <f>VLOOKUP(E590,studia!$F$1:$I$12,2,FALSE)</f>
        <v>Elektrotechnika</v>
      </c>
      <c r="C590" s="20" t="str">
        <f>VLOOKUP(E590,studia!$F$1:$I$12,3,FALSE)</f>
        <v>mgr</v>
      </c>
      <c r="D590" s="20" t="str">
        <f>VLOOKUP(E590,studia!$F$1:$I$12,4,FALSE)</f>
        <v>EEN</v>
      </c>
      <c r="E590" s="34" t="s">
        <v>575</v>
      </c>
      <c r="F590" s="34"/>
      <c r="G590" s="35" t="s">
        <v>1667</v>
      </c>
      <c r="H590" s="35" t="s">
        <v>1668</v>
      </c>
      <c r="I590" s="35" t="s">
        <v>1669</v>
      </c>
      <c r="J590" s="35" t="s">
        <v>1191</v>
      </c>
      <c r="K590" s="19" t="str">
        <f>VLOOKUP(J590,Prowadzacy!$F$2:$J$112,2,FALSE)</f>
        <v>Marek</v>
      </c>
      <c r="L590" s="19">
        <f>VLOOKUP(J590,Prowadzacy!$F$2:$K$112,3,FALSE)</f>
        <v>0</v>
      </c>
      <c r="M590" s="19" t="str">
        <f>VLOOKUP(J590,Prowadzacy!$F$2:$K$112,4,FALSE)</f>
        <v>Szuba</v>
      </c>
      <c r="N590" s="20" t="str">
        <f>VLOOKUP(J590,Prowadzacy!$F$2:$M$112,8,FALSE)</f>
        <v xml:space="preserve">Marek | Szuba | Dr inż. |  ( 05251 ) </v>
      </c>
      <c r="O590" s="20" t="str">
        <f>VLOOKUP(J590,Prowadzacy!$F$2:$K$112,5,FALSE)</f>
        <v>W05/K2</v>
      </c>
      <c r="P590" s="20" t="str">
        <f>VLOOKUP(J590,Prowadzacy!$F$2:$K$112,6,FALSE)</f>
        <v>ZEP</v>
      </c>
      <c r="Q590" s="34" t="s">
        <v>1058</v>
      </c>
      <c r="R590" s="20" t="str">
        <f>VLOOKUP(Q590,Prowadzacy!$F$2:$K$112,2,FALSE)</f>
        <v>Marek</v>
      </c>
      <c r="S590" s="20" t="str">
        <f>VLOOKUP(Q590,Prowadzacy!$F$2:$K$112,3,FALSE)</f>
        <v>Andrzej</v>
      </c>
      <c r="T590" s="20" t="str">
        <f>VLOOKUP(Q590,Prowadzacy!$F$2:$K$112,4,FALSE)</f>
        <v>Jaworski</v>
      </c>
      <c r="U590" s="20" t="str">
        <f>VLOOKUP(Q590,Prowadzacy!$F$2:$M$112,8,FALSE)</f>
        <v xml:space="preserve">Marek | Jaworski | Dr inż. |  ( 05237 ) </v>
      </c>
      <c r="V590" s="35"/>
      <c r="W590" s="34" t="s">
        <v>235</v>
      </c>
      <c r="X590" s="34"/>
      <c r="Y590" s="34"/>
      <c r="Z590" s="10"/>
      <c r="AA590" s="9"/>
      <c r="AB590" s="9"/>
      <c r="AC590" s="9"/>
      <c r="AD590" s="9"/>
      <c r="AE590" s="9"/>
      <c r="AF590" s="9"/>
      <c r="AG590" s="9"/>
      <c r="AH590" s="9"/>
      <c r="AI590" s="9"/>
      <c r="AJ590" s="9"/>
      <c r="AK590" s="9"/>
    </row>
    <row r="591" spans="1:37" ht="102" customHeight="1">
      <c r="A591" s="20">
        <v>586</v>
      </c>
      <c r="B591" s="20" t="str">
        <f>VLOOKUP(E591,studia!$F$1:$I$12,2,FALSE)</f>
        <v>Elektrotechnika</v>
      </c>
      <c r="C591" s="20" t="str">
        <f>VLOOKUP(E591,studia!$F$1:$I$12,3,FALSE)</f>
        <v>mgr</v>
      </c>
      <c r="D591" s="20" t="str">
        <f>VLOOKUP(E591,studia!$F$1:$I$12,4,FALSE)</f>
        <v>EEN</v>
      </c>
      <c r="E591" s="34" t="s">
        <v>575</v>
      </c>
      <c r="F591" s="34"/>
      <c r="G591" s="35" t="s">
        <v>1670</v>
      </c>
      <c r="H591" s="35" t="s">
        <v>1671</v>
      </c>
      <c r="I591" s="35" t="s">
        <v>1672</v>
      </c>
      <c r="J591" s="35" t="s">
        <v>1191</v>
      </c>
      <c r="K591" s="19" t="str">
        <f>VLOOKUP(J591,Prowadzacy!$F$2:$J$112,2,FALSE)</f>
        <v>Marek</v>
      </c>
      <c r="L591" s="19">
        <f>VLOOKUP(J591,Prowadzacy!$F$2:$K$112,3,FALSE)</f>
        <v>0</v>
      </c>
      <c r="M591" s="19" t="str">
        <f>VLOOKUP(J591,Prowadzacy!$F$2:$K$112,4,FALSE)</f>
        <v>Szuba</v>
      </c>
      <c r="N591" s="20" t="str">
        <f>VLOOKUP(J591,Prowadzacy!$F$2:$M$112,8,FALSE)</f>
        <v xml:space="preserve">Marek | Szuba | Dr inż. |  ( 05251 ) </v>
      </c>
      <c r="O591" s="20" t="str">
        <f>VLOOKUP(J591,Prowadzacy!$F$2:$K$112,5,FALSE)</f>
        <v>W05/K2</v>
      </c>
      <c r="P591" s="20" t="str">
        <f>VLOOKUP(J591,Prowadzacy!$F$2:$K$112,6,FALSE)</f>
        <v>ZEP</v>
      </c>
      <c r="Q591" s="34" t="s">
        <v>1058</v>
      </c>
      <c r="R591" s="20" t="str">
        <f>VLOOKUP(Q591,Prowadzacy!$F$2:$K$112,2,FALSE)</f>
        <v>Marek</v>
      </c>
      <c r="S591" s="20" t="str">
        <f>VLOOKUP(Q591,Prowadzacy!$F$2:$K$112,3,FALSE)</f>
        <v>Andrzej</v>
      </c>
      <c r="T591" s="20" t="str">
        <f>VLOOKUP(Q591,Prowadzacy!$F$2:$K$112,4,FALSE)</f>
        <v>Jaworski</v>
      </c>
      <c r="U591" s="20" t="str">
        <f>VLOOKUP(Q591,Prowadzacy!$F$2:$M$112,8,FALSE)</f>
        <v xml:space="preserve">Marek | Jaworski | Dr inż. |  ( 05237 ) </v>
      </c>
      <c r="V591" s="35"/>
      <c r="W591" s="34" t="s">
        <v>235</v>
      </c>
      <c r="X591" s="34"/>
      <c r="Y591" s="34"/>
      <c r="Z591" s="10"/>
      <c r="AA591" s="9"/>
      <c r="AB591" s="9"/>
      <c r="AC591" s="9"/>
      <c r="AD591" s="9"/>
      <c r="AE591" s="9"/>
      <c r="AF591" s="9"/>
      <c r="AG591" s="9"/>
      <c r="AH591" s="9"/>
      <c r="AI591" s="9"/>
      <c r="AJ591" s="9"/>
      <c r="AK591" s="9"/>
    </row>
    <row r="592" spans="1:37" ht="89.25" customHeight="1">
      <c r="A592" s="20">
        <v>587</v>
      </c>
      <c r="B592" s="20" t="str">
        <f>VLOOKUP(E592,studia!$F$1:$I$12,2,FALSE)</f>
        <v>Elektrotechnika</v>
      </c>
      <c r="C592" s="20" t="str">
        <f>VLOOKUP(E592,studia!$F$1:$I$12,3,FALSE)</f>
        <v>mgr</v>
      </c>
      <c r="D592" s="20" t="str">
        <f>VLOOKUP(E592,studia!$F$1:$I$12,4,FALSE)</f>
        <v>EEN</v>
      </c>
      <c r="E592" s="34" t="s">
        <v>575</v>
      </c>
      <c r="F592" s="34"/>
      <c r="G592" s="35" t="s">
        <v>1673</v>
      </c>
      <c r="H592" s="35" t="s">
        <v>1674</v>
      </c>
      <c r="I592" s="35" t="s">
        <v>1675</v>
      </c>
      <c r="J592" s="35" t="s">
        <v>1191</v>
      </c>
      <c r="K592" s="19" t="str">
        <f>VLOOKUP(J592,Prowadzacy!$F$2:$J$112,2,FALSE)</f>
        <v>Marek</v>
      </c>
      <c r="L592" s="19">
        <f>VLOOKUP(J592,Prowadzacy!$F$2:$K$112,3,FALSE)</f>
        <v>0</v>
      </c>
      <c r="M592" s="19" t="str">
        <f>VLOOKUP(J592,Prowadzacy!$F$2:$K$112,4,FALSE)</f>
        <v>Szuba</v>
      </c>
      <c r="N592" s="20" t="str">
        <f>VLOOKUP(J592,Prowadzacy!$F$2:$M$112,8,FALSE)</f>
        <v xml:space="preserve">Marek | Szuba | Dr inż. |  ( 05251 ) </v>
      </c>
      <c r="O592" s="20" t="str">
        <f>VLOOKUP(J592,Prowadzacy!$F$2:$K$112,5,FALSE)</f>
        <v>W05/K2</v>
      </c>
      <c r="P592" s="20" t="str">
        <f>VLOOKUP(J592,Prowadzacy!$F$2:$K$112,6,FALSE)</f>
        <v>ZEP</v>
      </c>
      <c r="Q592" s="34" t="s">
        <v>1058</v>
      </c>
      <c r="R592" s="20" t="str">
        <f>VLOOKUP(Q592,Prowadzacy!$F$2:$K$112,2,FALSE)</f>
        <v>Marek</v>
      </c>
      <c r="S592" s="20" t="str">
        <f>VLOOKUP(Q592,Prowadzacy!$F$2:$K$112,3,FALSE)</f>
        <v>Andrzej</v>
      </c>
      <c r="T592" s="20" t="str">
        <f>VLOOKUP(Q592,Prowadzacy!$F$2:$K$112,4,FALSE)</f>
        <v>Jaworski</v>
      </c>
      <c r="U592" s="20" t="str">
        <f>VLOOKUP(Q592,Prowadzacy!$F$2:$M$112,8,FALSE)</f>
        <v xml:space="preserve">Marek | Jaworski | Dr inż. |  ( 05237 ) </v>
      </c>
      <c r="V592" s="35"/>
      <c r="W592" s="34" t="s">
        <v>235</v>
      </c>
      <c r="X592" s="34"/>
      <c r="Y592" s="34"/>
      <c r="Z592" s="10"/>
      <c r="AA592" s="9"/>
      <c r="AB592" s="9"/>
      <c r="AC592" s="9"/>
      <c r="AD592" s="9"/>
      <c r="AE592" s="9"/>
      <c r="AF592" s="9"/>
      <c r="AG592" s="9"/>
      <c r="AH592" s="9"/>
      <c r="AI592" s="9"/>
      <c r="AJ592" s="9"/>
      <c r="AK592" s="9"/>
    </row>
    <row r="593" spans="1:37" ht="191.25" customHeight="1">
      <c r="A593" s="20">
        <v>588</v>
      </c>
      <c r="B593" s="20" t="str">
        <f>VLOOKUP(E593,studia!$F$1:$I$12,2,FALSE)</f>
        <v>Elektrotechnika</v>
      </c>
      <c r="C593" s="20" t="str">
        <f>VLOOKUP(E593,studia!$F$1:$I$12,3,FALSE)</f>
        <v>mgr</v>
      </c>
      <c r="D593" s="20" t="str">
        <f>VLOOKUP(E593,studia!$F$1:$I$12,4,FALSE)</f>
        <v>EEN</v>
      </c>
      <c r="E593" s="34" t="s">
        <v>575</v>
      </c>
      <c r="F593" s="34"/>
      <c r="G593" s="35" t="s">
        <v>1676</v>
      </c>
      <c r="H593" s="35" t="s">
        <v>1677</v>
      </c>
      <c r="I593" s="35" t="s">
        <v>1678</v>
      </c>
      <c r="J593" s="35" t="s">
        <v>1191</v>
      </c>
      <c r="K593" s="19" t="str">
        <f>VLOOKUP(J593,Prowadzacy!$F$2:$J$112,2,FALSE)</f>
        <v>Marek</v>
      </c>
      <c r="L593" s="19">
        <f>VLOOKUP(J593,Prowadzacy!$F$2:$K$112,3,FALSE)</f>
        <v>0</v>
      </c>
      <c r="M593" s="19" t="str">
        <f>VLOOKUP(J593,Prowadzacy!$F$2:$K$112,4,FALSE)</f>
        <v>Szuba</v>
      </c>
      <c r="N593" s="20" t="str">
        <f>VLOOKUP(J593,Prowadzacy!$F$2:$M$112,8,FALSE)</f>
        <v xml:space="preserve">Marek | Szuba | Dr inż. |  ( 05251 ) </v>
      </c>
      <c r="O593" s="20" t="str">
        <f>VLOOKUP(J593,Prowadzacy!$F$2:$K$112,5,FALSE)</f>
        <v>W05/K2</v>
      </c>
      <c r="P593" s="20" t="str">
        <f>VLOOKUP(J593,Prowadzacy!$F$2:$K$112,6,FALSE)</f>
        <v>ZEP</v>
      </c>
      <c r="Q593" s="34" t="s">
        <v>1058</v>
      </c>
      <c r="R593" s="20" t="str">
        <f>VLOOKUP(Q593,Prowadzacy!$F$2:$K$112,2,FALSE)</f>
        <v>Marek</v>
      </c>
      <c r="S593" s="20" t="str">
        <f>VLOOKUP(Q593,Prowadzacy!$F$2:$K$112,3,FALSE)</f>
        <v>Andrzej</v>
      </c>
      <c r="T593" s="20" t="str">
        <f>VLOOKUP(Q593,Prowadzacy!$F$2:$K$112,4,FALSE)</f>
        <v>Jaworski</v>
      </c>
      <c r="U593" s="20" t="str">
        <f>VLOOKUP(Q593,Prowadzacy!$F$2:$M$112,8,FALSE)</f>
        <v xml:space="preserve">Marek | Jaworski | Dr inż. |  ( 05237 ) </v>
      </c>
      <c r="V593" s="35"/>
      <c r="W593" s="34" t="s">
        <v>235</v>
      </c>
      <c r="X593" s="34"/>
      <c r="Y593" s="34"/>
      <c r="Z593" s="10"/>
      <c r="AA593" s="9"/>
      <c r="AB593" s="9"/>
      <c r="AC593" s="9"/>
      <c r="AD593" s="9"/>
      <c r="AE593" s="9"/>
      <c r="AF593" s="9"/>
      <c r="AG593" s="9"/>
      <c r="AH593" s="9"/>
      <c r="AI593" s="9"/>
      <c r="AJ593" s="9"/>
      <c r="AK593" s="9"/>
    </row>
    <row r="594" spans="1:37" ht="140.25" customHeight="1">
      <c r="A594" s="20">
        <v>589</v>
      </c>
      <c r="B594" s="20" t="str">
        <f>VLOOKUP(E594,studia!$F$1:$I$12,2,FALSE)</f>
        <v>Elektrotechnika</v>
      </c>
      <c r="C594" s="20" t="str">
        <f>VLOOKUP(E594,studia!$F$1:$I$12,3,FALSE)</f>
        <v>mgr</v>
      </c>
      <c r="D594" s="20" t="str">
        <f>VLOOKUP(E594,studia!$F$1:$I$12,4,FALSE)</f>
        <v>EEN</v>
      </c>
      <c r="E594" s="34" t="s">
        <v>575</v>
      </c>
      <c r="F594" s="34"/>
      <c r="G594" s="35" t="s">
        <v>1679</v>
      </c>
      <c r="H594" s="35" t="s">
        <v>1680</v>
      </c>
      <c r="I594" s="35" t="s">
        <v>1681</v>
      </c>
      <c r="J594" s="35" t="s">
        <v>894</v>
      </c>
      <c r="K594" s="19" t="str">
        <f>VLOOKUP(J594,Prowadzacy!$F$2:$J$112,2,FALSE)</f>
        <v>Artur</v>
      </c>
      <c r="L594" s="19" t="str">
        <f>VLOOKUP(J594,Prowadzacy!$F$2:$K$112,3,FALSE)</f>
        <v>Kazimierz</v>
      </c>
      <c r="M594" s="19" t="str">
        <f>VLOOKUP(J594,Prowadzacy!$F$2:$K$112,4,FALSE)</f>
        <v>Wilczyński</v>
      </c>
      <c r="N594" s="20" t="str">
        <f>VLOOKUP(J594,Prowadzacy!$F$2:$M$112,8,FALSE)</f>
        <v xml:space="preserve">Artur | Wilczyński | Prof. dr hab. inż. |  ( 05813 ) </v>
      </c>
      <c r="O594" s="20" t="str">
        <f>VLOOKUP(J594,Prowadzacy!$F$2:$K$112,5,FALSE)</f>
        <v>W05/K2</v>
      </c>
      <c r="P594" s="20" t="str">
        <f>VLOOKUP(J594,Prowadzacy!$F$2:$K$112,6,FALSE)</f>
        <v>ZSS</v>
      </c>
      <c r="Q594" s="34" t="s">
        <v>1836</v>
      </c>
      <c r="R594" s="20" t="str">
        <f>VLOOKUP(Q594,Prowadzacy!$F$2:$K$112,2,FALSE)</f>
        <v>Robert</v>
      </c>
      <c r="S594" s="20" t="str">
        <f>VLOOKUP(Q594,Prowadzacy!$F$2:$K$112,3,FALSE)</f>
        <v>Andrzej</v>
      </c>
      <c r="T594" s="20" t="str">
        <f>VLOOKUP(Q594,Prowadzacy!$F$2:$K$112,4,FALSE)</f>
        <v>Lis</v>
      </c>
      <c r="U594" s="20" t="str">
        <f>VLOOKUP(Q594,Prowadzacy!$F$2:$M$112,8,FALSE)</f>
        <v xml:space="preserve">Robert | Lis | Dr hab. inż. |  ( 05210 ) </v>
      </c>
      <c r="V594" s="35"/>
      <c r="W594" s="34" t="s">
        <v>235</v>
      </c>
      <c r="X594" s="34"/>
      <c r="Y594" s="34"/>
      <c r="Z594" s="10"/>
      <c r="AA594" s="9"/>
      <c r="AB594" s="9"/>
      <c r="AC594" s="9"/>
      <c r="AD594" s="9"/>
      <c r="AE594" s="9"/>
      <c r="AF594" s="9"/>
      <c r="AG594" s="9"/>
      <c r="AH594" s="9"/>
      <c r="AI594" s="9"/>
      <c r="AJ594" s="9"/>
      <c r="AK594" s="9"/>
    </row>
    <row r="595" spans="1:37" ht="89.25" customHeight="1">
      <c r="A595" s="20">
        <v>590</v>
      </c>
      <c r="B595" s="20" t="str">
        <f>VLOOKUP(E595,studia!$F$1:$I$12,2,FALSE)</f>
        <v>Elektrotechnika</v>
      </c>
      <c r="C595" s="20" t="str">
        <f>VLOOKUP(E595,studia!$F$1:$I$12,3,FALSE)</f>
        <v>mgr</v>
      </c>
      <c r="D595" s="20" t="str">
        <f>VLOOKUP(E595,studia!$F$1:$I$12,4,FALSE)</f>
        <v>EEN</v>
      </c>
      <c r="E595" s="34" t="s">
        <v>575</v>
      </c>
      <c r="F595" s="34"/>
      <c r="G595" s="35" t="s">
        <v>1682</v>
      </c>
      <c r="H595" s="35" t="s">
        <v>1683</v>
      </c>
      <c r="I595" s="35" t="s">
        <v>1684</v>
      </c>
      <c r="J595" s="35" t="s">
        <v>894</v>
      </c>
      <c r="K595" s="19" t="str">
        <f>VLOOKUP(J595,Prowadzacy!$F$2:$J$112,2,FALSE)</f>
        <v>Artur</v>
      </c>
      <c r="L595" s="19" t="str">
        <f>VLOOKUP(J595,Prowadzacy!$F$2:$K$112,3,FALSE)</f>
        <v>Kazimierz</v>
      </c>
      <c r="M595" s="19" t="str">
        <f>VLOOKUP(J595,Prowadzacy!$F$2:$K$112,4,FALSE)</f>
        <v>Wilczyński</v>
      </c>
      <c r="N595" s="20" t="str">
        <f>VLOOKUP(J595,Prowadzacy!$F$2:$M$112,8,FALSE)</f>
        <v xml:space="preserve">Artur | Wilczyński | Prof. dr hab. inż. |  ( 05813 ) </v>
      </c>
      <c r="O595" s="20" t="str">
        <f>VLOOKUP(J595,Prowadzacy!$F$2:$K$112,5,FALSE)</f>
        <v>W05/K2</v>
      </c>
      <c r="P595" s="20" t="str">
        <f>VLOOKUP(J595,Prowadzacy!$F$2:$K$112,6,FALSE)</f>
        <v>ZSS</v>
      </c>
      <c r="Q595" s="34" t="s">
        <v>1125</v>
      </c>
      <c r="R595" s="20" t="str">
        <f>VLOOKUP(Q595,Prowadzacy!$F$2:$K$112,2,FALSE)</f>
        <v>Marek</v>
      </c>
      <c r="S595" s="20" t="str">
        <f>VLOOKUP(Q595,Prowadzacy!$F$2:$K$112,3,FALSE)</f>
        <v>Aleksander</v>
      </c>
      <c r="T595" s="20" t="str">
        <f>VLOOKUP(Q595,Prowadzacy!$F$2:$K$112,4,FALSE)</f>
        <v>Kott</v>
      </c>
      <c r="U595" s="20" t="str">
        <f>VLOOKUP(Q595,Prowadzacy!$F$2:$M$112,8,FALSE)</f>
        <v xml:space="preserve">Marek | Kott | Dr inż. |  ( 05297 ) </v>
      </c>
      <c r="V595" s="35"/>
      <c r="W595" s="34" t="s">
        <v>235</v>
      </c>
      <c r="X595" s="34"/>
      <c r="Y595" s="34"/>
      <c r="Z595" s="10"/>
      <c r="AA595" s="9"/>
      <c r="AB595" s="9"/>
      <c r="AC595" s="9"/>
      <c r="AD595" s="9"/>
      <c r="AE595" s="9"/>
      <c r="AF595" s="9"/>
      <c r="AG595" s="9"/>
      <c r="AH595" s="9"/>
      <c r="AI595" s="9"/>
      <c r="AJ595" s="9"/>
      <c r="AK595" s="9"/>
    </row>
    <row r="596" spans="1:37" ht="165.75" customHeight="1">
      <c r="A596" s="20">
        <v>591</v>
      </c>
      <c r="B596" s="20" t="str">
        <f>VLOOKUP(E596,studia!$F$1:$I$12,2,FALSE)</f>
        <v>Elektrotechnika</v>
      </c>
      <c r="C596" s="20" t="str">
        <f>VLOOKUP(E596,studia!$F$1:$I$12,3,FALSE)</f>
        <v>mgr</v>
      </c>
      <c r="D596" s="20" t="str">
        <f>VLOOKUP(E596,studia!$F$1:$I$12,4,FALSE)</f>
        <v>EEN</v>
      </c>
      <c r="E596" s="34" t="s">
        <v>575</v>
      </c>
      <c r="F596" s="34"/>
      <c r="G596" s="35" t="s">
        <v>1685</v>
      </c>
      <c r="H596" s="35" t="s">
        <v>1686</v>
      </c>
      <c r="I596" s="35" t="s">
        <v>1687</v>
      </c>
      <c r="J596" s="35" t="s">
        <v>894</v>
      </c>
      <c r="K596" s="19" t="str">
        <f>VLOOKUP(J596,Prowadzacy!$F$2:$J$112,2,FALSE)</f>
        <v>Artur</v>
      </c>
      <c r="L596" s="19" t="str">
        <f>VLOOKUP(J596,Prowadzacy!$F$2:$K$112,3,FALSE)</f>
        <v>Kazimierz</v>
      </c>
      <c r="M596" s="19" t="str">
        <f>VLOOKUP(J596,Prowadzacy!$F$2:$K$112,4,FALSE)</f>
        <v>Wilczyński</v>
      </c>
      <c r="N596" s="20" t="str">
        <f>VLOOKUP(J596,Prowadzacy!$F$2:$M$112,8,FALSE)</f>
        <v xml:space="preserve">Artur | Wilczyński | Prof. dr hab. inż. |  ( 05813 ) </v>
      </c>
      <c r="O596" s="20" t="str">
        <f>VLOOKUP(J596,Prowadzacy!$F$2:$K$112,5,FALSE)</f>
        <v>W05/K2</v>
      </c>
      <c r="P596" s="20" t="str">
        <f>VLOOKUP(J596,Prowadzacy!$F$2:$K$112,6,FALSE)</f>
        <v>ZSS</v>
      </c>
      <c r="Q596" s="34" t="s">
        <v>1125</v>
      </c>
      <c r="R596" s="20" t="str">
        <f>VLOOKUP(Q596,Prowadzacy!$F$2:$K$112,2,FALSE)</f>
        <v>Marek</v>
      </c>
      <c r="S596" s="20" t="str">
        <f>VLOOKUP(Q596,Prowadzacy!$F$2:$K$112,3,FALSE)</f>
        <v>Aleksander</v>
      </c>
      <c r="T596" s="20" t="str">
        <f>VLOOKUP(Q596,Prowadzacy!$F$2:$K$112,4,FALSE)</f>
        <v>Kott</v>
      </c>
      <c r="U596" s="20" t="str">
        <f>VLOOKUP(Q596,Prowadzacy!$F$2:$M$112,8,FALSE)</f>
        <v xml:space="preserve">Marek | Kott | Dr inż. |  ( 05297 ) </v>
      </c>
      <c r="V596" s="35"/>
      <c r="W596" s="34" t="s">
        <v>235</v>
      </c>
      <c r="X596" s="34"/>
      <c r="Y596" s="34"/>
      <c r="Z596" s="10"/>
      <c r="AA596" s="9"/>
      <c r="AB596" s="9"/>
      <c r="AC596" s="9"/>
      <c r="AD596" s="9"/>
      <c r="AE596" s="9"/>
      <c r="AF596" s="9"/>
      <c r="AG596" s="9"/>
      <c r="AH596" s="9"/>
      <c r="AI596" s="9"/>
      <c r="AJ596" s="9"/>
      <c r="AK596" s="9"/>
    </row>
    <row r="597" spans="1:37" ht="114.75" customHeight="1">
      <c r="A597" s="20">
        <v>592</v>
      </c>
      <c r="B597" s="20" t="str">
        <f>VLOOKUP(E597,studia!$F$1:$I$12,2,FALSE)</f>
        <v>Elektrotechnika</v>
      </c>
      <c r="C597" s="20" t="str">
        <f>VLOOKUP(E597,studia!$F$1:$I$12,3,FALSE)</f>
        <v>mgr</v>
      </c>
      <c r="D597" s="20" t="str">
        <f>VLOOKUP(E597,studia!$F$1:$I$12,4,FALSE)</f>
        <v>EEN</v>
      </c>
      <c r="E597" s="34" t="s">
        <v>575</v>
      </c>
      <c r="F597" s="85" t="s">
        <v>2939</v>
      </c>
      <c r="G597" s="35" t="s">
        <v>1688</v>
      </c>
      <c r="H597" s="35" t="s">
        <v>1689</v>
      </c>
      <c r="I597" s="35" t="s">
        <v>1690</v>
      </c>
      <c r="J597" s="35" t="s">
        <v>894</v>
      </c>
      <c r="K597" s="19" t="str">
        <f>VLOOKUP(J597,Prowadzacy!$F$2:$J$112,2,FALSE)</f>
        <v>Artur</v>
      </c>
      <c r="L597" s="19" t="str">
        <f>VLOOKUP(J597,Prowadzacy!$F$2:$K$112,3,FALSE)</f>
        <v>Kazimierz</v>
      </c>
      <c r="M597" s="19" t="str">
        <f>VLOOKUP(J597,Prowadzacy!$F$2:$K$112,4,FALSE)</f>
        <v>Wilczyński</v>
      </c>
      <c r="N597" s="20" t="str">
        <f>VLOOKUP(J597,Prowadzacy!$F$2:$M$112,8,FALSE)</f>
        <v xml:space="preserve">Artur | Wilczyński | Prof. dr hab. inż. |  ( 05813 ) </v>
      </c>
      <c r="O597" s="20" t="str">
        <f>VLOOKUP(J597,Prowadzacy!$F$2:$K$112,5,FALSE)</f>
        <v>W05/K2</v>
      </c>
      <c r="P597" s="20" t="str">
        <f>VLOOKUP(J597,Prowadzacy!$F$2:$K$112,6,FALSE)</f>
        <v>ZSS</v>
      </c>
      <c r="Q597" s="34" t="s">
        <v>1125</v>
      </c>
      <c r="R597" s="20" t="str">
        <f>VLOOKUP(Q597,Prowadzacy!$F$2:$K$112,2,FALSE)</f>
        <v>Marek</v>
      </c>
      <c r="S597" s="20" t="str">
        <f>VLOOKUP(Q597,Prowadzacy!$F$2:$K$112,3,FALSE)</f>
        <v>Aleksander</v>
      </c>
      <c r="T597" s="20" t="str">
        <f>VLOOKUP(Q597,Prowadzacy!$F$2:$K$112,4,FALSE)</f>
        <v>Kott</v>
      </c>
      <c r="U597" s="20" t="str">
        <f>VLOOKUP(Q597,Prowadzacy!$F$2:$M$112,8,FALSE)</f>
        <v xml:space="preserve">Marek | Kott | Dr inż. |  ( 05297 ) </v>
      </c>
      <c r="V597" s="35"/>
      <c r="W597" s="34" t="s">
        <v>235</v>
      </c>
      <c r="X597" s="34"/>
      <c r="Y597" s="34"/>
      <c r="Z597" s="10"/>
      <c r="AA597" s="20"/>
      <c r="AB597" s="20"/>
      <c r="AC597" s="20"/>
      <c r="AD597" s="20"/>
      <c r="AE597" s="20"/>
      <c r="AF597" s="20"/>
      <c r="AG597" s="20"/>
      <c r="AH597" s="20"/>
      <c r="AI597" s="20"/>
      <c r="AJ597" s="20"/>
      <c r="AK597" s="20"/>
    </row>
    <row r="598" spans="1:37" ht="280.5" customHeight="1">
      <c r="A598" s="20">
        <v>593</v>
      </c>
      <c r="B598" s="20" t="str">
        <f>VLOOKUP(E598,studia!$F$1:$I$12,2,FALSE)</f>
        <v>Elektrotechnika</v>
      </c>
      <c r="C598" s="20" t="str">
        <f>VLOOKUP(E598,studia!$F$1:$I$12,3,FALSE)</f>
        <v>mgr</v>
      </c>
      <c r="D598" s="20" t="str">
        <f>VLOOKUP(E598,studia!$F$1:$I$12,4,FALSE)</f>
        <v>EEN</v>
      </c>
      <c r="E598" s="34" t="s">
        <v>575</v>
      </c>
      <c r="F598" s="34"/>
      <c r="G598" s="35" t="s">
        <v>1691</v>
      </c>
      <c r="H598" s="35" t="s">
        <v>1692</v>
      </c>
      <c r="I598" s="35" t="s">
        <v>1693</v>
      </c>
      <c r="J598" s="35" t="s">
        <v>860</v>
      </c>
      <c r="K598" s="19" t="str">
        <f>VLOOKUP(J598,Prowadzacy!$F$2:$J$112,2,FALSE)</f>
        <v>Kazimierz</v>
      </c>
      <c r="L598" s="19" t="str">
        <f>VLOOKUP(J598,Prowadzacy!$F$2:$K$112,3,FALSE)</f>
        <v>Teodor</v>
      </c>
      <c r="M598" s="19" t="str">
        <f>VLOOKUP(J598,Prowadzacy!$F$2:$K$112,4,FALSE)</f>
        <v>Wilkosz</v>
      </c>
      <c r="N598" s="20" t="str">
        <f>VLOOKUP(J598,Prowadzacy!$F$2:$M$112,8,FALSE)</f>
        <v xml:space="preserve">Kazimierz | Wilkosz | Prof. dr hab. inż. |  ( 05255 ) </v>
      </c>
      <c r="O598" s="20" t="str">
        <f>VLOOKUP(J598,Prowadzacy!$F$2:$K$112,5,FALSE)</f>
        <v>W05/K2</v>
      </c>
      <c r="P598" s="20" t="str">
        <f>VLOOKUP(J598,Prowadzacy!$F$2:$K$112,6,FALSE)</f>
        <v>ZSS</v>
      </c>
      <c r="Q598" s="34" t="s">
        <v>1178</v>
      </c>
      <c r="R598" s="20" t="str">
        <f>VLOOKUP(Q598,Prowadzacy!$F$2:$K$112,2,FALSE)</f>
        <v>Tomasz</v>
      </c>
      <c r="S598" s="20" t="str">
        <f>VLOOKUP(Q598,Prowadzacy!$F$2:$K$112,3,FALSE)</f>
        <v>Kazimierz</v>
      </c>
      <c r="T598" s="20" t="str">
        <f>VLOOKUP(Q598,Prowadzacy!$F$2:$K$112,4,FALSE)</f>
        <v>Okoń</v>
      </c>
      <c r="U598" s="20" t="str">
        <f>VLOOKUP(Q598,Prowadzacy!$F$2:$M$112,8,FALSE)</f>
        <v xml:space="preserve">Tomasz | Okoń | Dr inż. |  ( 05401 ) </v>
      </c>
      <c r="V598" s="35"/>
      <c r="W598" s="34" t="s">
        <v>235</v>
      </c>
      <c r="X598" s="34"/>
      <c r="Y598" s="34"/>
      <c r="Z598" s="10"/>
      <c r="AA598" s="20"/>
      <c r="AB598" s="20"/>
      <c r="AC598" s="20"/>
      <c r="AD598" s="20"/>
      <c r="AE598" s="20"/>
      <c r="AF598" s="20"/>
      <c r="AG598" s="20"/>
      <c r="AH598" s="20"/>
      <c r="AI598" s="20"/>
      <c r="AJ598" s="20"/>
      <c r="AK598" s="20"/>
    </row>
    <row r="599" spans="1:37" ht="76.5" customHeight="1">
      <c r="A599" s="20">
        <v>594</v>
      </c>
      <c r="B599" s="20" t="str">
        <f>VLOOKUP(E599,studia!$F$1:$I$12,2,FALSE)</f>
        <v>Elektrotechnika</v>
      </c>
      <c r="C599" s="20" t="str">
        <f>VLOOKUP(E599,studia!$F$1:$I$12,3,FALSE)</f>
        <v>mgr</v>
      </c>
      <c r="D599" s="20" t="str">
        <f>VLOOKUP(E599,studia!$F$1:$I$12,4,FALSE)</f>
        <v>EEN</v>
      </c>
      <c r="E599" s="34" t="s">
        <v>575</v>
      </c>
      <c r="F599" s="34"/>
      <c r="G599" s="35" t="s">
        <v>1694</v>
      </c>
      <c r="H599" s="35" t="s">
        <v>1695</v>
      </c>
      <c r="I599" s="35" t="s">
        <v>1696</v>
      </c>
      <c r="J599" s="35" t="s">
        <v>860</v>
      </c>
      <c r="K599" s="19" t="str">
        <f>VLOOKUP(J599,Prowadzacy!$F$2:$J$112,2,FALSE)</f>
        <v>Kazimierz</v>
      </c>
      <c r="L599" s="19" t="str">
        <f>VLOOKUP(J599,Prowadzacy!$F$2:$K$112,3,FALSE)</f>
        <v>Teodor</v>
      </c>
      <c r="M599" s="19" t="str">
        <f>VLOOKUP(J599,Prowadzacy!$F$2:$K$112,4,FALSE)</f>
        <v>Wilkosz</v>
      </c>
      <c r="N599" s="20" t="str">
        <f>VLOOKUP(J599,Prowadzacy!$F$2:$M$112,8,FALSE)</f>
        <v xml:space="preserve">Kazimierz | Wilkosz | Prof. dr hab. inż. |  ( 05255 ) </v>
      </c>
      <c r="O599" s="20" t="str">
        <f>VLOOKUP(J599,Prowadzacy!$F$2:$K$112,5,FALSE)</f>
        <v>W05/K2</v>
      </c>
      <c r="P599" s="20" t="str">
        <f>VLOOKUP(J599,Prowadzacy!$F$2:$K$112,6,FALSE)</f>
        <v>ZSS</v>
      </c>
      <c r="Q599" s="34" t="s">
        <v>1178</v>
      </c>
      <c r="R599" s="20" t="str">
        <f>VLOOKUP(Q599,Prowadzacy!$F$2:$K$112,2,FALSE)</f>
        <v>Tomasz</v>
      </c>
      <c r="S599" s="20" t="str">
        <f>VLOOKUP(Q599,Prowadzacy!$F$2:$K$112,3,FALSE)</f>
        <v>Kazimierz</v>
      </c>
      <c r="T599" s="20" t="str">
        <f>VLOOKUP(Q599,Prowadzacy!$F$2:$K$112,4,FALSE)</f>
        <v>Okoń</v>
      </c>
      <c r="U599" s="20" t="str">
        <f>VLOOKUP(Q599,Prowadzacy!$F$2:$M$112,8,FALSE)</f>
        <v xml:space="preserve">Tomasz | Okoń | Dr inż. |  ( 05401 ) </v>
      </c>
      <c r="V599" s="35"/>
      <c r="W599" s="34" t="s">
        <v>235</v>
      </c>
      <c r="X599" s="34"/>
      <c r="Y599" s="34"/>
      <c r="Z599" s="10"/>
      <c r="AA599" s="20"/>
      <c r="AB599" s="20"/>
      <c r="AC599" s="20"/>
      <c r="AD599" s="20"/>
      <c r="AE599" s="20"/>
      <c r="AF599" s="20"/>
      <c r="AG599" s="20"/>
      <c r="AH599" s="20"/>
      <c r="AI599" s="20"/>
      <c r="AJ599" s="20"/>
      <c r="AK599" s="20"/>
    </row>
    <row r="600" spans="1:37" ht="89.25" customHeight="1">
      <c r="A600" s="20">
        <v>595</v>
      </c>
      <c r="B600" s="20" t="str">
        <f>VLOOKUP(E600,studia!$F$1:$I$12,2,FALSE)</f>
        <v>Elektrotechnika</v>
      </c>
      <c r="C600" s="20" t="str">
        <f>VLOOKUP(E600,studia!$F$1:$I$12,3,FALSE)</f>
        <v>mgr</v>
      </c>
      <c r="D600" s="20" t="str">
        <f>VLOOKUP(E600,studia!$F$1:$I$12,4,FALSE)</f>
        <v>EEN</v>
      </c>
      <c r="E600" s="34" t="s">
        <v>575</v>
      </c>
      <c r="F600" s="34"/>
      <c r="G600" s="35" t="s">
        <v>1697</v>
      </c>
      <c r="H600" s="35" t="s">
        <v>1698</v>
      </c>
      <c r="I600" s="35" t="s">
        <v>1699</v>
      </c>
      <c r="J600" s="35" t="s">
        <v>860</v>
      </c>
      <c r="K600" s="19" t="str">
        <f>VLOOKUP(J600,Prowadzacy!$F$2:$J$112,2,FALSE)</f>
        <v>Kazimierz</v>
      </c>
      <c r="L600" s="19" t="str">
        <f>VLOOKUP(J600,Prowadzacy!$F$2:$K$112,3,FALSE)</f>
        <v>Teodor</v>
      </c>
      <c r="M600" s="19" t="str">
        <f>VLOOKUP(J600,Prowadzacy!$F$2:$K$112,4,FALSE)</f>
        <v>Wilkosz</v>
      </c>
      <c r="N600" s="20" t="str">
        <f>VLOOKUP(J600,Prowadzacy!$F$2:$M$112,8,FALSE)</f>
        <v xml:space="preserve">Kazimierz | Wilkosz | Prof. dr hab. inż. |  ( 05255 ) </v>
      </c>
      <c r="O600" s="20" t="str">
        <f>VLOOKUP(J600,Prowadzacy!$F$2:$K$112,5,FALSE)</f>
        <v>W05/K2</v>
      </c>
      <c r="P600" s="20" t="str">
        <f>VLOOKUP(J600,Prowadzacy!$F$2:$K$112,6,FALSE)</f>
        <v>ZSS</v>
      </c>
      <c r="Q600" s="34" t="s">
        <v>1178</v>
      </c>
      <c r="R600" s="20" t="str">
        <f>VLOOKUP(Q600,Prowadzacy!$F$2:$K$112,2,FALSE)</f>
        <v>Tomasz</v>
      </c>
      <c r="S600" s="20" t="str">
        <f>VLOOKUP(Q600,Prowadzacy!$F$2:$K$112,3,FALSE)</f>
        <v>Kazimierz</v>
      </c>
      <c r="T600" s="20" t="str">
        <f>VLOOKUP(Q600,Prowadzacy!$F$2:$K$112,4,FALSE)</f>
        <v>Okoń</v>
      </c>
      <c r="U600" s="20" t="str">
        <f>VLOOKUP(Q600,Prowadzacy!$F$2:$M$112,8,FALSE)</f>
        <v xml:space="preserve">Tomasz | Okoń | Dr inż. |  ( 05401 ) </v>
      </c>
      <c r="V600" s="35"/>
      <c r="W600" s="34" t="s">
        <v>235</v>
      </c>
      <c r="X600" s="34"/>
      <c r="Y600" s="34"/>
      <c r="Z600" s="10"/>
      <c r="AA600" s="20"/>
      <c r="AB600" s="20"/>
      <c r="AC600" s="20"/>
      <c r="AD600" s="20"/>
      <c r="AE600" s="20"/>
      <c r="AF600" s="20"/>
      <c r="AG600" s="20"/>
      <c r="AH600" s="20"/>
      <c r="AI600" s="20"/>
      <c r="AJ600" s="20"/>
      <c r="AK600" s="20"/>
    </row>
    <row r="601" spans="1:37" ht="51" customHeight="1">
      <c r="A601" s="20">
        <v>596</v>
      </c>
      <c r="B601" s="20" t="str">
        <f>VLOOKUP(E601,studia!$F$1:$I$12,2,FALSE)</f>
        <v>Elektrotechnika</v>
      </c>
      <c r="C601" s="20" t="str">
        <f>VLOOKUP(E601,studia!$F$1:$I$12,3,FALSE)</f>
        <v>mgr</v>
      </c>
      <c r="D601" s="20" t="str">
        <f>VLOOKUP(E601,studia!$F$1:$I$12,4,FALSE)</f>
        <v>EEN</v>
      </c>
      <c r="E601" s="34" t="s">
        <v>575</v>
      </c>
      <c r="F601" s="34"/>
      <c r="G601" s="35" t="s">
        <v>1700</v>
      </c>
      <c r="H601" s="35" t="s">
        <v>1701</v>
      </c>
      <c r="I601" s="35" t="s">
        <v>1702</v>
      </c>
      <c r="J601" s="35" t="s">
        <v>860</v>
      </c>
      <c r="K601" s="19" t="str">
        <f>VLOOKUP(J601,Prowadzacy!$F$2:$J$112,2,FALSE)</f>
        <v>Kazimierz</v>
      </c>
      <c r="L601" s="19" t="str">
        <f>VLOOKUP(J601,Prowadzacy!$F$2:$K$112,3,FALSE)</f>
        <v>Teodor</v>
      </c>
      <c r="M601" s="19" t="str">
        <f>VLOOKUP(J601,Prowadzacy!$F$2:$K$112,4,FALSE)</f>
        <v>Wilkosz</v>
      </c>
      <c r="N601" s="20" t="str">
        <f>VLOOKUP(J601,Prowadzacy!$F$2:$M$112,8,FALSE)</f>
        <v xml:space="preserve">Kazimierz | Wilkosz | Prof. dr hab. inż. |  ( 05255 ) </v>
      </c>
      <c r="O601" s="20" t="str">
        <f>VLOOKUP(J601,Prowadzacy!$F$2:$K$112,5,FALSE)</f>
        <v>W05/K2</v>
      </c>
      <c r="P601" s="20" t="str">
        <f>VLOOKUP(J601,Prowadzacy!$F$2:$K$112,6,FALSE)</f>
        <v>ZSS</v>
      </c>
      <c r="Q601" s="34" t="s">
        <v>806</v>
      </c>
      <c r="R601" s="20" t="str">
        <f>VLOOKUP(Q601,Prowadzacy!$F$2:$K$112,2,FALSE)</f>
        <v>Robert</v>
      </c>
      <c r="S601" s="20" t="str">
        <f>VLOOKUP(Q601,Prowadzacy!$F$2:$K$112,3,FALSE)</f>
        <v>Stanisław</v>
      </c>
      <c r="T601" s="20" t="str">
        <f>VLOOKUP(Q601,Prowadzacy!$F$2:$K$112,4,FALSE)</f>
        <v>Łukomski</v>
      </c>
      <c r="U601" s="20" t="str">
        <f>VLOOKUP(Q601,Prowadzacy!$F$2:$M$112,8,FALSE)</f>
        <v xml:space="preserve">Robert | Łukomski | Dr inż. |  ( 05216 ) </v>
      </c>
      <c r="V601" s="35"/>
      <c r="W601" s="34" t="s">
        <v>235</v>
      </c>
      <c r="X601" s="34"/>
      <c r="Y601" s="34"/>
      <c r="Z601" s="10"/>
      <c r="AA601" s="20"/>
      <c r="AB601" s="20"/>
      <c r="AC601" s="20"/>
      <c r="AD601" s="20"/>
      <c r="AE601" s="20"/>
      <c r="AF601" s="20"/>
      <c r="AG601" s="20"/>
      <c r="AH601" s="20"/>
      <c r="AI601" s="20"/>
      <c r="AJ601" s="20"/>
      <c r="AK601" s="20"/>
    </row>
    <row r="602" spans="1:37" ht="114.75" customHeight="1">
      <c r="A602" s="20">
        <v>597</v>
      </c>
      <c r="B602" s="20" t="str">
        <f>VLOOKUP(E602,studia!$F$1:$I$12,2,FALSE)</f>
        <v>Elektrotechnika</v>
      </c>
      <c r="C602" s="20" t="str">
        <f>VLOOKUP(E602,studia!$F$1:$I$12,3,FALSE)</f>
        <v>mgr</v>
      </c>
      <c r="D602" s="20" t="str">
        <f>VLOOKUP(E602,studia!$F$1:$I$12,4,FALSE)</f>
        <v>EEN</v>
      </c>
      <c r="E602" s="34" t="s">
        <v>575</v>
      </c>
      <c r="F602" s="85" t="s">
        <v>2939</v>
      </c>
      <c r="G602" s="35" t="s">
        <v>1703</v>
      </c>
      <c r="H602" s="35" t="s">
        <v>1704</v>
      </c>
      <c r="I602" s="35" t="s">
        <v>1705</v>
      </c>
      <c r="J602" s="35" t="s">
        <v>867</v>
      </c>
      <c r="K602" s="19" t="str">
        <f>VLOOKUP(J602,Prowadzacy!$F$2:$J$112,2,FALSE)</f>
        <v>Grzegorz</v>
      </c>
      <c r="L602" s="19" t="str">
        <f>VLOOKUP(J602,Prowadzacy!$F$2:$K$112,3,FALSE)</f>
        <v>Eugeniusz</v>
      </c>
      <c r="M602" s="19" t="str">
        <f>VLOOKUP(J602,Prowadzacy!$F$2:$K$112,4,FALSE)</f>
        <v>Wiśniewski</v>
      </c>
      <c r="N602" s="20" t="str">
        <f>VLOOKUP(J602,Prowadzacy!$F$2:$M$112,8,FALSE)</f>
        <v xml:space="preserve">Grzegorz | Wiśniewski | Dr inż. |  ( 05214 ) </v>
      </c>
      <c r="O602" s="20" t="str">
        <f>VLOOKUP(J602,Prowadzacy!$F$2:$K$112,5,FALSE)</f>
        <v>W05/K2</v>
      </c>
      <c r="P602" s="20" t="str">
        <f>VLOOKUP(J602,Prowadzacy!$F$2:$K$112,6,FALSE)</f>
        <v>ZAS</v>
      </c>
      <c r="Q602" s="34" t="s">
        <v>798</v>
      </c>
      <c r="R602" s="20" t="str">
        <f>VLOOKUP(Q602,Prowadzacy!$F$2:$K$112,2,FALSE)</f>
        <v>Marcin</v>
      </c>
      <c r="S602" s="20" t="str">
        <f>VLOOKUP(Q602,Prowadzacy!$F$2:$K$112,3,FALSE)</f>
        <v>Wojciech</v>
      </c>
      <c r="T602" s="20" t="str">
        <f>VLOOKUP(Q602,Prowadzacy!$F$2:$K$112,4,FALSE)</f>
        <v>Habrych</v>
      </c>
      <c r="U602" s="20" t="str">
        <f>VLOOKUP(Q602,Prowadzacy!$F$2:$M$112,8,FALSE)</f>
        <v xml:space="preserve">Marcin | Habrych | Dr inż. |  ( 05281 ) </v>
      </c>
      <c r="V602" s="35"/>
      <c r="W602" s="34" t="s">
        <v>235</v>
      </c>
      <c r="X602" s="34"/>
      <c r="Y602" s="34"/>
      <c r="Z602" s="10"/>
      <c r="AA602" s="20"/>
      <c r="AB602" s="20"/>
      <c r="AC602" s="20"/>
      <c r="AD602" s="20"/>
      <c r="AE602" s="20"/>
      <c r="AF602" s="20"/>
      <c r="AG602" s="20"/>
      <c r="AH602" s="20"/>
      <c r="AI602" s="20"/>
      <c r="AJ602" s="20"/>
      <c r="AK602" s="20"/>
    </row>
    <row r="603" spans="1:37" ht="51" customHeight="1">
      <c r="A603" s="20">
        <v>598</v>
      </c>
      <c r="B603" s="20" t="str">
        <f>VLOOKUP(E603,studia!$F$1:$I$12,2,FALSE)</f>
        <v>Elektrotechnika</v>
      </c>
      <c r="C603" s="20" t="str">
        <f>VLOOKUP(E603,studia!$F$1:$I$12,3,FALSE)</f>
        <v>mgr</v>
      </c>
      <c r="D603" s="20" t="str">
        <f>VLOOKUP(E603,studia!$F$1:$I$12,4,FALSE)</f>
        <v>EEN</v>
      </c>
      <c r="E603" s="34" t="s">
        <v>575</v>
      </c>
      <c r="F603" s="85" t="s">
        <v>2939</v>
      </c>
      <c r="G603" s="35" t="s">
        <v>1706</v>
      </c>
      <c r="H603" s="35" t="s">
        <v>1707</v>
      </c>
      <c r="I603" s="35" t="s">
        <v>1708</v>
      </c>
      <c r="J603" s="35" t="s">
        <v>867</v>
      </c>
      <c r="K603" s="19" t="str">
        <f>VLOOKUP(J603,Prowadzacy!$F$2:$J$112,2,FALSE)</f>
        <v>Grzegorz</v>
      </c>
      <c r="L603" s="19" t="str">
        <f>VLOOKUP(J603,Prowadzacy!$F$2:$K$112,3,FALSE)</f>
        <v>Eugeniusz</v>
      </c>
      <c r="M603" s="19" t="str">
        <f>VLOOKUP(J603,Prowadzacy!$F$2:$K$112,4,FALSE)</f>
        <v>Wiśniewski</v>
      </c>
      <c r="N603" s="20" t="str">
        <f>VLOOKUP(J603,Prowadzacy!$F$2:$M$112,8,FALSE)</f>
        <v xml:space="preserve">Grzegorz | Wiśniewski | Dr inż. |  ( 05214 ) </v>
      </c>
      <c r="O603" s="20" t="str">
        <f>VLOOKUP(J603,Prowadzacy!$F$2:$K$112,5,FALSE)</f>
        <v>W05/K2</v>
      </c>
      <c r="P603" s="20" t="str">
        <f>VLOOKUP(J603,Prowadzacy!$F$2:$K$112,6,FALSE)</f>
        <v>ZAS</v>
      </c>
      <c r="Q603" s="34" t="s">
        <v>798</v>
      </c>
      <c r="R603" s="20" t="str">
        <f>VLOOKUP(Q603,Prowadzacy!$F$2:$K$112,2,FALSE)</f>
        <v>Marcin</v>
      </c>
      <c r="S603" s="20" t="str">
        <f>VLOOKUP(Q603,Prowadzacy!$F$2:$K$112,3,FALSE)</f>
        <v>Wojciech</v>
      </c>
      <c r="T603" s="20" t="str">
        <f>VLOOKUP(Q603,Prowadzacy!$F$2:$K$112,4,FALSE)</f>
        <v>Habrych</v>
      </c>
      <c r="U603" s="20" t="str">
        <f>VLOOKUP(Q603,Prowadzacy!$F$2:$M$112,8,FALSE)</f>
        <v xml:space="preserve">Marcin | Habrych | Dr inż. |  ( 05281 ) </v>
      </c>
      <c r="V603" s="35"/>
      <c r="W603" s="34" t="s">
        <v>235</v>
      </c>
      <c r="X603" s="34"/>
      <c r="Y603" s="34"/>
      <c r="Z603" s="10"/>
      <c r="AA603" s="20"/>
      <c r="AB603" s="20"/>
      <c r="AC603" s="20"/>
      <c r="AD603" s="20"/>
      <c r="AE603" s="20"/>
      <c r="AF603" s="20"/>
      <c r="AG603" s="20"/>
      <c r="AH603" s="20"/>
      <c r="AI603" s="20"/>
      <c r="AJ603" s="20"/>
      <c r="AK603" s="20"/>
    </row>
    <row r="604" spans="1:37" ht="63.75" customHeight="1">
      <c r="A604" s="20">
        <v>599</v>
      </c>
      <c r="B604" s="20" t="str">
        <f>VLOOKUP(E604,studia!$F$1:$I$12,2,FALSE)</f>
        <v>Elektrotechnika</v>
      </c>
      <c r="C604" s="20" t="str">
        <f>VLOOKUP(E604,studia!$F$1:$I$12,3,FALSE)</f>
        <v>mgr</v>
      </c>
      <c r="D604" s="20" t="str">
        <f>VLOOKUP(E604,studia!$F$1:$I$12,4,FALSE)</f>
        <v>EEN</v>
      </c>
      <c r="E604" s="34" t="s">
        <v>575</v>
      </c>
      <c r="F604" s="34"/>
      <c r="G604" s="35" t="s">
        <v>1709</v>
      </c>
      <c r="H604" s="35" t="s">
        <v>1710</v>
      </c>
      <c r="I604" s="35" t="s">
        <v>1711</v>
      </c>
      <c r="J604" s="35" t="s">
        <v>1236</v>
      </c>
      <c r="K604" s="19" t="str">
        <f>VLOOKUP(J604,Prowadzacy!$F$2:$J$112,2,FALSE)</f>
        <v>Bogumiła</v>
      </c>
      <c r="L604" s="19" t="str">
        <f>VLOOKUP(J604,Prowadzacy!$F$2:$K$112,3,FALSE)</f>
        <v>Kazimiera</v>
      </c>
      <c r="M604" s="19" t="str">
        <f>VLOOKUP(J604,Prowadzacy!$F$2:$K$112,4,FALSE)</f>
        <v>Wnukowska</v>
      </c>
      <c r="N604" s="20" t="str">
        <f>VLOOKUP(J604,Prowadzacy!$F$2:$M$112,8,FALSE)</f>
        <v xml:space="preserve">Bogumiła | Wnukowska | Dr hab. inż. |  ( 05258z ) </v>
      </c>
      <c r="O604" s="20" t="str">
        <f>VLOOKUP(J604,Prowadzacy!$F$2:$K$112,5,FALSE)</f>
        <v>W05/K2</v>
      </c>
      <c r="P604" s="20" t="str">
        <f>VLOOKUP(J604,Prowadzacy!$F$2:$K$112,6,FALSE)</f>
        <v>ZEP</v>
      </c>
      <c r="Q604" s="34" t="s">
        <v>1058</v>
      </c>
      <c r="R604" s="20" t="str">
        <f>VLOOKUP(Q604,Prowadzacy!$F$2:$K$112,2,FALSE)</f>
        <v>Marek</v>
      </c>
      <c r="S604" s="20" t="str">
        <f>VLOOKUP(Q604,Prowadzacy!$F$2:$K$112,3,FALSE)</f>
        <v>Andrzej</v>
      </c>
      <c r="T604" s="20" t="str">
        <f>VLOOKUP(Q604,Prowadzacy!$F$2:$K$112,4,FALSE)</f>
        <v>Jaworski</v>
      </c>
      <c r="U604" s="20" t="str">
        <f>VLOOKUP(Q604,Prowadzacy!$F$2:$M$112,8,FALSE)</f>
        <v xml:space="preserve">Marek | Jaworski | Dr inż. |  ( 05237 ) </v>
      </c>
      <c r="V604" s="35"/>
      <c r="W604" s="34" t="s">
        <v>235</v>
      </c>
      <c r="X604" s="34"/>
      <c r="Y604" s="34"/>
      <c r="Z604" s="10"/>
      <c r="AA604" s="20"/>
      <c r="AB604" s="20"/>
      <c r="AC604" s="20"/>
      <c r="AD604" s="20"/>
      <c r="AE604" s="20"/>
      <c r="AF604" s="20"/>
      <c r="AG604" s="20"/>
      <c r="AH604" s="20"/>
      <c r="AI604" s="20"/>
      <c r="AJ604" s="20"/>
      <c r="AK604" s="20"/>
    </row>
    <row r="605" spans="1:37" ht="51" customHeight="1">
      <c r="A605" s="20">
        <v>600</v>
      </c>
      <c r="B605" s="20" t="str">
        <f>VLOOKUP(E605,studia!$F$1:$I$12,2,FALSE)</f>
        <v>Elektrotechnika</v>
      </c>
      <c r="C605" s="20" t="str">
        <f>VLOOKUP(E605,studia!$F$1:$I$12,3,FALSE)</f>
        <v>mgr</v>
      </c>
      <c r="D605" s="20" t="str">
        <f>VLOOKUP(E605,studia!$F$1:$I$12,4,FALSE)</f>
        <v>EEN</v>
      </c>
      <c r="E605" s="34" t="s">
        <v>575</v>
      </c>
      <c r="F605" s="34"/>
      <c r="G605" s="35" t="s">
        <v>1712</v>
      </c>
      <c r="H605" s="35" t="s">
        <v>1713</v>
      </c>
      <c r="I605" s="35" t="s">
        <v>1714</v>
      </c>
      <c r="J605" s="35" t="s">
        <v>1236</v>
      </c>
      <c r="K605" s="19" t="str">
        <f>VLOOKUP(J605,Prowadzacy!$F$2:$J$112,2,FALSE)</f>
        <v>Bogumiła</v>
      </c>
      <c r="L605" s="19" t="str">
        <f>VLOOKUP(J605,Prowadzacy!$F$2:$K$112,3,FALSE)</f>
        <v>Kazimiera</v>
      </c>
      <c r="M605" s="19" t="str">
        <f>VLOOKUP(J605,Prowadzacy!$F$2:$K$112,4,FALSE)</f>
        <v>Wnukowska</v>
      </c>
      <c r="N605" s="20" t="str">
        <f>VLOOKUP(J605,Prowadzacy!$F$2:$M$112,8,FALSE)</f>
        <v xml:space="preserve">Bogumiła | Wnukowska | Dr hab. inż. |  ( 05258z ) </v>
      </c>
      <c r="O605" s="20" t="str">
        <f>VLOOKUP(J605,Prowadzacy!$F$2:$K$112,5,FALSE)</f>
        <v>W05/K2</v>
      </c>
      <c r="P605" s="20" t="str">
        <f>VLOOKUP(J605,Prowadzacy!$F$2:$K$112,6,FALSE)</f>
        <v>ZEP</v>
      </c>
      <c r="Q605" s="34" t="s">
        <v>1058</v>
      </c>
      <c r="R605" s="20" t="str">
        <f>VLOOKUP(Q605,Prowadzacy!$F$2:$K$112,2,FALSE)</f>
        <v>Marek</v>
      </c>
      <c r="S605" s="20" t="str">
        <f>VLOOKUP(Q605,Prowadzacy!$F$2:$K$112,3,FALSE)</f>
        <v>Andrzej</v>
      </c>
      <c r="T605" s="20" t="str">
        <f>VLOOKUP(Q605,Prowadzacy!$F$2:$K$112,4,FALSE)</f>
        <v>Jaworski</v>
      </c>
      <c r="U605" s="20" t="str">
        <f>VLOOKUP(Q605,Prowadzacy!$F$2:$M$112,8,FALSE)</f>
        <v xml:space="preserve">Marek | Jaworski | Dr inż. |  ( 05237 ) </v>
      </c>
      <c r="V605" s="35"/>
      <c r="W605" s="34" t="s">
        <v>235</v>
      </c>
      <c r="X605" s="34"/>
      <c r="Y605" s="34"/>
      <c r="Z605" s="10"/>
      <c r="AA605" s="20"/>
      <c r="AB605" s="20"/>
      <c r="AC605" s="20"/>
      <c r="AD605" s="20"/>
      <c r="AE605" s="20"/>
      <c r="AF605" s="20"/>
      <c r="AG605" s="20"/>
      <c r="AH605" s="20"/>
      <c r="AI605" s="20"/>
      <c r="AJ605" s="20"/>
      <c r="AK605" s="20"/>
    </row>
    <row r="606" spans="1:37" ht="76.5" customHeight="1">
      <c r="A606" s="20">
        <v>601</v>
      </c>
      <c r="B606" s="20" t="str">
        <f>VLOOKUP(E606,studia!$F$1:$I$12,2,FALSE)</f>
        <v>Elektrotechnika</v>
      </c>
      <c r="C606" s="20" t="str">
        <f>VLOOKUP(E606,studia!$F$1:$I$12,3,FALSE)</f>
        <v>mgr</v>
      </c>
      <c r="D606" s="20" t="str">
        <f>VLOOKUP(E606,studia!$F$1:$I$12,4,FALSE)</f>
        <v>EEN</v>
      </c>
      <c r="E606" s="34" t="s">
        <v>575</v>
      </c>
      <c r="F606" s="34"/>
      <c r="G606" s="35" t="s">
        <v>1715</v>
      </c>
      <c r="H606" s="35" t="s">
        <v>1716</v>
      </c>
      <c r="I606" s="35" t="s">
        <v>1717</v>
      </c>
      <c r="J606" s="35" t="s">
        <v>1236</v>
      </c>
      <c r="K606" s="19" t="str">
        <f>VLOOKUP(J606,Prowadzacy!$F$2:$J$112,2,FALSE)</f>
        <v>Bogumiła</v>
      </c>
      <c r="L606" s="19" t="str">
        <f>VLOOKUP(J606,Prowadzacy!$F$2:$K$112,3,FALSE)</f>
        <v>Kazimiera</v>
      </c>
      <c r="M606" s="19" t="str">
        <f>VLOOKUP(J606,Prowadzacy!$F$2:$K$112,4,FALSE)</f>
        <v>Wnukowska</v>
      </c>
      <c r="N606" s="20" t="str">
        <f>VLOOKUP(J606,Prowadzacy!$F$2:$M$112,8,FALSE)</f>
        <v xml:space="preserve">Bogumiła | Wnukowska | Dr hab. inż. |  ( 05258z ) </v>
      </c>
      <c r="O606" s="20" t="str">
        <f>VLOOKUP(J606,Prowadzacy!$F$2:$K$112,5,FALSE)</f>
        <v>W05/K2</v>
      </c>
      <c r="P606" s="20" t="str">
        <f>VLOOKUP(J606,Prowadzacy!$F$2:$K$112,6,FALSE)</f>
        <v>ZEP</v>
      </c>
      <c r="Q606" s="34" t="s">
        <v>1058</v>
      </c>
      <c r="R606" s="20" t="str">
        <f>VLOOKUP(Q606,Prowadzacy!$F$2:$K$112,2,FALSE)</f>
        <v>Marek</v>
      </c>
      <c r="S606" s="20" t="str">
        <f>VLOOKUP(Q606,Prowadzacy!$F$2:$K$112,3,FALSE)</f>
        <v>Andrzej</v>
      </c>
      <c r="T606" s="20" t="str">
        <f>VLOOKUP(Q606,Prowadzacy!$F$2:$K$112,4,FALSE)</f>
        <v>Jaworski</v>
      </c>
      <c r="U606" s="20" t="str">
        <f>VLOOKUP(Q606,Prowadzacy!$F$2:$M$112,8,FALSE)</f>
        <v xml:space="preserve">Marek | Jaworski | Dr inż. |  ( 05237 ) </v>
      </c>
      <c r="V606" s="35"/>
      <c r="W606" s="34" t="s">
        <v>235</v>
      </c>
      <c r="X606" s="34"/>
      <c r="Y606" s="34"/>
      <c r="Z606" s="10"/>
      <c r="AA606" s="20"/>
      <c r="AB606" s="20"/>
      <c r="AC606" s="20"/>
      <c r="AD606" s="20"/>
      <c r="AE606" s="20"/>
      <c r="AF606" s="20"/>
      <c r="AG606" s="20"/>
      <c r="AH606" s="20"/>
      <c r="AI606" s="20"/>
      <c r="AJ606" s="20"/>
      <c r="AK606" s="20"/>
    </row>
    <row r="607" spans="1:37" ht="153" customHeight="1">
      <c r="A607" s="20">
        <v>602</v>
      </c>
      <c r="B607" s="20" t="str">
        <f>VLOOKUP(E607,studia!$F$1:$I$12,2,FALSE)</f>
        <v>Elektrotechnika</v>
      </c>
      <c r="C607" s="20" t="str">
        <f>VLOOKUP(E607,studia!$F$1:$I$12,3,FALSE)</f>
        <v>mgr</v>
      </c>
      <c r="D607" s="20" t="str">
        <f>VLOOKUP(E607,studia!$F$1:$I$12,4,FALSE)</f>
        <v>EEN</v>
      </c>
      <c r="E607" s="34" t="s">
        <v>575</v>
      </c>
      <c r="F607" s="34"/>
      <c r="G607" s="35" t="s">
        <v>1718</v>
      </c>
      <c r="H607" s="35" t="s">
        <v>1719</v>
      </c>
      <c r="I607" s="35" t="s">
        <v>1720</v>
      </c>
      <c r="J607" s="35" t="s">
        <v>1236</v>
      </c>
      <c r="K607" s="19" t="str">
        <f>VLOOKUP(J607,Prowadzacy!$F$2:$J$112,2,FALSE)</f>
        <v>Bogumiła</v>
      </c>
      <c r="L607" s="19" t="str">
        <f>VLOOKUP(J607,Prowadzacy!$F$2:$K$112,3,FALSE)</f>
        <v>Kazimiera</v>
      </c>
      <c r="M607" s="19" t="str">
        <f>VLOOKUP(J607,Prowadzacy!$F$2:$K$112,4,FALSE)</f>
        <v>Wnukowska</v>
      </c>
      <c r="N607" s="20" t="str">
        <f>VLOOKUP(J607,Prowadzacy!$F$2:$M$112,8,FALSE)</f>
        <v xml:space="preserve">Bogumiła | Wnukowska | Dr hab. inż. |  ( 05258z ) </v>
      </c>
      <c r="O607" s="20" t="str">
        <f>VLOOKUP(J607,Prowadzacy!$F$2:$K$112,5,FALSE)</f>
        <v>W05/K2</v>
      </c>
      <c r="P607" s="20" t="str">
        <f>VLOOKUP(J607,Prowadzacy!$F$2:$K$112,6,FALSE)</f>
        <v>ZEP</v>
      </c>
      <c r="Q607" s="34" t="s">
        <v>1058</v>
      </c>
      <c r="R607" s="20" t="str">
        <f>VLOOKUP(Q607,Prowadzacy!$F$2:$K$112,2,FALSE)</f>
        <v>Marek</v>
      </c>
      <c r="S607" s="20" t="str">
        <f>VLOOKUP(Q607,Prowadzacy!$F$2:$K$112,3,FALSE)</f>
        <v>Andrzej</v>
      </c>
      <c r="T607" s="20" t="str">
        <f>VLOOKUP(Q607,Prowadzacy!$F$2:$K$112,4,FALSE)</f>
        <v>Jaworski</v>
      </c>
      <c r="U607" s="20" t="str">
        <f>VLOOKUP(Q607,Prowadzacy!$F$2:$M$112,8,FALSE)</f>
        <v xml:space="preserve">Marek | Jaworski | Dr inż. |  ( 05237 ) </v>
      </c>
      <c r="V607" s="35"/>
      <c r="W607" s="34" t="s">
        <v>235</v>
      </c>
      <c r="X607" s="34"/>
      <c r="Y607" s="34"/>
      <c r="Z607" s="10"/>
      <c r="AA607" s="20"/>
      <c r="AB607" s="20"/>
      <c r="AC607" s="20"/>
      <c r="AD607" s="20"/>
      <c r="AE607" s="20"/>
      <c r="AF607" s="20"/>
      <c r="AG607" s="20"/>
      <c r="AH607" s="20"/>
      <c r="AI607" s="20"/>
      <c r="AJ607" s="20"/>
      <c r="AK607" s="20"/>
    </row>
    <row r="608" spans="1:37" ht="153" customHeight="1">
      <c r="A608" s="20">
        <v>603</v>
      </c>
      <c r="B608" s="20" t="str">
        <f>VLOOKUP(E608,studia!$F$1:$I$12,2,FALSE)</f>
        <v>Elektrotechnika</v>
      </c>
      <c r="C608" s="20" t="str">
        <f>VLOOKUP(E608,studia!$F$1:$I$12,3,FALSE)</f>
        <v>mgr</v>
      </c>
      <c r="D608" s="20" t="str">
        <f>VLOOKUP(E608,studia!$F$1:$I$12,4,FALSE)</f>
        <v>EEN</v>
      </c>
      <c r="E608" s="34" t="s">
        <v>575</v>
      </c>
      <c r="F608" s="34"/>
      <c r="G608" s="35" t="s">
        <v>1721</v>
      </c>
      <c r="H608" s="35" t="s">
        <v>1722</v>
      </c>
      <c r="I608" s="35" t="s">
        <v>1723</v>
      </c>
      <c r="J608" s="35" t="s">
        <v>1236</v>
      </c>
      <c r="K608" s="19" t="str">
        <f>VLOOKUP(J608,Prowadzacy!$F$2:$J$112,2,FALSE)</f>
        <v>Bogumiła</v>
      </c>
      <c r="L608" s="19" t="str">
        <f>VLOOKUP(J608,Prowadzacy!$F$2:$K$112,3,FALSE)</f>
        <v>Kazimiera</v>
      </c>
      <c r="M608" s="19" t="str">
        <f>VLOOKUP(J608,Prowadzacy!$F$2:$K$112,4,FALSE)</f>
        <v>Wnukowska</v>
      </c>
      <c r="N608" s="20" t="str">
        <f>VLOOKUP(J608,Prowadzacy!$F$2:$M$112,8,FALSE)</f>
        <v xml:space="preserve">Bogumiła | Wnukowska | Dr hab. inż. |  ( 05258z ) </v>
      </c>
      <c r="O608" s="20" t="str">
        <f>VLOOKUP(J608,Prowadzacy!$F$2:$K$112,5,FALSE)</f>
        <v>W05/K2</v>
      </c>
      <c r="P608" s="20" t="str">
        <f>VLOOKUP(J608,Prowadzacy!$F$2:$K$112,6,FALSE)</f>
        <v>ZEP</v>
      </c>
      <c r="Q608" s="34" t="s">
        <v>1058</v>
      </c>
      <c r="R608" s="20" t="str">
        <f>VLOOKUP(Q608,Prowadzacy!$F$2:$K$112,2,FALSE)</f>
        <v>Marek</v>
      </c>
      <c r="S608" s="20" t="str">
        <f>VLOOKUP(Q608,Prowadzacy!$F$2:$K$112,3,FALSE)</f>
        <v>Andrzej</v>
      </c>
      <c r="T608" s="20" t="str">
        <f>VLOOKUP(Q608,Prowadzacy!$F$2:$K$112,4,FALSE)</f>
        <v>Jaworski</v>
      </c>
      <c r="U608" s="20" t="str">
        <f>VLOOKUP(Q608,Prowadzacy!$F$2:$M$112,8,FALSE)</f>
        <v xml:space="preserve">Marek | Jaworski | Dr inż. |  ( 05237 ) </v>
      </c>
      <c r="V608" s="35"/>
      <c r="W608" s="34" t="s">
        <v>235</v>
      </c>
      <c r="X608" s="34"/>
      <c r="Y608" s="34"/>
      <c r="Z608" s="10"/>
      <c r="AA608" s="20"/>
      <c r="AB608" s="20"/>
      <c r="AC608" s="20"/>
      <c r="AD608" s="20"/>
      <c r="AE608" s="20"/>
      <c r="AF608" s="20"/>
      <c r="AG608" s="20"/>
      <c r="AH608" s="20"/>
      <c r="AI608" s="20"/>
      <c r="AJ608" s="20"/>
      <c r="AK608" s="20"/>
    </row>
    <row r="609" spans="1:37" ht="63.75" customHeight="1">
      <c r="A609" s="20">
        <v>604</v>
      </c>
      <c r="B609" s="20" t="str">
        <f>VLOOKUP(E609,studia!$F$1:$I$12,2,FALSE)</f>
        <v>Elektrotechnika</v>
      </c>
      <c r="C609" s="20" t="str">
        <f>VLOOKUP(E609,studia!$F$1:$I$12,3,FALSE)</f>
        <v>mgr</v>
      </c>
      <c r="D609" s="20" t="str">
        <f>VLOOKUP(E609,studia!$F$1:$I$12,4,FALSE)</f>
        <v>EEN</v>
      </c>
      <c r="E609" s="34" t="s">
        <v>575</v>
      </c>
      <c r="F609" s="34"/>
      <c r="G609" s="35" t="s">
        <v>1724</v>
      </c>
      <c r="H609" s="35" t="s">
        <v>1725</v>
      </c>
      <c r="I609" s="35" t="s">
        <v>1726</v>
      </c>
      <c r="J609" s="35" t="s">
        <v>1236</v>
      </c>
      <c r="K609" s="19" t="str">
        <f>VLOOKUP(J609,Prowadzacy!$F$2:$J$112,2,FALSE)</f>
        <v>Bogumiła</v>
      </c>
      <c r="L609" s="19" t="str">
        <f>VLOOKUP(J609,Prowadzacy!$F$2:$K$112,3,FALSE)</f>
        <v>Kazimiera</v>
      </c>
      <c r="M609" s="19" t="str">
        <f>VLOOKUP(J609,Prowadzacy!$F$2:$K$112,4,FALSE)</f>
        <v>Wnukowska</v>
      </c>
      <c r="N609" s="20" t="str">
        <f>VLOOKUP(J609,Prowadzacy!$F$2:$M$112,8,FALSE)</f>
        <v xml:space="preserve">Bogumiła | Wnukowska | Dr hab. inż. |  ( 05258z ) </v>
      </c>
      <c r="O609" s="20" t="str">
        <f>VLOOKUP(J609,Prowadzacy!$F$2:$K$112,5,FALSE)</f>
        <v>W05/K2</v>
      </c>
      <c r="P609" s="20" t="str">
        <f>VLOOKUP(J609,Prowadzacy!$F$2:$K$112,6,FALSE)</f>
        <v>ZEP</v>
      </c>
      <c r="Q609" s="34" t="s">
        <v>1058</v>
      </c>
      <c r="R609" s="20" t="str">
        <f>VLOOKUP(Q609,Prowadzacy!$F$2:$K$112,2,FALSE)</f>
        <v>Marek</v>
      </c>
      <c r="S609" s="20" t="str">
        <f>VLOOKUP(Q609,Prowadzacy!$F$2:$K$112,3,FALSE)</f>
        <v>Andrzej</v>
      </c>
      <c r="T609" s="20" t="str">
        <f>VLOOKUP(Q609,Prowadzacy!$F$2:$K$112,4,FALSE)</f>
        <v>Jaworski</v>
      </c>
      <c r="U609" s="20" t="str">
        <f>VLOOKUP(Q609,Prowadzacy!$F$2:$M$112,8,FALSE)</f>
        <v xml:space="preserve">Marek | Jaworski | Dr inż. |  ( 05237 ) </v>
      </c>
      <c r="V609" s="35"/>
      <c r="W609" s="34" t="s">
        <v>235</v>
      </c>
      <c r="X609" s="34"/>
      <c r="Y609" s="34"/>
      <c r="Z609" s="10"/>
      <c r="AA609" s="20"/>
      <c r="AB609" s="20"/>
      <c r="AC609" s="20"/>
      <c r="AD609" s="20"/>
      <c r="AE609" s="20"/>
      <c r="AF609" s="20"/>
      <c r="AG609" s="20"/>
      <c r="AH609" s="20"/>
      <c r="AI609" s="20"/>
      <c r="AJ609" s="20"/>
      <c r="AK609" s="20"/>
    </row>
    <row r="610" spans="1:37" ht="63.75" customHeight="1">
      <c r="A610" s="20">
        <v>605</v>
      </c>
      <c r="B610" s="20" t="str">
        <f>VLOOKUP(E610,studia!$F$1:$I$12,2,FALSE)</f>
        <v>Elektrotechnika</v>
      </c>
      <c r="C610" s="20" t="str">
        <f>VLOOKUP(E610,studia!$F$1:$I$12,3,FALSE)</f>
        <v>mgr</v>
      </c>
      <c r="D610" s="20" t="str">
        <f>VLOOKUP(E610,studia!$F$1:$I$12,4,FALSE)</f>
        <v>EEN</v>
      </c>
      <c r="E610" s="34" t="s">
        <v>575</v>
      </c>
      <c r="F610" s="85" t="s">
        <v>2939</v>
      </c>
      <c r="G610" s="35" t="s">
        <v>1727</v>
      </c>
      <c r="H610" s="35" t="s">
        <v>1728</v>
      </c>
      <c r="I610" s="35" t="s">
        <v>1729</v>
      </c>
      <c r="J610" s="35" t="s">
        <v>1236</v>
      </c>
      <c r="K610" s="19" t="str">
        <f>VLOOKUP(J610,Prowadzacy!$F$2:$J$112,2,FALSE)</f>
        <v>Bogumiła</v>
      </c>
      <c r="L610" s="19" t="str">
        <f>VLOOKUP(J610,Prowadzacy!$F$2:$K$112,3,FALSE)</f>
        <v>Kazimiera</v>
      </c>
      <c r="M610" s="19" t="str">
        <f>VLOOKUP(J610,Prowadzacy!$F$2:$K$112,4,FALSE)</f>
        <v>Wnukowska</v>
      </c>
      <c r="N610" s="20" t="str">
        <f>VLOOKUP(J610,Prowadzacy!$F$2:$M$112,8,FALSE)</f>
        <v xml:space="preserve">Bogumiła | Wnukowska | Dr hab. inż. |  ( 05258z ) </v>
      </c>
      <c r="O610" s="20" t="str">
        <f>VLOOKUP(J610,Prowadzacy!$F$2:$K$112,5,FALSE)</f>
        <v>W05/K2</v>
      </c>
      <c r="P610" s="20" t="str">
        <f>VLOOKUP(J610,Prowadzacy!$F$2:$K$112,6,FALSE)</f>
        <v>ZEP</v>
      </c>
      <c r="Q610" s="34" t="s">
        <v>1058</v>
      </c>
      <c r="R610" s="20" t="str">
        <f>VLOOKUP(Q610,Prowadzacy!$F$2:$K$112,2,FALSE)</f>
        <v>Marek</v>
      </c>
      <c r="S610" s="20" t="str">
        <f>VLOOKUP(Q610,Prowadzacy!$F$2:$K$112,3,FALSE)</f>
        <v>Andrzej</v>
      </c>
      <c r="T610" s="20" t="str">
        <f>VLOOKUP(Q610,Prowadzacy!$F$2:$K$112,4,FALSE)</f>
        <v>Jaworski</v>
      </c>
      <c r="U610" s="20" t="str">
        <f>VLOOKUP(Q610,Prowadzacy!$F$2:$M$112,8,FALSE)</f>
        <v xml:space="preserve">Marek | Jaworski | Dr inż. |  ( 05237 ) </v>
      </c>
      <c r="V610" s="35"/>
      <c r="W610" s="34" t="s">
        <v>235</v>
      </c>
      <c r="X610" s="34"/>
      <c r="Y610" s="34"/>
      <c r="Z610" s="10"/>
      <c r="AA610" s="20"/>
      <c r="AB610" s="20"/>
      <c r="AC610" s="20"/>
      <c r="AD610" s="20"/>
      <c r="AE610" s="20"/>
      <c r="AF610" s="20"/>
      <c r="AG610" s="20"/>
      <c r="AH610" s="20"/>
      <c r="AI610" s="20"/>
      <c r="AJ610" s="20"/>
      <c r="AK610" s="20"/>
    </row>
    <row r="611" spans="1:37" ht="76.5" customHeight="1">
      <c r="A611" s="20">
        <v>606</v>
      </c>
      <c r="B611" s="20" t="str">
        <f>VLOOKUP(E611,studia!$F$1:$I$12,2,FALSE)</f>
        <v>Elektrotechnika</v>
      </c>
      <c r="C611" s="20" t="str">
        <f>VLOOKUP(E611,studia!$F$1:$I$12,3,FALSE)</f>
        <v>mgr</v>
      </c>
      <c r="D611" s="20" t="str">
        <f>VLOOKUP(E611,studia!$F$1:$I$12,4,FALSE)</f>
        <v>EEN</v>
      </c>
      <c r="E611" s="34" t="s">
        <v>575</v>
      </c>
      <c r="F611" s="85" t="s">
        <v>2939</v>
      </c>
      <c r="G611" s="35" t="s">
        <v>1730</v>
      </c>
      <c r="H611" s="35" t="s">
        <v>1731</v>
      </c>
      <c r="I611" s="35" t="s">
        <v>1732</v>
      </c>
      <c r="J611" s="35" t="s">
        <v>1236</v>
      </c>
      <c r="K611" s="19" t="str">
        <f>VLOOKUP(J611,Prowadzacy!$F$2:$J$112,2,FALSE)</f>
        <v>Bogumiła</v>
      </c>
      <c r="L611" s="19" t="str">
        <f>VLOOKUP(J611,Prowadzacy!$F$2:$K$112,3,FALSE)</f>
        <v>Kazimiera</v>
      </c>
      <c r="M611" s="19" t="str">
        <f>VLOOKUP(J611,Prowadzacy!$F$2:$K$112,4,FALSE)</f>
        <v>Wnukowska</v>
      </c>
      <c r="N611" s="20" t="str">
        <f>VLOOKUP(J611,Prowadzacy!$F$2:$M$112,8,FALSE)</f>
        <v xml:space="preserve">Bogumiła | Wnukowska | Dr hab. inż. |  ( 05258z ) </v>
      </c>
      <c r="O611" s="20" t="str">
        <f>VLOOKUP(J611,Prowadzacy!$F$2:$K$112,5,FALSE)</f>
        <v>W05/K2</v>
      </c>
      <c r="P611" s="20" t="str">
        <f>VLOOKUP(J611,Prowadzacy!$F$2:$K$112,6,FALSE)</f>
        <v>ZEP</v>
      </c>
      <c r="Q611" s="34" t="s">
        <v>1058</v>
      </c>
      <c r="R611" s="20" t="str">
        <f>VLOOKUP(Q611,Prowadzacy!$F$2:$K$112,2,FALSE)</f>
        <v>Marek</v>
      </c>
      <c r="S611" s="20" t="str">
        <f>VLOOKUP(Q611,Prowadzacy!$F$2:$K$112,3,FALSE)</f>
        <v>Andrzej</v>
      </c>
      <c r="T611" s="20" t="str">
        <f>VLOOKUP(Q611,Prowadzacy!$F$2:$K$112,4,FALSE)</f>
        <v>Jaworski</v>
      </c>
      <c r="U611" s="20" t="str">
        <f>VLOOKUP(Q611,Prowadzacy!$F$2:$M$112,8,FALSE)</f>
        <v xml:space="preserve">Marek | Jaworski | Dr inż. |  ( 05237 ) </v>
      </c>
      <c r="V611" s="35"/>
      <c r="W611" s="34" t="s">
        <v>235</v>
      </c>
      <c r="X611" s="34"/>
      <c r="Y611" s="34"/>
      <c r="Z611" s="10"/>
      <c r="AA611" s="20"/>
      <c r="AB611" s="20"/>
      <c r="AC611" s="20"/>
      <c r="AD611" s="20"/>
      <c r="AE611" s="20"/>
      <c r="AF611" s="20"/>
      <c r="AG611" s="20"/>
      <c r="AH611" s="20"/>
      <c r="AI611" s="20"/>
      <c r="AJ611" s="20"/>
      <c r="AK611" s="20"/>
    </row>
    <row r="612" spans="1:37" ht="114.75" customHeight="1">
      <c r="A612" s="20">
        <v>607</v>
      </c>
      <c r="B612" s="20" t="str">
        <f>VLOOKUP(E612,studia!$F$1:$I$12,2,FALSE)</f>
        <v>Elektrotechnika</v>
      </c>
      <c r="C612" s="20" t="str">
        <f>VLOOKUP(E612,studia!$F$1:$I$12,3,FALSE)</f>
        <v>mgr</v>
      </c>
      <c r="D612" s="20" t="str">
        <f>VLOOKUP(E612,studia!$F$1:$I$12,4,FALSE)</f>
        <v>EEN</v>
      </c>
      <c r="E612" s="34" t="s">
        <v>575</v>
      </c>
      <c r="F612" s="85" t="s">
        <v>2939</v>
      </c>
      <c r="G612" s="35" t="s">
        <v>1733</v>
      </c>
      <c r="H612" s="35" t="s">
        <v>1734</v>
      </c>
      <c r="I612" s="35" t="s">
        <v>1735</v>
      </c>
      <c r="J612" s="35" t="s">
        <v>1236</v>
      </c>
      <c r="K612" s="19" t="str">
        <f>VLOOKUP(J612,Prowadzacy!$F$2:$J$112,2,FALSE)</f>
        <v>Bogumiła</v>
      </c>
      <c r="L612" s="19" t="str">
        <f>VLOOKUP(J612,Prowadzacy!$F$2:$K$112,3,FALSE)</f>
        <v>Kazimiera</v>
      </c>
      <c r="M612" s="19" t="str">
        <f>VLOOKUP(J612,Prowadzacy!$F$2:$K$112,4,FALSE)</f>
        <v>Wnukowska</v>
      </c>
      <c r="N612" s="20" t="str">
        <f>VLOOKUP(J612,Prowadzacy!$F$2:$M$112,8,FALSE)</f>
        <v xml:space="preserve">Bogumiła | Wnukowska | Dr hab. inż. |  ( 05258z ) </v>
      </c>
      <c r="O612" s="20" t="str">
        <f>VLOOKUP(J612,Prowadzacy!$F$2:$K$112,5,FALSE)</f>
        <v>W05/K2</v>
      </c>
      <c r="P612" s="20" t="str">
        <f>VLOOKUP(J612,Prowadzacy!$F$2:$K$112,6,FALSE)</f>
        <v>ZEP</v>
      </c>
      <c r="Q612" s="34" t="s">
        <v>1058</v>
      </c>
      <c r="R612" s="20" t="str">
        <f>VLOOKUP(Q612,Prowadzacy!$F$2:$K$112,2,FALSE)</f>
        <v>Marek</v>
      </c>
      <c r="S612" s="20" t="str">
        <f>VLOOKUP(Q612,Prowadzacy!$F$2:$K$112,3,FALSE)</f>
        <v>Andrzej</v>
      </c>
      <c r="T612" s="20" t="str">
        <f>VLOOKUP(Q612,Prowadzacy!$F$2:$K$112,4,FALSE)</f>
        <v>Jaworski</v>
      </c>
      <c r="U612" s="20" t="str">
        <f>VLOOKUP(Q612,Prowadzacy!$F$2:$M$112,8,FALSE)</f>
        <v xml:space="preserve">Marek | Jaworski | Dr inż. |  ( 05237 ) </v>
      </c>
      <c r="V612" s="35"/>
      <c r="W612" s="34" t="s">
        <v>235</v>
      </c>
      <c r="X612" s="34"/>
      <c r="Y612" s="34"/>
      <c r="Z612" s="10"/>
      <c r="AA612" s="20"/>
      <c r="AB612" s="20"/>
      <c r="AC612" s="20"/>
      <c r="AD612" s="20"/>
      <c r="AE612" s="20"/>
      <c r="AF612" s="20"/>
      <c r="AG612" s="20"/>
      <c r="AH612" s="20"/>
      <c r="AI612" s="20"/>
      <c r="AJ612" s="20"/>
      <c r="AK612" s="20"/>
    </row>
    <row r="613" spans="1:37" ht="76.5" customHeight="1">
      <c r="A613" s="20">
        <v>608</v>
      </c>
      <c r="B613" s="20" t="str">
        <f>VLOOKUP(E613,studia!$F$1:$I$12,2,FALSE)</f>
        <v>Elektrotechnika</v>
      </c>
      <c r="C613" s="20" t="str">
        <f>VLOOKUP(E613,studia!$F$1:$I$12,3,FALSE)</f>
        <v>mgr</v>
      </c>
      <c r="D613" s="20" t="str">
        <f>VLOOKUP(E613,studia!$F$1:$I$12,4,FALSE)</f>
        <v>EEN</v>
      </c>
      <c r="E613" s="34" t="s">
        <v>575</v>
      </c>
      <c r="F613" s="34"/>
      <c r="G613" s="35" t="s">
        <v>1736</v>
      </c>
      <c r="H613" s="35" t="s">
        <v>1737</v>
      </c>
      <c r="I613" s="35" t="s">
        <v>1738</v>
      </c>
      <c r="J613" s="35" t="s">
        <v>1236</v>
      </c>
      <c r="K613" s="19" t="str">
        <f>VLOOKUP(J613,Prowadzacy!$F$2:$J$112,2,FALSE)</f>
        <v>Bogumiła</v>
      </c>
      <c r="L613" s="19" t="str">
        <f>VLOOKUP(J613,Prowadzacy!$F$2:$K$112,3,FALSE)</f>
        <v>Kazimiera</v>
      </c>
      <c r="M613" s="19" t="str">
        <f>VLOOKUP(J613,Prowadzacy!$F$2:$K$112,4,FALSE)</f>
        <v>Wnukowska</v>
      </c>
      <c r="N613" s="20" t="str">
        <f>VLOOKUP(J613,Prowadzacy!$F$2:$M$112,8,FALSE)</f>
        <v xml:space="preserve">Bogumiła | Wnukowska | Dr hab. inż. |  ( 05258z ) </v>
      </c>
      <c r="O613" s="20" t="str">
        <f>VLOOKUP(J613,Prowadzacy!$F$2:$K$112,5,FALSE)</f>
        <v>W05/K2</v>
      </c>
      <c r="P613" s="20" t="str">
        <f>VLOOKUP(J613,Prowadzacy!$F$2:$K$112,6,FALSE)</f>
        <v>ZEP</v>
      </c>
      <c r="Q613" s="34" t="s">
        <v>1058</v>
      </c>
      <c r="R613" s="20" t="str">
        <f>VLOOKUP(Q613,Prowadzacy!$F$2:$K$112,2,FALSE)</f>
        <v>Marek</v>
      </c>
      <c r="S613" s="20" t="str">
        <f>VLOOKUP(Q613,Prowadzacy!$F$2:$K$112,3,FALSE)</f>
        <v>Andrzej</v>
      </c>
      <c r="T613" s="20" t="str">
        <f>VLOOKUP(Q613,Prowadzacy!$F$2:$K$112,4,FALSE)</f>
        <v>Jaworski</v>
      </c>
      <c r="U613" s="20" t="str">
        <f>VLOOKUP(Q613,Prowadzacy!$F$2:$M$112,8,FALSE)</f>
        <v xml:space="preserve">Marek | Jaworski | Dr inż. |  ( 05237 ) </v>
      </c>
      <c r="V613" s="35"/>
      <c r="W613" s="34" t="s">
        <v>235</v>
      </c>
      <c r="X613" s="34"/>
      <c r="Y613" s="34"/>
      <c r="Z613" s="10"/>
      <c r="AA613" s="20"/>
      <c r="AB613" s="20"/>
      <c r="AC613" s="20"/>
      <c r="AD613" s="20"/>
      <c r="AE613" s="20"/>
      <c r="AF613" s="20"/>
      <c r="AG613" s="20"/>
      <c r="AH613" s="20"/>
      <c r="AI613" s="20"/>
      <c r="AJ613" s="20"/>
      <c r="AK613" s="20"/>
    </row>
    <row r="614" spans="1:37" ht="114.75" customHeight="1">
      <c r="A614" s="20">
        <v>609</v>
      </c>
      <c r="B614" s="20" t="str">
        <f>VLOOKUP(E614,studia!$F$1:$I$12,2,FALSE)</f>
        <v>Elektrotechnika</v>
      </c>
      <c r="C614" s="20" t="str">
        <f>VLOOKUP(E614,studia!$F$1:$I$12,3,FALSE)</f>
        <v>mgr</v>
      </c>
      <c r="D614" s="20" t="str">
        <f>VLOOKUP(E614,studia!$F$1:$I$12,4,FALSE)</f>
        <v>EEN</v>
      </c>
      <c r="E614" s="34" t="s">
        <v>575</v>
      </c>
      <c r="F614" s="34"/>
      <c r="G614" s="35" t="s">
        <v>1739</v>
      </c>
      <c r="H614" s="35" t="s">
        <v>1740</v>
      </c>
      <c r="I614" s="35" t="s">
        <v>1741</v>
      </c>
      <c r="J614" s="35" t="s">
        <v>1236</v>
      </c>
      <c r="K614" s="19" t="str">
        <f>VLOOKUP(J614,Prowadzacy!$F$2:$J$112,2,FALSE)</f>
        <v>Bogumiła</v>
      </c>
      <c r="L614" s="19" t="str">
        <f>VLOOKUP(J614,Prowadzacy!$F$2:$K$112,3,FALSE)</f>
        <v>Kazimiera</v>
      </c>
      <c r="M614" s="19" t="str">
        <f>VLOOKUP(J614,Prowadzacy!$F$2:$K$112,4,FALSE)</f>
        <v>Wnukowska</v>
      </c>
      <c r="N614" s="20" t="str">
        <f>VLOOKUP(J614,Prowadzacy!$F$2:$M$112,8,FALSE)</f>
        <v xml:space="preserve">Bogumiła | Wnukowska | Dr hab. inż. |  ( 05258z ) </v>
      </c>
      <c r="O614" s="20" t="str">
        <f>VLOOKUP(J614,Prowadzacy!$F$2:$K$112,5,FALSE)</f>
        <v>W05/K2</v>
      </c>
      <c r="P614" s="20" t="str">
        <f>VLOOKUP(J614,Prowadzacy!$F$2:$K$112,6,FALSE)</f>
        <v>ZEP</v>
      </c>
      <c r="Q614" s="34" t="s">
        <v>1058</v>
      </c>
      <c r="R614" s="20" t="str">
        <f>VLOOKUP(Q614,Prowadzacy!$F$2:$K$112,2,FALSE)</f>
        <v>Marek</v>
      </c>
      <c r="S614" s="20" t="str">
        <f>VLOOKUP(Q614,Prowadzacy!$F$2:$K$112,3,FALSE)</f>
        <v>Andrzej</v>
      </c>
      <c r="T614" s="20" t="str">
        <f>VLOOKUP(Q614,Prowadzacy!$F$2:$K$112,4,FALSE)</f>
        <v>Jaworski</v>
      </c>
      <c r="U614" s="20" t="str">
        <f>VLOOKUP(Q614,Prowadzacy!$F$2:$M$112,8,FALSE)</f>
        <v xml:space="preserve">Marek | Jaworski | Dr inż. |  ( 05237 ) </v>
      </c>
      <c r="V614" s="35"/>
      <c r="W614" s="34" t="s">
        <v>235</v>
      </c>
      <c r="X614" s="34"/>
      <c r="Y614" s="34"/>
      <c r="Z614" s="10"/>
      <c r="AA614" s="20"/>
      <c r="AB614" s="20"/>
      <c r="AC614" s="20"/>
      <c r="AD614" s="20"/>
      <c r="AE614" s="20"/>
      <c r="AF614" s="20"/>
      <c r="AG614" s="20"/>
      <c r="AH614" s="20"/>
      <c r="AI614" s="20"/>
      <c r="AJ614" s="20"/>
      <c r="AK614" s="20"/>
    </row>
    <row r="615" spans="1:37" ht="114.75" customHeight="1">
      <c r="A615" s="20">
        <v>610</v>
      </c>
      <c r="B615" s="20" t="str">
        <f>VLOOKUP(E615,studia!$F$1:$I$12,2,FALSE)</f>
        <v>Elektrotechnika</v>
      </c>
      <c r="C615" s="20" t="str">
        <f>VLOOKUP(E615,studia!$F$1:$I$12,3,FALSE)</f>
        <v>mgr</v>
      </c>
      <c r="D615" s="20" t="str">
        <f>VLOOKUP(E615,studia!$F$1:$I$12,4,FALSE)</f>
        <v>EEN</v>
      </c>
      <c r="E615" s="34" t="s">
        <v>575</v>
      </c>
      <c r="F615" s="34"/>
      <c r="G615" s="35" t="s">
        <v>1742</v>
      </c>
      <c r="H615" s="35" t="s">
        <v>1743</v>
      </c>
      <c r="I615" s="35" t="s">
        <v>1744</v>
      </c>
      <c r="J615" s="35" t="s">
        <v>1236</v>
      </c>
      <c r="K615" s="19" t="str">
        <f>VLOOKUP(J615,Prowadzacy!$F$2:$J$112,2,FALSE)</f>
        <v>Bogumiła</v>
      </c>
      <c r="L615" s="19" t="str">
        <f>VLOOKUP(J615,Prowadzacy!$F$2:$K$112,3,FALSE)</f>
        <v>Kazimiera</v>
      </c>
      <c r="M615" s="19" t="str">
        <f>VLOOKUP(J615,Prowadzacy!$F$2:$K$112,4,FALSE)</f>
        <v>Wnukowska</v>
      </c>
      <c r="N615" s="20" t="str">
        <f>VLOOKUP(J615,Prowadzacy!$F$2:$M$112,8,FALSE)</f>
        <v xml:space="preserve">Bogumiła | Wnukowska | Dr hab. inż. |  ( 05258z ) </v>
      </c>
      <c r="O615" s="20" t="str">
        <f>VLOOKUP(J615,Prowadzacy!$F$2:$K$112,5,FALSE)</f>
        <v>W05/K2</v>
      </c>
      <c r="P615" s="20" t="str">
        <f>VLOOKUP(J615,Prowadzacy!$F$2:$K$112,6,FALSE)</f>
        <v>ZEP</v>
      </c>
      <c r="Q615" s="34" t="s">
        <v>1058</v>
      </c>
      <c r="R615" s="20" t="str">
        <f>VLOOKUP(Q615,Prowadzacy!$F$2:$K$112,2,FALSE)</f>
        <v>Marek</v>
      </c>
      <c r="S615" s="20" t="str">
        <f>VLOOKUP(Q615,Prowadzacy!$F$2:$K$112,3,FALSE)</f>
        <v>Andrzej</v>
      </c>
      <c r="T615" s="20" t="str">
        <f>VLOOKUP(Q615,Prowadzacy!$F$2:$K$112,4,FALSE)</f>
        <v>Jaworski</v>
      </c>
      <c r="U615" s="20" t="str">
        <f>VLOOKUP(Q615,Prowadzacy!$F$2:$M$112,8,FALSE)</f>
        <v xml:space="preserve">Marek | Jaworski | Dr inż. |  ( 05237 ) </v>
      </c>
      <c r="V615" s="35"/>
      <c r="W615" s="34" t="s">
        <v>235</v>
      </c>
      <c r="X615" s="34"/>
      <c r="Y615" s="34"/>
      <c r="Z615" s="10"/>
      <c r="AA615" s="20"/>
      <c r="AB615" s="20"/>
      <c r="AC615" s="20"/>
      <c r="AD615" s="20"/>
      <c r="AE615" s="20"/>
      <c r="AF615" s="20"/>
      <c r="AG615" s="20"/>
      <c r="AH615" s="20"/>
      <c r="AI615" s="20"/>
      <c r="AJ615" s="20"/>
      <c r="AK615" s="20"/>
    </row>
    <row r="616" spans="1:37" ht="102" customHeight="1">
      <c r="A616" s="20">
        <v>611</v>
      </c>
      <c r="B616" s="20" t="str">
        <f>VLOOKUP(E616,studia!$F$1:$I$12,2,FALSE)</f>
        <v>Elektrotechnika</v>
      </c>
      <c r="C616" s="20" t="str">
        <f>VLOOKUP(E616,studia!$F$1:$I$12,3,FALSE)</f>
        <v>mgr</v>
      </c>
      <c r="D616" s="20" t="str">
        <f>VLOOKUP(E616,studia!$F$1:$I$12,4,FALSE)</f>
        <v>EEN</v>
      </c>
      <c r="E616" s="34" t="s">
        <v>575</v>
      </c>
      <c r="F616" s="34"/>
      <c r="G616" s="35" t="s">
        <v>1745</v>
      </c>
      <c r="H616" s="35" t="s">
        <v>1746</v>
      </c>
      <c r="I616" s="35" t="s">
        <v>1747</v>
      </c>
      <c r="J616" s="35" t="s">
        <v>1236</v>
      </c>
      <c r="K616" s="19" t="str">
        <f>VLOOKUP(J616,Prowadzacy!$F$2:$J$112,2,FALSE)</f>
        <v>Bogumiła</v>
      </c>
      <c r="L616" s="19" t="str">
        <f>VLOOKUP(J616,Prowadzacy!$F$2:$K$112,3,FALSE)</f>
        <v>Kazimiera</v>
      </c>
      <c r="M616" s="19" t="str">
        <f>VLOOKUP(J616,Prowadzacy!$F$2:$K$112,4,FALSE)</f>
        <v>Wnukowska</v>
      </c>
      <c r="N616" s="20" t="str">
        <f>VLOOKUP(J616,Prowadzacy!$F$2:$M$112,8,FALSE)</f>
        <v xml:space="preserve">Bogumiła | Wnukowska | Dr hab. inż. |  ( 05258z ) </v>
      </c>
      <c r="O616" s="20" t="str">
        <f>VLOOKUP(J616,Prowadzacy!$F$2:$K$112,5,FALSE)</f>
        <v>W05/K2</v>
      </c>
      <c r="P616" s="20" t="str">
        <f>VLOOKUP(J616,Prowadzacy!$F$2:$K$112,6,FALSE)</f>
        <v>ZEP</v>
      </c>
      <c r="Q616" s="34" t="s">
        <v>1058</v>
      </c>
      <c r="R616" s="20" t="str">
        <f>VLOOKUP(Q616,Prowadzacy!$F$2:$K$112,2,FALSE)</f>
        <v>Marek</v>
      </c>
      <c r="S616" s="20" t="str">
        <f>VLOOKUP(Q616,Prowadzacy!$F$2:$K$112,3,FALSE)</f>
        <v>Andrzej</v>
      </c>
      <c r="T616" s="20" t="str">
        <f>VLOOKUP(Q616,Prowadzacy!$F$2:$K$112,4,FALSE)</f>
        <v>Jaworski</v>
      </c>
      <c r="U616" s="20" t="str">
        <f>VLOOKUP(Q616,Prowadzacy!$F$2:$M$112,8,FALSE)</f>
        <v xml:space="preserve">Marek | Jaworski | Dr inż. |  ( 05237 ) </v>
      </c>
      <c r="V616" s="35"/>
      <c r="W616" s="34" t="s">
        <v>235</v>
      </c>
      <c r="X616" s="34"/>
      <c r="Y616" s="34"/>
      <c r="Z616" s="10"/>
      <c r="AA616" s="20"/>
      <c r="AB616" s="20"/>
      <c r="AC616" s="20"/>
      <c r="AD616" s="20"/>
      <c r="AE616" s="20"/>
      <c r="AF616" s="20"/>
      <c r="AG616" s="20"/>
      <c r="AH616" s="20"/>
      <c r="AI616" s="20"/>
      <c r="AJ616" s="20"/>
      <c r="AK616" s="20"/>
    </row>
    <row r="617" spans="1:37" ht="191.25" customHeight="1">
      <c r="A617" s="20">
        <v>612</v>
      </c>
      <c r="B617" s="20" t="str">
        <f>VLOOKUP(E617,studia!$F$1:$I$12,2,FALSE)</f>
        <v>Elektrotechnika</v>
      </c>
      <c r="C617" s="20" t="str">
        <f>VLOOKUP(E617,studia!$F$1:$I$12,3,FALSE)</f>
        <v>mgr</v>
      </c>
      <c r="D617" s="20" t="str">
        <f>VLOOKUP(E617,studia!$F$1:$I$12,4,FALSE)</f>
        <v>EEN</v>
      </c>
      <c r="E617" s="34" t="s">
        <v>575</v>
      </c>
      <c r="F617" s="34"/>
      <c r="G617" s="35" t="s">
        <v>1748</v>
      </c>
      <c r="H617" s="35" t="s">
        <v>1749</v>
      </c>
      <c r="I617" s="35" t="s">
        <v>1750</v>
      </c>
      <c r="J617" s="35" t="s">
        <v>1236</v>
      </c>
      <c r="K617" s="19" t="str">
        <f>VLOOKUP(J617,Prowadzacy!$F$2:$J$112,2,FALSE)</f>
        <v>Bogumiła</v>
      </c>
      <c r="L617" s="19" t="str">
        <f>VLOOKUP(J617,Prowadzacy!$F$2:$K$112,3,FALSE)</f>
        <v>Kazimiera</v>
      </c>
      <c r="M617" s="19" t="str">
        <f>VLOOKUP(J617,Prowadzacy!$F$2:$K$112,4,FALSE)</f>
        <v>Wnukowska</v>
      </c>
      <c r="N617" s="20" t="str">
        <f>VLOOKUP(J617,Prowadzacy!$F$2:$M$112,8,FALSE)</f>
        <v xml:space="preserve">Bogumiła | Wnukowska | Dr hab. inż. |  ( 05258z ) </v>
      </c>
      <c r="O617" s="20" t="str">
        <f>VLOOKUP(J617,Prowadzacy!$F$2:$K$112,5,FALSE)</f>
        <v>W05/K2</v>
      </c>
      <c r="P617" s="20" t="str">
        <f>VLOOKUP(J617,Prowadzacy!$F$2:$K$112,6,FALSE)</f>
        <v>ZEP</v>
      </c>
      <c r="Q617" s="34" t="s">
        <v>1058</v>
      </c>
      <c r="R617" s="20" t="str">
        <f>VLOOKUP(Q617,Prowadzacy!$F$2:$K$112,2,FALSE)</f>
        <v>Marek</v>
      </c>
      <c r="S617" s="20" t="str">
        <f>VLOOKUP(Q617,Prowadzacy!$F$2:$K$112,3,FALSE)</f>
        <v>Andrzej</v>
      </c>
      <c r="T617" s="20" t="str">
        <f>VLOOKUP(Q617,Prowadzacy!$F$2:$K$112,4,FALSE)</f>
        <v>Jaworski</v>
      </c>
      <c r="U617" s="20" t="str">
        <f>VLOOKUP(Q617,Prowadzacy!$F$2:$M$112,8,FALSE)</f>
        <v xml:space="preserve">Marek | Jaworski | Dr inż. |  ( 05237 ) </v>
      </c>
      <c r="V617" s="35"/>
      <c r="W617" s="34" t="s">
        <v>235</v>
      </c>
      <c r="X617" s="34"/>
      <c r="Y617" s="34"/>
      <c r="Z617" s="10"/>
      <c r="AA617" s="20"/>
      <c r="AB617" s="20"/>
      <c r="AC617" s="20"/>
      <c r="AD617" s="20"/>
      <c r="AE617" s="20"/>
      <c r="AF617" s="20"/>
      <c r="AG617" s="20"/>
      <c r="AH617" s="20"/>
      <c r="AI617" s="20"/>
      <c r="AJ617" s="20"/>
      <c r="AK617" s="20"/>
    </row>
    <row r="618" spans="1:37" ht="140.25" customHeight="1">
      <c r="A618" s="20">
        <v>613</v>
      </c>
      <c r="B618" s="20" t="str">
        <f>VLOOKUP(E618,studia!$F$1:$I$12,2,FALSE)</f>
        <v>Elektrotechnika</v>
      </c>
      <c r="C618" s="20" t="str">
        <f>VLOOKUP(E618,studia!$F$1:$I$12,3,FALSE)</f>
        <v>mgr</v>
      </c>
      <c r="D618" s="20" t="str">
        <f>VLOOKUP(E618,studia!$F$1:$I$12,4,FALSE)</f>
        <v>EEN</v>
      </c>
      <c r="E618" s="34" t="s">
        <v>575</v>
      </c>
      <c r="F618" s="85" t="s">
        <v>2939</v>
      </c>
      <c r="G618" s="35" t="s">
        <v>1751</v>
      </c>
      <c r="H618" s="35" t="s">
        <v>1752</v>
      </c>
      <c r="I618" s="35" t="s">
        <v>1753</v>
      </c>
      <c r="J618" s="35" t="s">
        <v>1236</v>
      </c>
      <c r="K618" s="19" t="str">
        <f>VLOOKUP(J618,Prowadzacy!$F$2:$J$112,2,FALSE)</f>
        <v>Bogumiła</v>
      </c>
      <c r="L618" s="19" t="str">
        <f>VLOOKUP(J618,Prowadzacy!$F$2:$K$112,3,FALSE)</f>
        <v>Kazimiera</v>
      </c>
      <c r="M618" s="19" t="str">
        <f>VLOOKUP(J618,Prowadzacy!$F$2:$K$112,4,FALSE)</f>
        <v>Wnukowska</v>
      </c>
      <c r="N618" s="20" t="str">
        <f>VLOOKUP(J618,Prowadzacy!$F$2:$M$112,8,FALSE)</f>
        <v xml:space="preserve">Bogumiła | Wnukowska | Dr hab. inż. |  ( 05258z ) </v>
      </c>
      <c r="O618" s="20" t="str">
        <f>VLOOKUP(J618,Prowadzacy!$F$2:$K$112,5,FALSE)</f>
        <v>W05/K2</v>
      </c>
      <c r="P618" s="20" t="str">
        <f>VLOOKUP(J618,Prowadzacy!$F$2:$K$112,6,FALSE)</f>
        <v>ZEP</v>
      </c>
      <c r="Q618" s="34" t="s">
        <v>1058</v>
      </c>
      <c r="R618" s="20" t="str">
        <f>VLOOKUP(Q618,Prowadzacy!$F$2:$K$112,2,FALSE)</f>
        <v>Marek</v>
      </c>
      <c r="S618" s="20" t="str">
        <f>VLOOKUP(Q618,Prowadzacy!$F$2:$K$112,3,FALSE)</f>
        <v>Andrzej</v>
      </c>
      <c r="T618" s="20" t="str">
        <f>VLOOKUP(Q618,Prowadzacy!$F$2:$K$112,4,FALSE)</f>
        <v>Jaworski</v>
      </c>
      <c r="U618" s="20" t="str">
        <f>VLOOKUP(Q618,Prowadzacy!$F$2:$M$112,8,FALSE)</f>
        <v xml:space="preserve">Marek | Jaworski | Dr inż. |  ( 05237 ) </v>
      </c>
      <c r="V618" s="35"/>
      <c r="W618" s="34" t="s">
        <v>235</v>
      </c>
      <c r="X618" s="34"/>
      <c r="Y618" s="34"/>
      <c r="Z618" s="10"/>
      <c r="AA618" s="20"/>
      <c r="AB618" s="20"/>
      <c r="AC618" s="20"/>
      <c r="AD618" s="20"/>
      <c r="AE618" s="20"/>
      <c r="AF618" s="20"/>
      <c r="AG618" s="20"/>
      <c r="AH618" s="20"/>
      <c r="AI618" s="20"/>
      <c r="AJ618" s="20"/>
      <c r="AK618" s="20"/>
    </row>
    <row r="619" spans="1:37" ht="127.5" customHeight="1">
      <c r="A619" s="20">
        <v>614</v>
      </c>
      <c r="B619" s="20" t="str">
        <f>VLOOKUP(E619,studia!$F$1:$I$12,2,FALSE)</f>
        <v>Elektrotechnika</v>
      </c>
      <c r="C619" s="20" t="str">
        <f>VLOOKUP(E619,studia!$F$1:$I$12,3,FALSE)</f>
        <v>mgr</v>
      </c>
      <c r="D619" s="20" t="str">
        <f>VLOOKUP(E619,studia!$F$1:$I$12,4,FALSE)</f>
        <v>EEN</v>
      </c>
      <c r="E619" s="34" t="s">
        <v>575</v>
      </c>
      <c r="F619" s="85" t="s">
        <v>2939</v>
      </c>
      <c r="G619" s="35" t="s">
        <v>1754</v>
      </c>
      <c r="H619" s="35" t="s">
        <v>1755</v>
      </c>
      <c r="I619" s="35" t="s">
        <v>1756</v>
      </c>
      <c r="J619" s="35" t="s">
        <v>1236</v>
      </c>
      <c r="K619" s="19" t="str">
        <f>VLOOKUP(J619,Prowadzacy!$F$2:$J$112,2,FALSE)</f>
        <v>Bogumiła</v>
      </c>
      <c r="L619" s="19" t="str">
        <f>VLOOKUP(J619,Prowadzacy!$F$2:$K$112,3,FALSE)</f>
        <v>Kazimiera</v>
      </c>
      <c r="M619" s="19" t="str">
        <f>VLOOKUP(J619,Prowadzacy!$F$2:$K$112,4,FALSE)</f>
        <v>Wnukowska</v>
      </c>
      <c r="N619" s="20" t="str">
        <f>VLOOKUP(J619,Prowadzacy!$F$2:$M$112,8,FALSE)</f>
        <v xml:space="preserve">Bogumiła | Wnukowska | Dr hab. inż. |  ( 05258z ) </v>
      </c>
      <c r="O619" s="20" t="str">
        <f>VLOOKUP(J619,Prowadzacy!$F$2:$K$112,5,FALSE)</f>
        <v>W05/K2</v>
      </c>
      <c r="P619" s="20" t="str">
        <f>VLOOKUP(J619,Prowadzacy!$F$2:$K$112,6,FALSE)</f>
        <v>ZEP</v>
      </c>
      <c r="Q619" s="34" t="s">
        <v>1058</v>
      </c>
      <c r="R619" s="20" t="str">
        <f>VLOOKUP(Q619,Prowadzacy!$F$2:$K$112,2,FALSE)</f>
        <v>Marek</v>
      </c>
      <c r="S619" s="20" t="str">
        <f>VLOOKUP(Q619,Prowadzacy!$F$2:$K$112,3,FALSE)</f>
        <v>Andrzej</v>
      </c>
      <c r="T619" s="20" t="str">
        <f>VLOOKUP(Q619,Prowadzacy!$F$2:$K$112,4,FALSE)</f>
        <v>Jaworski</v>
      </c>
      <c r="U619" s="20" t="str">
        <f>VLOOKUP(Q619,Prowadzacy!$F$2:$M$112,8,FALSE)</f>
        <v xml:space="preserve">Marek | Jaworski | Dr inż. |  ( 05237 ) </v>
      </c>
      <c r="V619" s="35"/>
      <c r="W619" s="34" t="s">
        <v>235</v>
      </c>
      <c r="X619" s="34"/>
      <c r="Y619" s="34"/>
      <c r="Z619" s="10"/>
      <c r="AA619" s="20"/>
      <c r="AB619" s="20"/>
      <c r="AC619" s="20"/>
      <c r="AD619" s="20"/>
      <c r="AE619" s="20"/>
      <c r="AF619" s="20"/>
      <c r="AG619" s="20"/>
      <c r="AH619" s="20"/>
      <c r="AI619" s="20"/>
      <c r="AJ619" s="20"/>
      <c r="AK619" s="20"/>
    </row>
    <row r="620" spans="1:37" ht="153" customHeight="1">
      <c r="A620" s="20">
        <v>615</v>
      </c>
      <c r="B620" s="20" t="str">
        <f>VLOOKUP(E620,studia!$F$1:$I$12,2,FALSE)</f>
        <v>Elektrotechnika</v>
      </c>
      <c r="C620" s="20" t="str">
        <f>VLOOKUP(E620,studia!$F$1:$I$12,3,FALSE)</f>
        <v>mgr</v>
      </c>
      <c r="D620" s="20" t="str">
        <f>VLOOKUP(E620,studia!$F$1:$I$12,4,FALSE)</f>
        <v>EEN</v>
      </c>
      <c r="E620" s="34" t="s">
        <v>575</v>
      </c>
      <c r="F620" s="85" t="s">
        <v>2939</v>
      </c>
      <c r="G620" s="35" t="s">
        <v>1757</v>
      </c>
      <c r="H620" s="35" t="s">
        <v>1758</v>
      </c>
      <c r="I620" s="35" t="s">
        <v>1759</v>
      </c>
      <c r="J620" s="35" t="s">
        <v>1236</v>
      </c>
      <c r="K620" s="19" t="str">
        <f>VLOOKUP(J620,Prowadzacy!$F$2:$J$112,2,FALSE)</f>
        <v>Bogumiła</v>
      </c>
      <c r="L620" s="19" t="str">
        <f>VLOOKUP(J620,Prowadzacy!$F$2:$K$112,3,FALSE)</f>
        <v>Kazimiera</v>
      </c>
      <c r="M620" s="19" t="str">
        <f>VLOOKUP(J620,Prowadzacy!$F$2:$K$112,4,FALSE)</f>
        <v>Wnukowska</v>
      </c>
      <c r="N620" s="20" t="str">
        <f>VLOOKUP(J620,Prowadzacy!$F$2:$M$112,8,FALSE)</f>
        <v xml:space="preserve">Bogumiła | Wnukowska | Dr hab. inż. |  ( 05258z ) </v>
      </c>
      <c r="O620" s="20" t="str">
        <f>VLOOKUP(J620,Prowadzacy!$F$2:$K$112,5,FALSE)</f>
        <v>W05/K2</v>
      </c>
      <c r="P620" s="20" t="str">
        <f>VLOOKUP(J620,Prowadzacy!$F$2:$K$112,6,FALSE)</f>
        <v>ZEP</v>
      </c>
      <c r="Q620" s="34" t="s">
        <v>1058</v>
      </c>
      <c r="R620" s="20" t="str">
        <f>VLOOKUP(Q620,Prowadzacy!$F$2:$K$112,2,FALSE)</f>
        <v>Marek</v>
      </c>
      <c r="S620" s="20" t="str">
        <f>VLOOKUP(Q620,Prowadzacy!$F$2:$K$112,3,FALSE)</f>
        <v>Andrzej</v>
      </c>
      <c r="T620" s="20" t="str">
        <f>VLOOKUP(Q620,Prowadzacy!$F$2:$K$112,4,FALSE)</f>
        <v>Jaworski</v>
      </c>
      <c r="U620" s="20" t="str">
        <f>VLOOKUP(Q620,Prowadzacy!$F$2:$M$112,8,FALSE)</f>
        <v xml:space="preserve">Marek | Jaworski | Dr inż. |  ( 05237 ) </v>
      </c>
      <c r="V620" s="35"/>
      <c r="W620" s="34" t="s">
        <v>235</v>
      </c>
      <c r="X620" s="34"/>
      <c r="Y620" s="34"/>
      <c r="Z620" s="10"/>
      <c r="AA620" s="20"/>
      <c r="AB620" s="20"/>
      <c r="AC620" s="20"/>
      <c r="AD620" s="20"/>
      <c r="AE620" s="20"/>
      <c r="AF620" s="20"/>
      <c r="AG620" s="20"/>
      <c r="AH620" s="20"/>
      <c r="AI620" s="20"/>
      <c r="AJ620" s="20"/>
      <c r="AK620" s="20"/>
    </row>
    <row r="621" spans="1:37" ht="178.5" customHeight="1">
      <c r="A621" s="20">
        <v>616</v>
      </c>
      <c r="B621" s="20" t="str">
        <f>VLOOKUP(E621,studia!$F$1:$I$12,2,FALSE)</f>
        <v>Elektrotechnika</v>
      </c>
      <c r="C621" s="20" t="str">
        <f>VLOOKUP(E621,studia!$F$1:$I$12,3,FALSE)</f>
        <v>mgr</v>
      </c>
      <c r="D621" s="20" t="str">
        <f>VLOOKUP(E621,studia!$F$1:$I$12,4,FALSE)</f>
        <v>EEN</v>
      </c>
      <c r="E621" s="34" t="s">
        <v>575</v>
      </c>
      <c r="F621" s="34"/>
      <c r="G621" s="35" t="s">
        <v>1760</v>
      </c>
      <c r="H621" s="35" t="s">
        <v>1761</v>
      </c>
      <c r="I621" s="35" t="s">
        <v>1762</v>
      </c>
      <c r="J621" s="35" t="s">
        <v>1267</v>
      </c>
      <c r="K621" s="19" t="str">
        <f>VLOOKUP(J621,Prowadzacy!$F$2:$J$112,2,FALSE)</f>
        <v>Zbigniew</v>
      </c>
      <c r="L621" s="19" t="str">
        <f>VLOOKUP(J621,Prowadzacy!$F$2:$K$112,3,FALSE)</f>
        <v>Jan</v>
      </c>
      <c r="M621" s="19" t="str">
        <f>VLOOKUP(J621,Prowadzacy!$F$2:$K$112,4,FALSE)</f>
        <v>Wróblewski</v>
      </c>
      <c r="N621" s="20" t="str">
        <f>VLOOKUP(J621,Prowadzacy!$F$2:$M$112,8,FALSE)</f>
        <v xml:space="preserve">Zbigniew | Wróblewski | Prof. dr hab. inż. |  ( 05259z ) </v>
      </c>
      <c r="O621" s="20" t="str">
        <f>VLOOKUP(J621,Prowadzacy!$F$2:$K$112,5,FALSE)</f>
        <v>W05/K2</v>
      </c>
      <c r="P621" s="20" t="str">
        <f>VLOOKUP(J621,Prowadzacy!$F$2:$K$112,6,FALSE)</f>
        <v>ZEP</v>
      </c>
      <c r="Q621" s="34" t="s">
        <v>1058</v>
      </c>
      <c r="R621" s="20" t="str">
        <f>VLOOKUP(Q621,Prowadzacy!$F$2:$K$112,2,FALSE)</f>
        <v>Marek</v>
      </c>
      <c r="S621" s="20" t="str">
        <f>VLOOKUP(Q621,Prowadzacy!$F$2:$K$112,3,FALSE)</f>
        <v>Andrzej</v>
      </c>
      <c r="T621" s="20" t="str">
        <f>VLOOKUP(Q621,Prowadzacy!$F$2:$K$112,4,FALSE)</f>
        <v>Jaworski</v>
      </c>
      <c r="U621" s="20" t="str">
        <f>VLOOKUP(Q621,Prowadzacy!$F$2:$M$112,8,FALSE)</f>
        <v xml:space="preserve">Marek | Jaworski | Dr inż. |  ( 05237 ) </v>
      </c>
      <c r="V621" s="35"/>
      <c r="W621" s="34" t="s">
        <v>235</v>
      </c>
      <c r="X621" s="34"/>
      <c r="Y621" s="34"/>
      <c r="Z621" s="10"/>
      <c r="AA621" s="20"/>
      <c r="AB621" s="20"/>
      <c r="AC621" s="20"/>
      <c r="AD621" s="20"/>
      <c r="AE621" s="20"/>
      <c r="AF621" s="20"/>
      <c r="AG621" s="20"/>
      <c r="AH621" s="20"/>
      <c r="AI621" s="20"/>
      <c r="AJ621" s="20"/>
      <c r="AK621" s="20"/>
    </row>
    <row r="622" spans="1:37" ht="178.5" customHeight="1">
      <c r="A622" s="20">
        <v>617</v>
      </c>
      <c r="B622" s="20" t="str">
        <f>VLOOKUP(E622,studia!$F$1:$I$12,2,FALSE)</f>
        <v>Elektrotechnika</v>
      </c>
      <c r="C622" s="20" t="str">
        <f>VLOOKUP(E622,studia!$F$1:$I$12,3,FALSE)</f>
        <v>mgr</v>
      </c>
      <c r="D622" s="20" t="str">
        <f>VLOOKUP(E622,studia!$F$1:$I$12,4,FALSE)</f>
        <v>EEN</v>
      </c>
      <c r="E622" s="34" t="s">
        <v>575</v>
      </c>
      <c r="F622" s="85" t="s">
        <v>2939</v>
      </c>
      <c r="G622" s="35" t="s">
        <v>1763</v>
      </c>
      <c r="H622" s="35" t="s">
        <v>1764</v>
      </c>
      <c r="I622" s="35" t="s">
        <v>1765</v>
      </c>
      <c r="J622" s="35" t="s">
        <v>1267</v>
      </c>
      <c r="K622" s="19" t="str">
        <f>VLOOKUP(J622,Prowadzacy!$F$2:$J$112,2,FALSE)</f>
        <v>Zbigniew</v>
      </c>
      <c r="L622" s="19" t="str">
        <f>VLOOKUP(J622,Prowadzacy!$F$2:$K$112,3,FALSE)</f>
        <v>Jan</v>
      </c>
      <c r="M622" s="19" t="str">
        <f>VLOOKUP(J622,Prowadzacy!$F$2:$K$112,4,FALSE)</f>
        <v>Wróblewski</v>
      </c>
      <c r="N622" s="20" t="str">
        <f>VLOOKUP(J622,Prowadzacy!$F$2:$M$112,8,FALSE)</f>
        <v xml:space="preserve">Zbigniew | Wróblewski | Prof. dr hab. inż. |  ( 05259z ) </v>
      </c>
      <c r="O622" s="20" t="str">
        <f>VLOOKUP(J622,Prowadzacy!$F$2:$K$112,5,FALSE)</f>
        <v>W05/K2</v>
      </c>
      <c r="P622" s="20" t="str">
        <f>VLOOKUP(J622,Prowadzacy!$F$2:$K$112,6,FALSE)</f>
        <v>ZEP</v>
      </c>
      <c r="Q622" s="34" t="s">
        <v>1058</v>
      </c>
      <c r="R622" s="20" t="str">
        <f>VLOOKUP(Q622,Prowadzacy!$F$2:$K$112,2,FALSE)</f>
        <v>Marek</v>
      </c>
      <c r="S622" s="20" t="str">
        <f>VLOOKUP(Q622,Prowadzacy!$F$2:$K$112,3,FALSE)</f>
        <v>Andrzej</v>
      </c>
      <c r="T622" s="20" t="str">
        <f>VLOOKUP(Q622,Prowadzacy!$F$2:$K$112,4,FALSE)</f>
        <v>Jaworski</v>
      </c>
      <c r="U622" s="20" t="str">
        <f>VLOOKUP(Q622,Prowadzacy!$F$2:$M$112,8,FALSE)</f>
        <v xml:space="preserve">Marek | Jaworski | Dr inż. |  ( 05237 ) </v>
      </c>
      <c r="V622" s="35"/>
      <c r="W622" s="34" t="s">
        <v>235</v>
      </c>
      <c r="X622" s="34"/>
      <c r="Y622" s="34"/>
      <c r="Z622" s="10"/>
      <c r="AA622" s="20"/>
      <c r="AB622" s="20"/>
      <c r="AC622" s="20"/>
      <c r="AD622" s="20"/>
      <c r="AE622" s="20"/>
      <c r="AF622" s="20"/>
      <c r="AG622" s="20"/>
      <c r="AH622" s="20"/>
      <c r="AI622" s="20"/>
      <c r="AJ622" s="20"/>
      <c r="AK622" s="20"/>
    </row>
    <row r="623" spans="1:37" ht="140.25" customHeight="1">
      <c r="A623" s="20">
        <v>618</v>
      </c>
      <c r="B623" s="20" t="str">
        <f>VLOOKUP(E623,studia!$F$1:$I$12,2,FALSE)</f>
        <v>Elektrotechnika</v>
      </c>
      <c r="C623" s="20" t="str">
        <f>VLOOKUP(E623,studia!$F$1:$I$12,3,FALSE)</f>
        <v>mgr</v>
      </c>
      <c r="D623" s="20" t="str">
        <f>VLOOKUP(E623,studia!$F$1:$I$12,4,FALSE)</f>
        <v>EEN</v>
      </c>
      <c r="E623" s="34" t="s">
        <v>575</v>
      </c>
      <c r="F623" s="85" t="s">
        <v>2939</v>
      </c>
      <c r="G623" s="35" t="s">
        <v>1766</v>
      </c>
      <c r="H623" s="35" t="s">
        <v>1767</v>
      </c>
      <c r="I623" s="35" t="s">
        <v>1768</v>
      </c>
      <c r="J623" s="35" t="s">
        <v>1267</v>
      </c>
      <c r="K623" s="19" t="str">
        <f>VLOOKUP(J623,Prowadzacy!$F$2:$J$112,2,FALSE)</f>
        <v>Zbigniew</v>
      </c>
      <c r="L623" s="19" t="str">
        <f>VLOOKUP(J623,Prowadzacy!$F$2:$K$112,3,FALSE)</f>
        <v>Jan</v>
      </c>
      <c r="M623" s="19" t="str">
        <f>VLOOKUP(J623,Prowadzacy!$F$2:$K$112,4,FALSE)</f>
        <v>Wróblewski</v>
      </c>
      <c r="N623" s="20" t="str">
        <f>VLOOKUP(J623,Prowadzacy!$F$2:$M$112,8,FALSE)</f>
        <v xml:space="preserve">Zbigniew | Wróblewski | Prof. dr hab. inż. |  ( 05259z ) </v>
      </c>
      <c r="O623" s="20" t="str">
        <f>VLOOKUP(J623,Prowadzacy!$F$2:$K$112,5,FALSE)</f>
        <v>W05/K2</v>
      </c>
      <c r="P623" s="20" t="str">
        <f>VLOOKUP(J623,Prowadzacy!$F$2:$K$112,6,FALSE)</f>
        <v>ZEP</v>
      </c>
      <c r="Q623" s="34" t="s">
        <v>1058</v>
      </c>
      <c r="R623" s="20" t="str">
        <f>VLOOKUP(Q623,Prowadzacy!$F$2:$K$112,2,FALSE)</f>
        <v>Marek</v>
      </c>
      <c r="S623" s="20" t="str">
        <f>VLOOKUP(Q623,Prowadzacy!$F$2:$K$112,3,FALSE)</f>
        <v>Andrzej</v>
      </c>
      <c r="T623" s="20" t="str">
        <f>VLOOKUP(Q623,Prowadzacy!$F$2:$K$112,4,FALSE)</f>
        <v>Jaworski</v>
      </c>
      <c r="U623" s="20" t="str">
        <f>VLOOKUP(Q623,Prowadzacy!$F$2:$M$112,8,FALSE)</f>
        <v xml:space="preserve">Marek | Jaworski | Dr inż. |  ( 05237 ) </v>
      </c>
      <c r="V623" s="35"/>
      <c r="W623" s="34" t="s">
        <v>235</v>
      </c>
      <c r="X623" s="53"/>
      <c r="Y623" s="34"/>
      <c r="Z623" s="10"/>
      <c r="AA623" s="20"/>
      <c r="AB623" s="20"/>
      <c r="AC623" s="20"/>
      <c r="AD623" s="20"/>
      <c r="AE623" s="20"/>
      <c r="AF623" s="20"/>
      <c r="AG623" s="20"/>
      <c r="AH623" s="20"/>
      <c r="AI623" s="20"/>
      <c r="AJ623" s="20"/>
      <c r="AK623" s="20"/>
    </row>
    <row r="624" spans="1:37" ht="91.5" customHeight="1">
      <c r="A624" s="20">
        <v>619</v>
      </c>
      <c r="B624" s="20" t="str">
        <f>VLOOKUP(E624,studia!$F$1:$I$12,2,FALSE)</f>
        <v>Elektrotechnika</v>
      </c>
      <c r="C624" s="20" t="str">
        <f>VLOOKUP(E624,studia!$F$1:$I$12,3,FALSE)</f>
        <v>mgr</v>
      </c>
      <c r="D624" s="20" t="str">
        <f>VLOOKUP(E624,studia!$F$1:$I$12,4,FALSE)</f>
        <v>EEN</v>
      </c>
      <c r="E624" s="34" t="s">
        <v>575</v>
      </c>
      <c r="F624" s="34"/>
      <c r="G624" s="35" t="s">
        <v>1769</v>
      </c>
      <c r="H624" s="35" t="s">
        <v>1770</v>
      </c>
      <c r="I624" s="35" t="s">
        <v>1771</v>
      </c>
      <c r="J624" s="35" t="s">
        <v>1267</v>
      </c>
      <c r="K624" s="19" t="str">
        <f>VLOOKUP(J624,Prowadzacy!$F$2:$J$112,2,FALSE)</f>
        <v>Zbigniew</v>
      </c>
      <c r="L624" s="19" t="str">
        <f>VLOOKUP(J624,Prowadzacy!$F$2:$K$112,3,FALSE)</f>
        <v>Jan</v>
      </c>
      <c r="M624" s="19" t="str">
        <f>VLOOKUP(J624,Prowadzacy!$F$2:$K$112,4,FALSE)</f>
        <v>Wróblewski</v>
      </c>
      <c r="N624" s="20" t="str">
        <f>VLOOKUP(J624,Prowadzacy!$F$2:$M$112,8,FALSE)</f>
        <v xml:space="preserve">Zbigniew | Wróblewski | Prof. dr hab. inż. |  ( 05259z ) </v>
      </c>
      <c r="O624" s="20" t="str">
        <f>VLOOKUP(J624,Prowadzacy!$F$2:$K$112,5,FALSE)</f>
        <v>W05/K2</v>
      </c>
      <c r="P624" s="20" t="str">
        <f>VLOOKUP(J624,Prowadzacy!$F$2:$K$112,6,FALSE)</f>
        <v>ZEP</v>
      </c>
      <c r="Q624" s="34" t="s">
        <v>1058</v>
      </c>
      <c r="R624" s="20" t="str">
        <f>VLOOKUP(Q624,Prowadzacy!$F$2:$K$112,2,FALSE)</f>
        <v>Marek</v>
      </c>
      <c r="S624" s="20" t="str">
        <f>VLOOKUP(Q624,Prowadzacy!$F$2:$K$112,3,FALSE)</f>
        <v>Andrzej</v>
      </c>
      <c r="T624" s="20" t="str">
        <f>VLOOKUP(Q624,Prowadzacy!$F$2:$K$112,4,FALSE)</f>
        <v>Jaworski</v>
      </c>
      <c r="U624" s="20" t="str">
        <f>VLOOKUP(Q624,Prowadzacy!$F$2:$M$112,8,FALSE)</f>
        <v xml:space="preserve">Marek | Jaworski | Dr inż. |  ( 05237 ) </v>
      </c>
      <c r="V624" s="35"/>
      <c r="W624" s="34" t="s">
        <v>235</v>
      </c>
      <c r="X624" s="34"/>
      <c r="Y624" s="34"/>
      <c r="Z624" s="10"/>
      <c r="AA624" s="20"/>
      <c r="AB624" s="20"/>
      <c r="AC624" s="20"/>
      <c r="AD624" s="20"/>
      <c r="AE624" s="20"/>
      <c r="AF624" s="20"/>
      <c r="AG624" s="20"/>
      <c r="AH624" s="20"/>
      <c r="AI624" s="20"/>
      <c r="AJ624" s="20"/>
      <c r="AK624" s="20"/>
    </row>
    <row r="625" spans="1:37" ht="127.5" customHeight="1">
      <c r="A625" s="20">
        <v>620</v>
      </c>
      <c r="B625" s="20" t="str">
        <f>VLOOKUP(E625,studia!$F$1:$I$12,2,FALSE)</f>
        <v>Elektrotechnika</v>
      </c>
      <c r="C625" s="20" t="str">
        <f>VLOOKUP(E625,studia!$F$1:$I$12,3,FALSE)</f>
        <v>mgr</v>
      </c>
      <c r="D625" s="20" t="str">
        <f>VLOOKUP(E625,studia!$F$1:$I$12,4,FALSE)</f>
        <v>EEN</v>
      </c>
      <c r="E625" s="34" t="s">
        <v>575</v>
      </c>
      <c r="F625" s="85" t="s">
        <v>2939</v>
      </c>
      <c r="G625" s="35" t="s">
        <v>1772</v>
      </c>
      <c r="H625" s="35" t="s">
        <v>1773</v>
      </c>
      <c r="I625" s="35" t="s">
        <v>1774</v>
      </c>
      <c r="J625" s="35" t="s">
        <v>1267</v>
      </c>
      <c r="K625" s="19" t="str">
        <f>VLOOKUP(J625,Prowadzacy!$F$2:$J$112,2,FALSE)</f>
        <v>Zbigniew</v>
      </c>
      <c r="L625" s="19" t="str">
        <f>VLOOKUP(J625,Prowadzacy!$F$2:$K$112,3,FALSE)</f>
        <v>Jan</v>
      </c>
      <c r="M625" s="19" t="str">
        <f>VLOOKUP(J625,Prowadzacy!$F$2:$K$112,4,FALSE)</f>
        <v>Wróblewski</v>
      </c>
      <c r="N625" s="20" t="str">
        <f>VLOOKUP(J625,Prowadzacy!$F$2:$M$112,8,FALSE)</f>
        <v xml:space="preserve">Zbigniew | Wróblewski | Prof. dr hab. inż. |  ( 05259z ) </v>
      </c>
      <c r="O625" s="20" t="str">
        <f>VLOOKUP(J625,Prowadzacy!$F$2:$K$112,5,FALSE)</f>
        <v>W05/K2</v>
      </c>
      <c r="P625" s="20" t="str">
        <f>VLOOKUP(J625,Prowadzacy!$F$2:$K$112,6,FALSE)</f>
        <v>ZEP</v>
      </c>
      <c r="Q625" s="34" t="s">
        <v>1191</v>
      </c>
      <c r="R625" s="20" t="str">
        <f>VLOOKUP(Q625,Prowadzacy!$F$2:$K$112,2,FALSE)</f>
        <v>Marek</v>
      </c>
      <c r="S625" s="20">
        <f>VLOOKUP(Q625,Prowadzacy!$F$2:$K$112,3,FALSE)</f>
        <v>0</v>
      </c>
      <c r="T625" s="20" t="str">
        <f>VLOOKUP(Q625,Prowadzacy!$F$2:$K$112,4,FALSE)</f>
        <v>Szuba</v>
      </c>
      <c r="U625" s="20" t="str">
        <f>VLOOKUP(Q625,Prowadzacy!$F$2:$M$112,8,FALSE)</f>
        <v xml:space="preserve">Marek | Szuba | Dr inż. |  ( 05251 ) </v>
      </c>
      <c r="V625" s="35"/>
      <c r="W625" s="34" t="s">
        <v>235</v>
      </c>
      <c r="X625" s="34"/>
      <c r="Y625" s="34"/>
      <c r="Z625" s="10"/>
      <c r="AA625" s="20"/>
      <c r="AB625" s="20"/>
      <c r="AC625" s="20"/>
      <c r="AD625" s="20"/>
      <c r="AE625" s="20"/>
      <c r="AF625" s="20"/>
      <c r="AG625" s="20"/>
      <c r="AH625" s="20"/>
      <c r="AI625" s="20"/>
      <c r="AJ625" s="20"/>
      <c r="AK625" s="20"/>
    </row>
    <row r="626" spans="1:37" ht="63.75" customHeight="1">
      <c r="A626" s="20">
        <v>621</v>
      </c>
      <c r="B626" s="20" t="str">
        <f>VLOOKUP(E626,studia!$F$1:$I$12,2,FALSE)</f>
        <v>Elektrotechnika</v>
      </c>
      <c r="C626" s="20" t="str">
        <f>VLOOKUP(E626,studia!$F$1:$I$12,3,FALSE)</f>
        <v>mgr</v>
      </c>
      <c r="D626" s="20" t="str">
        <f>VLOOKUP(E626,studia!$F$1:$I$12,4,FALSE)</f>
        <v>EEN</v>
      </c>
      <c r="E626" s="34" t="s">
        <v>575</v>
      </c>
      <c r="F626" s="34"/>
      <c r="G626" s="35" t="s">
        <v>1775</v>
      </c>
      <c r="H626" s="35" t="s">
        <v>1776</v>
      </c>
      <c r="I626" s="35" t="s">
        <v>1777</v>
      </c>
      <c r="J626" s="35" t="s">
        <v>1267</v>
      </c>
      <c r="K626" s="19" t="str">
        <f>VLOOKUP(J626,Prowadzacy!$F$2:$J$112,2,FALSE)</f>
        <v>Zbigniew</v>
      </c>
      <c r="L626" s="19" t="str">
        <f>VLOOKUP(J626,Prowadzacy!$F$2:$K$112,3,FALSE)</f>
        <v>Jan</v>
      </c>
      <c r="M626" s="19" t="str">
        <f>VLOOKUP(J626,Prowadzacy!$F$2:$K$112,4,FALSE)</f>
        <v>Wróblewski</v>
      </c>
      <c r="N626" s="20" t="str">
        <f>VLOOKUP(J626,Prowadzacy!$F$2:$M$112,8,FALSE)</f>
        <v xml:space="preserve">Zbigniew | Wróblewski | Prof. dr hab. inż. |  ( 05259z ) </v>
      </c>
      <c r="O626" s="20" t="str">
        <f>VLOOKUP(J626,Prowadzacy!$F$2:$K$112,5,FALSE)</f>
        <v>W05/K2</v>
      </c>
      <c r="P626" s="20" t="str">
        <f>VLOOKUP(J626,Prowadzacy!$F$2:$K$112,6,FALSE)</f>
        <v>ZEP</v>
      </c>
      <c r="Q626" s="34" t="s">
        <v>1191</v>
      </c>
      <c r="R626" s="20" t="str">
        <f>VLOOKUP(Q626,Prowadzacy!$F$2:$K$112,2,FALSE)</f>
        <v>Marek</v>
      </c>
      <c r="S626" s="20">
        <f>VLOOKUP(Q626,Prowadzacy!$F$2:$K$112,3,FALSE)</f>
        <v>0</v>
      </c>
      <c r="T626" s="20" t="str">
        <f>VLOOKUP(Q626,Prowadzacy!$F$2:$K$112,4,FALSE)</f>
        <v>Szuba</v>
      </c>
      <c r="U626" s="20" t="str">
        <f>VLOOKUP(Q626,Prowadzacy!$F$2:$M$112,8,FALSE)</f>
        <v xml:space="preserve">Marek | Szuba | Dr inż. |  ( 05251 ) </v>
      </c>
      <c r="V626" s="35"/>
      <c r="W626" s="34" t="s">
        <v>235</v>
      </c>
      <c r="X626" s="34"/>
      <c r="Y626" s="34"/>
      <c r="Z626" s="10"/>
      <c r="AA626" s="20"/>
      <c r="AB626" s="20"/>
      <c r="AC626" s="20"/>
      <c r="AD626" s="20"/>
      <c r="AE626" s="20"/>
      <c r="AF626" s="20"/>
      <c r="AG626" s="20"/>
      <c r="AH626" s="20"/>
      <c r="AI626" s="20"/>
      <c r="AJ626" s="20"/>
      <c r="AK626" s="20"/>
    </row>
    <row r="627" spans="1:37" ht="165.75" customHeight="1">
      <c r="A627" s="20">
        <v>622</v>
      </c>
      <c r="B627" s="20" t="str">
        <f>VLOOKUP(E627,studia!$F$1:$I$12,2,FALSE)</f>
        <v>Elektrotechnika</v>
      </c>
      <c r="C627" s="20" t="str">
        <f>VLOOKUP(E627,studia!$F$1:$I$12,3,FALSE)</f>
        <v>mgr</v>
      </c>
      <c r="D627" s="20" t="str">
        <f>VLOOKUP(E627,studia!$F$1:$I$12,4,FALSE)</f>
        <v>EEN</v>
      </c>
      <c r="E627" s="34" t="s">
        <v>575</v>
      </c>
      <c r="F627" s="85" t="s">
        <v>2939</v>
      </c>
      <c r="G627" s="35" t="s">
        <v>1778</v>
      </c>
      <c r="H627" s="35" t="s">
        <v>1779</v>
      </c>
      <c r="I627" s="35" t="s">
        <v>1780</v>
      </c>
      <c r="J627" s="35" t="s">
        <v>1267</v>
      </c>
      <c r="K627" s="19" t="str">
        <f>VLOOKUP(J627,Prowadzacy!$F$2:$J$112,2,FALSE)</f>
        <v>Zbigniew</v>
      </c>
      <c r="L627" s="19" t="str">
        <f>VLOOKUP(J627,Prowadzacy!$F$2:$K$112,3,FALSE)</f>
        <v>Jan</v>
      </c>
      <c r="M627" s="19" t="str">
        <f>VLOOKUP(J627,Prowadzacy!$F$2:$K$112,4,FALSE)</f>
        <v>Wróblewski</v>
      </c>
      <c r="N627" s="20" t="str">
        <f>VLOOKUP(J627,Prowadzacy!$F$2:$M$112,8,FALSE)</f>
        <v xml:space="preserve">Zbigniew | Wróblewski | Prof. dr hab. inż. |  ( 05259z ) </v>
      </c>
      <c r="O627" s="20" t="str">
        <f>VLOOKUP(J627,Prowadzacy!$F$2:$K$112,5,FALSE)</f>
        <v>W05/K2</v>
      </c>
      <c r="P627" s="20" t="str">
        <f>VLOOKUP(J627,Prowadzacy!$F$2:$K$112,6,FALSE)</f>
        <v>ZEP</v>
      </c>
      <c r="Q627" s="34" t="s">
        <v>1058</v>
      </c>
      <c r="R627" s="20" t="str">
        <f>VLOOKUP(Q627,Prowadzacy!$F$2:$K$112,2,FALSE)</f>
        <v>Marek</v>
      </c>
      <c r="S627" s="20" t="str">
        <f>VLOOKUP(Q627,Prowadzacy!$F$2:$K$112,3,FALSE)</f>
        <v>Andrzej</v>
      </c>
      <c r="T627" s="20" t="str">
        <f>VLOOKUP(Q627,Prowadzacy!$F$2:$K$112,4,FALSE)</f>
        <v>Jaworski</v>
      </c>
      <c r="U627" s="20" t="str">
        <f>VLOOKUP(Q627,Prowadzacy!$F$2:$M$112,8,FALSE)</f>
        <v xml:space="preserve">Marek | Jaworski | Dr inż. |  ( 05237 ) </v>
      </c>
      <c r="V627" s="35"/>
      <c r="W627" s="34" t="s">
        <v>235</v>
      </c>
      <c r="X627" s="34"/>
      <c r="Y627" s="34"/>
      <c r="Z627" s="10"/>
      <c r="AA627" s="20"/>
      <c r="AB627" s="20"/>
      <c r="AC627" s="20"/>
      <c r="AD627" s="20"/>
      <c r="AE627" s="20"/>
      <c r="AF627" s="20"/>
      <c r="AG627" s="20"/>
      <c r="AH627" s="20"/>
      <c r="AI627" s="20"/>
      <c r="AJ627" s="20"/>
      <c r="AK627" s="20"/>
    </row>
    <row r="628" spans="1:37" ht="89.25" customHeight="1">
      <c r="A628" s="20">
        <v>623</v>
      </c>
      <c r="B628" s="20" t="str">
        <f>VLOOKUP(E628,studia!$F$1:$I$12,2,FALSE)</f>
        <v>Elektrotechnika</v>
      </c>
      <c r="C628" s="20" t="str">
        <f>VLOOKUP(E628,studia!$F$1:$I$12,3,FALSE)</f>
        <v>mgr</v>
      </c>
      <c r="D628" s="20" t="str">
        <f>VLOOKUP(E628,studia!$F$1:$I$12,4,FALSE)</f>
        <v>EEN</v>
      </c>
      <c r="E628" s="34" t="s">
        <v>575</v>
      </c>
      <c r="F628" s="85" t="s">
        <v>2939</v>
      </c>
      <c r="G628" s="35" t="s">
        <v>1781</v>
      </c>
      <c r="H628" s="35" t="s">
        <v>1782</v>
      </c>
      <c r="I628" s="35" t="s">
        <v>1783</v>
      </c>
      <c r="J628" s="35" t="s">
        <v>1267</v>
      </c>
      <c r="K628" s="19" t="str">
        <f>VLOOKUP(J628,Prowadzacy!$F$2:$J$112,2,FALSE)</f>
        <v>Zbigniew</v>
      </c>
      <c r="L628" s="19" t="str">
        <f>VLOOKUP(J628,Prowadzacy!$F$2:$K$112,3,FALSE)</f>
        <v>Jan</v>
      </c>
      <c r="M628" s="19" t="str">
        <f>VLOOKUP(J628,Prowadzacy!$F$2:$K$112,4,FALSE)</f>
        <v>Wróblewski</v>
      </c>
      <c r="N628" s="20" t="str">
        <f>VLOOKUP(J628,Prowadzacy!$F$2:$M$112,8,FALSE)</f>
        <v xml:space="preserve">Zbigniew | Wróblewski | Prof. dr hab. inż. |  ( 05259z ) </v>
      </c>
      <c r="O628" s="20" t="str">
        <f>VLOOKUP(J628,Prowadzacy!$F$2:$K$112,5,FALSE)</f>
        <v>W05/K2</v>
      </c>
      <c r="P628" s="20" t="str">
        <f>VLOOKUP(J628,Prowadzacy!$F$2:$K$112,6,FALSE)</f>
        <v>ZEP</v>
      </c>
      <c r="Q628" s="34" t="s">
        <v>770</v>
      </c>
      <c r="R628" s="20" t="str">
        <f>VLOOKUP(Q628,Prowadzacy!$F$2:$K$112,2,FALSE)</f>
        <v>Janusz</v>
      </c>
      <c r="S628" s="20" t="str">
        <f>VLOOKUP(Q628,Prowadzacy!$F$2:$K$112,3,FALSE)</f>
        <v>Stanisław</v>
      </c>
      <c r="T628" s="20" t="str">
        <f>VLOOKUP(Q628,Prowadzacy!$F$2:$K$112,4,FALSE)</f>
        <v>Konieczny</v>
      </c>
      <c r="U628" s="20" t="str">
        <f>VLOOKUP(Q628,Prowadzacy!$F$2:$M$112,8,FALSE)</f>
        <v xml:space="preserve">Janusz | Konieczny | Dr inż. |  ( 05269 ) </v>
      </c>
      <c r="V628" s="35"/>
      <c r="W628" s="34" t="s">
        <v>235</v>
      </c>
      <c r="X628" s="34"/>
      <c r="Y628" s="34"/>
      <c r="Z628" s="10"/>
      <c r="AA628" s="20"/>
      <c r="AB628" s="20"/>
      <c r="AC628" s="20"/>
      <c r="AD628" s="20"/>
      <c r="AE628" s="20"/>
      <c r="AF628" s="20"/>
      <c r="AG628" s="20"/>
      <c r="AH628" s="20"/>
      <c r="AI628" s="20"/>
      <c r="AJ628" s="20"/>
      <c r="AK628" s="20"/>
    </row>
    <row r="629" spans="1:37" ht="63.75" customHeight="1">
      <c r="A629" s="20">
        <v>624</v>
      </c>
      <c r="B629" s="20" t="str">
        <f>VLOOKUP(E629,studia!$F$1:$I$12,2,FALSE)</f>
        <v>Elektrotechnika</v>
      </c>
      <c r="C629" s="20" t="str">
        <f>VLOOKUP(E629,studia!$F$1:$I$12,3,FALSE)</f>
        <v>mgr</v>
      </c>
      <c r="D629" s="20" t="str">
        <f>VLOOKUP(E629,studia!$F$1:$I$12,4,FALSE)</f>
        <v>EEN</v>
      </c>
      <c r="E629" s="34" t="s">
        <v>575</v>
      </c>
      <c r="F629" s="85" t="s">
        <v>2939</v>
      </c>
      <c r="G629" s="35" t="s">
        <v>1784</v>
      </c>
      <c r="H629" s="35" t="s">
        <v>1785</v>
      </c>
      <c r="I629" s="35" t="s">
        <v>1786</v>
      </c>
      <c r="J629" s="35" t="s">
        <v>1267</v>
      </c>
      <c r="K629" s="19" t="str">
        <f>VLOOKUP(J629,Prowadzacy!$F$2:$J$112,2,FALSE)</f>
        <v>Zbigniew</v>
      </c>
      <c r="L629" s="19" t="str">
        <f>VLOOKUP(J629,Prowadzacy!$F$2:$K$112,3,FALSE)</f>
        <v>Jan</v>
      </c>
      <c r="M629" s="19" t="str">
        <f>VLOOKUP(J629,Prowadzacy!$F$2:$K$112,4,FALSE)</f>
        <v>Wróblewski</v>
      </c>
      <c r="N629" s="20" t="str">
        <f>VLOOKUP(J629,Prowadzacy!$F$2:$M$112,8,FALSE)</f>
        <v xml:space="preserve">Zbigniew | Wróblewski | Prof. dr hab. inż. |  ( 05259z ) </v>
      </c>
      <c r="O629" s="20" t="str">
        <f>VLOOKUP(J629,Prowadzacy!$F$2:$K$112,5,FALSE)</f>
        <v>W05/K2</v>
      </c>
      <c r="P629" s="20" t="str">
        <f>VLOOKUP(J629,Prowadzacy!$F$2:$K$112,6,FALSE)</f>
        <v>ZEP</v>
      </c>
      <c r="Q629" s="34" t="s">
        <v>1191</v>
      </c>
      <c r="R629" s="20" t="str">
        <f>VLOOKUP(Q629,Prowadzacy!$F$2:$K$112,2,FALSE)</f>
        <v>Marek</v>
      </c>
      <c r="S629" s="20">
        <f>VLOOKUP(Q629,Prowadzacy!$F$2:$K$112,3,FALSE)</f>
        <v>0</v>
      </c>
      <c r="T629" s="20" t="str">
        <f>VLOOKUP(Q629,Prowadzacy!$F$2:$K$112,4,FALSE)</f>
        <v>Szuba</v>
      </c>
      <c r="U629" s="20" t="str">
        <f>VLOOKUP(Q629,Prowadzacy!$F$2:$M$112,8,FALSE)</f>
        <v xml:space="preserve">Marek | Szuba | Dr inż. |  ( 05251 ) </v>
      </c>
      <c r="V629" s="35"/>
      <c r="W629" s="34" t="s">
        <v>235</v>
      </c>
      <c r="X629" s="34"/>
      <c r="Y629" s="34"/>
      <c r="Z629" s="10"/>
      <c r="AA629" s="20"/>
      <c r="AB629" s="20"/>
      <c r="AC629" s="20"/>
      <c r="AD629" s="20"/>
      <c r="AE629" s="20"/>
      <c r="AF629" s="20"/>
      <c r="AG629" s="20"/>
      <c r="AH629" s="20"/>
      <c r="AI629" s="20"/>
      <c r="AJ629" s="20"/>
      <c r="AK629" s="20"/>
    </row>
    <row r="630" spans="1:37" ht="140.25" customHeight="1">
      <c r="A630" s="20">
        <v>625</v>
      </c>
      <c r="B630" s="20" t="str">
        <f>VLOOKUP(E630,studia!$F$1:$I$12,2,FALSE)</f>
        <v>Elektrotechnika</v>
      </c>
      <c r="C630" s="20" t="str">
        <f>VLOOKUP(E630,studia!$F$1:$I$12,3,FALSE)</f>
        <v>mgr</v>
      </c>
      <c r="D630" s="20" t="str">
        <f>VLOOKUP(E630,studia!$F$1:$I$12,4,FALSE)</f>
        <v>EEN</v>
      </c>
      <c r="E630" s="34" t="s">
        <v>575</v>
      </c>
      <c r="F630" s="34"/>
      <c r="G630" s="35" t="s">
        <v>1787</v>
      </c>
      <c r="H630" s="35" t="s">
        <v>1788</v>
      </c>
      <c r="I630" s="35" t="s">
        <v>1789</v>
      </c>
      <c r="J630" s="35" t="s">
        <v>1267</v>
      </c>
      <c r="K630" s="19" t="str">
        <f>VLOOKUP(J630,Prowadzacy!$F$2:$J$112,2,FALSE)</f>
        <v>Zbigniew</v>
      </c>
      <c r="L630" s="19" t="str">
        <f>VLOOKUP(J630,Prowadzacy!$F$2:$K$112,3,FALSE)</f>
        <v>Jan</v>
      </c>
      <c r="M630" s="19" t="str">
        <f>VLOOKUP(J630,Prowadzacy!$F$2:$K$112,4,FALSE)</f>
        <v>Wróblewski</v>
      </c>
      <c r="N630" s="20" t="str">
        <f>VLOOKUP(J630,Prowadzacy!$F$2:$M$112,8,FALSE)</f>
        <v xml:space="preserve">Zbigniew | Wróblewski | Prof. dr hab. inż. |  ( 05259z ) </v>
      </c>
      <c r="O630" s="20" t="str">
        <f>VLOOKUP(J630,Prowadzacy!$F$2:$K$112,5,FALSE)</f>
        <v>W05/K2</v>
      </c>
      <c r="P630" s="20" t="str">
        <f>VLOOKUP(J630,Prowadzacy!$F$2:$K$112,6,FALSE)</f>
        <v>ZEP</v>
      </c>
      <c r="Q630" s="34" t="s">
        <v>1191</v>
      </c>
      <c r="R630" s="20" t="str">
        <f>VLOOKUP(Q630,Prowadzacy!$F$2:$K$112,2,FALSE)</f>
        <v>Marek</v>
      </c>
      <c r="S630" s="20">
        <f>VLOOKUP(Q630,Prowadzacy!$F$2:$K$112,3,FALSE)</f>
        <v>0</v>
      </c>
      <c r="T630" s="20" t="str">
        <f>VLOOKUP(Q630,Prowadzacy!$F$2:$K$112,4,FALSE)</f>
        <v>Szuba</v>
      </c>
      <c r="U630" s="20" t="str">
        <f>VLOOKUP(Q630,Prowadzacy!$F$2:$M$112,8,FALSE)</f>
        <v xml:space="preserve">Marek | Szuba | Dr inż. |  ( 05251 ) </v>
      </c>
      <c r="V630" s="35"/>
      <c r="W630" s="34" t="s">
        <v>235</v>
      </c>
      <c r="X630" s="34"/>
      <c r="Y630" s="34"/>
      <c r="Z630" s="10"/>
      <c r="AA630" s="20"/>
      <c r="AB630" s="20"/>
      <c r="AC630" s="20"/>
      <c r="AD630" s="20"/>
      <c r="AE630" s="20"/>
      <c r="AF630" s="20"/>
      <c r="AG630" s="20"/>
      <c r="AH630" s="20"/>
      <c r="AI630" s="20"/>
      <c r="AJ630" s="20"/>
      <c r="AK630" s="20"/>
    </row>
    <row r="631" spans="1:37" ht="127.5" customHeight="1">
      <c r="A631" s="20">
        <v>626</v>
      </c>
      <c r="B631" s="20" t="str">
        <f>VLOOKUP(E631,studia!$F$1:$I$12,2,FALSE)</f>
        <v>Elektrotechnika</v>
      </c>
      <c r="C631" s="20" t="str">
        <f>VLOOKUP(E631,studia!$F$1:$I$12,3,FALSE)</f>
        <v>mgr</v>
      </c>
      <c r="D631" s="20" t="str">
        <f>VLOOKUP(E631,studia!$F$1:$I$12,4,FALSE)</f>
        <v>EEN</v>
      </c>
      <c r="E631" s="34" t="s">
        <v>575</v>
      </c>
      <c r="F631" s="85" t="s">
        <v>2939</v>
      </c>
      <c r="G631" s="35" t="s">
        <v>1790</v>
      </c>
      <c r="H631" s="35" t="s">
        <v>1791</v>
      </c>
      <c r="I631" s="35" t="s">
        <v>1792</v>
      </c>
      <c r="J631" s="35" t="s">
        <v>1267</v>
      </c>
      <c r="K631" s="19" t="str">
        <f>VLOOKUP(J631,Prowadzacy!$F$2:$J$112,2,FALSE)</f>
        <v>Zbigniew</v>
      </c>
      <c r="L631" s="19" t="str">
        <f>VLOOKUP(J631,Prowadzacy!$F$2:$K$112,3,FALSE)</f>
        <v>Jan</v>
      </c>
      <c r="M631" s="19" t="str">
        <f>VLOOKUP(J631,Prowadzacy!$F$2:$K$112,4,FALSE)</f>
        <v>Wróblewski</v>
      </c>
      <c r="N631" s="20" t="str">
        <f>VLOOKUP(J631,Prowadzacy!$F$2:$M$112,8,FALSE)</f>
        <v xml:space="preserve">Zbigniew | Wróblewski | Prof. dr hab. inż. |  ( 05259z ) </v>
      </c>
      <c r="O631" s="20" t="str">
        <f>VLOOKUP(J631,Prowadzacy!$F$2:$K$112,5,FALSE)</f>
        <v>W05/K2</v>
      </c>
      <c r="P631" s="20" t="str">
        <f>VLOOKUP(J631,Prowadzacy!$F$2:$K$112,6,FALSE)</f>
        <v>ZEP</v>
      </c>
      <c r="Q631" s="34" t="s">
        <v>1058</v>
      </c>
      <c r="R631" s="20" t="str">
        <f>VLOOKUP(Q631,Prowadzacy!$F$2:$K$112,2,FALSE)</f>
        <v>Marek</v>
      </c>
      <c r="S631" s="20" t="str">
        <f>VLOOKUP(Q631,Prowadzacy!$F$2:$K$112,3,FALSE)</f>
        <v>Andrzej</v>
      </c>
      <c r="T631" s="20" t="str">
        <f>VLOOKUP(Q631,Prowadzacy!$F$2:$K$112,4,FALSE)</f>
        <v>Jaworski</v>
      </c>
      <c r="U631" s="20" t="str">
        <f>VLOOKUP(Q631,Prowadzacy!$F$2:$M$112,8,FALSE)</f>
        <v xml:space="preserve">Marek | Jaworski | Dr inż. |  ( 05237 ) </v>
      </c>
      <c r="V631" s="35"/>
      <c r="W631" s="34" t="s">
        <v>235</v>
      </c>
      <c r="X631" s="34"/>
      <c r="Y631" s="34"/>
      <c r="Z631" s="10"/>
      <c r="AA631" s="20"/>
      <c r="AB631" s="20"/>
      <c r="AC631" s="20"/>
      <c r="AD631" s="20"/>
      <c r="AE631" s="20"/>
      <c r="AF631" s="20"/>
      <c r="AG631" s="20"/>
      <c r="AH631" s="20"/>
      <c r="AI631" s="20"/>
      <c r="AJ631" s="20"/>
      <c r="AK631" s="20"/>
    </row>
    <row r="632" spans="1:37" ht="140.25" customHeight="1">
      <c r="A632" s="20">
        <v>627</v>
      </c>
      <c r="B632" s="20" t="str">
        <f>VLOOKUP(E632,studia!$F$1:$I$12,2,FALSE)</f>
        <v>Elektrotechnika</v>
      </c>
      <c r="C632" s="20" t="str">
        <f>VLOOKUP(E632,studia!$F$1:$I$12,3,FALSE)</f>
        <v>mgr</v>
      </c>
      <c r="D632" s="20" t="str">
        <f>VLOOKUP(E632,studia!$F$1:$I$12,4,FALSE)</f>
        <v>EEN</v>
      </c>
      <c r="E632" s="34" t="s">
        <v>575</v>
      </c>
      <c r="F632" s="34"/>
      <c r="G632" s="35" t="s">
        <v>1793</v>
      </c>
      <c r="H632" s="35" t="s">
        <v>1794</v>
      </c>
      <c r="I632" s="35" t="s">
        <v>1795</v>
      </c>
      <c r="J632" s="35" t="s">
        <v>1267</v>
      </c>
      <c r="K632" s="19" t="str">
        <f>VLOOKUP(J632,Prowadzacy!$F$2:$J$112,2,FALSE)</f>
        <v>Zbigniew</v>
      </c>
      <c r="L632" s="19" t="str">
        <f>VLOOKUP(J632,Prowadzacy!$F$2:$K$112,3,FALSE)</f>
        <v>Jan</v>
      </c>
      <c r="M632" s="19" t="str">
        <f>VLOOKUP(J632,Prowadzacy!$F$2:$K$112,4,FALSE)</f>
        <v>Wróblewski</v>
      </c>
      <c r="N632" s="20" t="str">
        <f>VLOOKUP(J632,Prowadzacy!$F$2:$M$112,8,FALSE)</f>
        <v xml:space="preserve">Zbigniew | Wróblewski | Prof. dr hab. inż. |  ( 05259z ) </v>
      </c>
      <c r="O632" s="20" t="str">
        <f>VLOOKUP(J632,Prowadzacy!$F$2:$K$112,5,FALSE)</f>
        <v>W05/K2</v>
      </c>
      <c r="P632" s="20" t="str">
        <f>VLOOKUP(J632,Prowadzacy!$F$2:$K$112,6,FALSE)</f>
        <v>ZEP</v>
      </c>
      <c r="Q632" s="34" t="s">
        <v>1191</v>
      </c>
      <c r="R632" s="20" t="str">
        <f>VLOOKUP(Q632,Prowadzacy!$F$2:$K$112,2,FALSE)</f>
        <v>Marek</v>
      </c>
      <c r="S632" s="20">
        <f>VLOOKUP(Q632,Prowadzacy!$F$2:$K$112,3,FALSE)</f>
        <v>0</v>
      </c>
      <c r="T632" s="20" t="str">
        <f>VLOOKUP(Q632,Prowadzacy!$F$2:$K$112,4,FALSE)</f>
        <v>Szuba</v>
      </c>
      <c r="U632" s="20" t="str">
        <f>VLOOKUP(Q632,Prowadzacy!$F$2:$M$112,8,FALSE)</f>
        <v xml:space="preserve">Marek | Szuba | Dr inż. |  ( 05251 ) </v>
      </c>
      <c r="V632" s="35"/>
      <c r="W632" s="34" t="s">
        <v>235</v>
      </c>
      <c r="X632" s="53"/>
      <c r="Y632" s="34"/>
      <c r="Z632" s="10"/>
      <c r="AA632" s="20"/>
      <c r="AB632" s="20"/>
      <c r="AC632" s="20"/>
      <c r="AD632" s="20"/>
      <c r="AE632" s="20"/>
      <c r="AF632" s="20"/>
      <c r="AG632" s="20"/>
      <c r="AH632" s="20"/>
      <c r="AI632" s="20"/>
      <c r="AJ632" s="20"/>
      <c r="AK632" s="20"/>
    </row>
    <row r="633" spans="1:37" ht="63.75" customHeight="1">
      <c r="A633" s="20">
        <v>628</v>
      </c>
      <c r="B633" s="20" t="str">
        <f>VLOOKUP(E633,studia!$F$1:$I$12,2,FALSE)</f>
        <v>Elektrotechnika</v>
      </c>
      <c r="C633" s="20" t="str">
        <f>VLOOKUP(E633,studia!$F$1:$I$12,3,FALSE)</f>
        <v>mgr</v>
      </c>
      <c r="D633" s="20" t="str">
        <f>VLOOKUP(E633,studia!$F$1:$I$12,4,FALSE)</f>
        <v>EEN</v>
      </c>
      <c r="E633" s="34" t="s">
        <v>575</v>
      </c>
      <c r="F633" s="85" t="s">
        <v>2939</v>
      </c>
      <c r="G633" s="35" t="s">
        <v>1796</v>
      </c>
      <c r="H633" s="35" t="s">
        <v>1797</v>
      </c>
      <c r="I633" s="35" t="s">
        <v>1798</v>
      </c>
      <c r="J633" s="35" t="s">
        <v>1267</v>
      </c>
      <c r="K633" s="19" t="str">
        <f>VLOOKUP(J633,Prowadzacy!$F$2:$J$112,2,FALSE)</f>
        <v>Zbigniew</v>
      </c>
      <c r="L633" s="19" t="str">
        <f>VLOOKUP(J633,Prowadzacy!$F$2:$K$112,3,FALSE)</f>
        <v>Jan</v>
      </c>
      <c r="M633" s="19" t="str">
        <f>VLOOKUP(J633,Prowadzacy!$F$2:$K$112,4,FALSE)</f>
        <v>Wróblewski</v>
      </c>
      <c r="N633" s="20" t="str">
        <f>VLOOKUP(J633,Prowadzacy!$F$2:$M$112,8,FALSE)</f>
        <v xml:space="preserve">Zbigniew | Wróblewski | Prof. dr hab. inż. |  ( 05259z ) </v>
      </c>
      <c r="O633" s="20" t="str">
        <f>VLOOKUP(J633,Prowadzacy!$F$2:$K$112,5,FALSE)</f>
        <v>W05/K2</v>
      </c>
      <c r="P633" s="20" t="str">
        <f>VLOOKUP(J633,Prowadzacy!$F$2:$K$112,6,FALSE)</f>
        <v>ZEP</v>
      </c>
      <c r="Q633" s="34" t="s">
        <v>763</v>
      </c>
      <c r="R633" s="20" t="str">
        <f>VLOOKUP(Q633,Prowadzacy!$F$2:$K$112,2,FALSE)</f>
        <v>Joanna</v>
      </c>
      <c r="S633" s="20" t="str">
        <f>VLOOKUP(Q633,Prowadzacy!$F$2:$K$112,3,FALSE)</f>
        <v>Karolina</v>
      </c>
      <c r="T633" s="20" t="str">
        <f>VLOOKUP(Q633,Prowadzacy!$F$2:$K$112,4,FALSE)</f>
        <v>Budzisz</v>
      </c>
      <c r="U633" s="20" t="str">
        <f>VLOOKUP(Q633,Prowadzacy!$F$2:$M$112,8,FALSE)</f>
        <v xml:space="preserve">Joanna | Budzisz | Dr inż. |  ( 05404 ) </v>
      </c>
      <c r="V633" s="35"/>
      <c r="W633" s="34" t="s">
        <v>235</v>
      </c>
      <c r="X633" s="34"/>
      <c r="Y633" s="34"/>
      <c r="Z633" s="10"/>
      <c r="AA633" s="20"/>
      <c r="AB633" s="20"/>
      <c r="AC633" s="20"/>
      <c r="AD633" s="20"/>
      <c r="AE633" s="20"/>
      <c r="AF633" s="20"/>
      <c r="AG633" s="20"/>
      <c r="AH633" s="20"/>
      <c r="AI633" s="20"/>
      <c r="AJ633" s="20"/>
      <c r="AK633" s="20"/>
    </row>
    <row r="634" spans="1:37" ht="178.5" customHeight="1">
      <c r="A634" s="20">
        <v>629</v>
      </c>
      <c r="B634" s="20" t="str">
        <f>VLOOKUP(E634,studia!$F$1:$I$12,2,FALSE)</f>
        <v>Elektrotechnika</v>
      </c>
      <c r="C634" s="20" t="str">
        <f>VLOOKUP(E634,studia!$F$1:$I$12,3,FALSE)</f>
        <v>mgr</v>
      </c>
      <c r="D634" s="20" t="str">
        <f>VLOOKUP(E634,studia!$F$1:$I$12,4,FALSE)</f>
        <v>EEN</v>
      </c>
      <c r="E634" s="34" t="s">
        <v>575</v>
      </c>
      <c r="F634" s="34"/>
      <c r="G634" s="35" t="s">
        <v>1799</v>
      </c>
      <c r="H634" s="35" t="s">
        <v>1800</v>
      </c>
      <c r="I634" s="35" t="s">
        <v>1801</v>
      </c>
      <c r="J634" s="35" t="s">
        <v>1267</v>
      </c>
      <c r="K634" s="19" t="str">
        <f>VLOOKUP(J634,Prowadzacy!$F$2:$J$112,2,FALSE)</f>
        <v>Zbigniew</v>
      </c>
      <c r="L634" s="19" t="str">
        <f>VLOOKUP(J634,Prowadzacy!$F$2:$K$112,3,FALSE)</f>
        <v>Jan</v>
      </c>
      <c r="M634" s="19" t="str">
        <f>VLOOKUP(J634,Prowadzacy!$F$2:$K$112,4,FALSE)</f>
        <v>Wróblewski</v>
      </c>
      <c r="N634" s="20" t="str">
        <f>VLOOKUP(J634,Prowadzacy!$F$2:$M$112,8,FALSE)</f>
        <v xml:space="preserve">Zbigniew | Wróblewski | Prof. dr hab. inż. |  ( 05259z ) </v>
      </c>
      <c r="O634" s="20" t="str">
        <f>VLOOKUP(J634,Prowadzacy!$F$2:$K$112,5,FALSE)</f>
        <v>W05/K2</v>
      </c>
      <c r="P634" s="20" t="str">
        <f>VLOOKUP(J634,Prowadzacy!$F$2:$K$112,6,FALSE)</f>
        <v>ZEP</v>
      </c>
      <c r="Q634" s="34" t="s">
        <v>1191</v>
      </c>
      <c r="R634" s="20" t="str">
        <f>VLOOKUP(Q634,Prowadzacy!$F$2:$K$112,2,FALSE)</f>
        <v>Marek</v>
      </c>
      <c r="S634" s="20">
        <f>VLOOKUP(Q634,Prowadzacy!$F$2:$K$112,3,FALSE)</f>
        <v>0</v>
      </c>
      <c r="T634" s="20" t="str">
        <f>VLOOKUP(Q634,Prowadzacy!$F$2:$K$112,4,FALSE)</f>
        <v>Szuba</v>
      </c>
      <c r="U634" s="20" t="str">
        <f>VLOOKUP(Q634,Prowadzacy!$F$2:$M$112,8,FALSE)</f>
        <v xml:space="preserve">Marek | Szuba | Dr inż. |  ( 05251 ) </v>
      </c>
      <c r="V634" s="35"/>
      <c r="W634" s="34" t="s">
        <v>235</v>
      </c>
      <c r="X634" s="34"/>
      <c r="Y634" s="34"/>
      <c r="Z634" s="10"/>
      <c r="AA634" s="20"/>
      <c r="AB634" s="20"/>
      <c r="AC634" s="20"/>
      <c r="AD634" s="20"/>
      <c r="AE634" s="20"/>
      <c r="AF634" s="20"/>
      <c r="AG634" s="20"/>
      <c r="AH634" s="20"/>
      <c r="AI634" s="20"/>
      <c r="AJ634" s="20"/>
      <c r="AK634" s="20"/>
    </row>
    <row r="635" spans="1:37" ht="127.5" customHeight="1">
      <c r="A635" s="20">
        <v>630</v>
      </c>
      <c r="B635" s="20" t="str">
        <f>VLOOKUP(E635,studia!$F$1:$I$12,2,FALSE)</f>
        <v>Elektrotechnika</v>
      </c>
      <c r="C635" s="20" t="str">
        <f>VLOOKUP(E635,studia!$F$1:$I$12,3,FALSE)</f>
        <v>mgr</v>
      </c>
      <c r="D635" s="20" t="str">
        <f>VLOOKUP(E635,studia!$F$1:$I$12,4,FALSE)</f>
        <v>EEN</v>
      </c>
      <c r="E635" s="34" t="s">
        <v>575</v>
      </c>
      <c r="F635" s="85" t="s">
        <v>2939</v>
      </c>
      <c r="G635" s="35" t="s">
        <v>1852</v>
      </c>
      <c r="H635" s="54" t="s">
        <v>1853</v>
      </c>
      <c r="I635" s="35" t="s">
        <v>1854</v>
      </c>
      <c r="J635" s="35" t="s">
        <v>1855</v>
      </c>
      <c r="K635" s="19" t="str">
        <f>VLOOKUP(J635,Prowadzacy!$F$2:$J$112,2,FALSE)</f>
        <v>Maciej</v>
      </c>
      <c r="L635" s="19">
        <f>VLOOKUP(J635,Prowadzacy!$F$2:$K$112,3,FALSE)</f>
        <v>0</v>
      </c>
      <c r="M635" s="19" t="str">
        <f>VLOOKUP(J635,Prowadzacy!$F$2:$K$112,4,FALSE)</f>
        <v>Antal</v>
      </c>
      <c r="N635" s="20" t="str">
        <f>VLOOKUP(J635,Prowadzacy!$F$2:$M$112,8,FALSE)</f>
        <v xml:space="preserve">Maciej | Antal | Dr inż. |  ( 05357 ) </v>
      </c>
      <c r="O635" s="20" t="str">
        <f>VLOOKUP(J635,Prowadzacy!$F$2:$K$112,5,FALSE)</f>
        <v>W05/K3</v>
      </c>
      <c r="P635" s="20" t="str">
        <f>VLOOKUP(J635,Prowadzacy!$F$2:$K$112,6,FALSE)</f>
        <v>ZMPE</v>
      </c>
      <c r="Q635" s="34" t="s">
        <v>2016</v>
      </c>
      <c r="R635" s="20" t="str">
        <f>VLOOKUP(Q635,Prowadzacy!$F$2:$K$112,2,FALSE)</f>
        <v>Adam</v>
      </c>
      <c r="S635" s="20">
        <f>VLOOKUP(Q635,Prowadzacy!$F$2:$K$112,3,FALSE)</f>
        <v>0</v>
      </c>
      <c r="T635" s="20" t="str">
        <f>VLOOKUP(Q635,Prowadzacy!$F$2:$K$112,4,FALSE)</f>
        <v>Gozdowiak</v>
      </c>
      <c r="U635" s="20" t="str">
        <f>VLOOKUP(Q635,Prowadzacy!$F$2:$M$112,8,FALSE)</f>
        <v xml:space="preserve">Adam | Gozdowiak | Dr inż. |  ( 053111 ) </v>
      </c>
      <c r="V635" s="35"/>
      <c r="W635" s="34" t="s">
        <v>235</v>
      </c>
      <c r="X635" s="34"/>
      <c r="Y635" s="34"/>
      <c r="Z635" s="10"/>
      <c r="AA635" s="20"/>
      <c r="AB635" s="20"/>
      <c r="AC635" s="20"/>
      <c r="AD635" s="20"/>
      <c r="AE635" s="20"/>
      <c r="AF635" s="20"/>
      <c r="AG635" s="20"/>
      <c r="AH635" s="20"/>
      <c r="AI635" s="20"/>
      <c r="AJ635" s="20"/>
      <c r="AK635" s="20"/>
    </row>
    <row r="636" spans="1:37" ht="114.75" customHeight="1">
      <c r="A636" s="20">
        <v>631</v>
      </c>
      <c r="B636" s="20" t="str">
        <f>VLOOKUP(E636,studia!$F$1:$I$12,2,FALSE)</f>
        <v>Elektrotechnika</v>
      </c>
      <c r="C636" s="20" t="str">
        <f>VLOOKUP(E636,studia!$F$1:$I$12,3,FALSE)</f>
        <v>mgr</v>
      </c>
      <c r="D636" s="20" t="str">
        <f>VLOOKUP(E636,studia!$F$1:$I$12,4,FALSE)</f>
        <v>EEN</v>
      </c>
      <c r="E636" s="34" t="s">
        <v>575</v>
      </c>
      <c r="F636" s="34"/>
      <c r="G636" s="35" t="s">
        <v>1856</v>
      </c>
      <c r="H636" s="35" t="s">
        <v>1857</v>
      </c>
      <c r="I636" s="35" t="s">
        <v>1858</v>
      </c>
      <c r="J636" s="35" t="s">
        <v>1855</v>
      </c>
      <c r="K636" s="19" t="str">
        <f>VLOOKUP(J636,Prowadzacy!$F$2:$J$112,2,FALSE)</f>
        <v>Maciej</v>
      </c>
      <c r="L636" s="19">
        <f>VLOOKUP(J636,Prowadzacy!$F$2:$K$112,3,FALSE)</f>
        <v>0</v>
      </c>
      <c r="M636" s="19" t="str">
        <f>VLOOKUP(J636,Prowadzacy!$F$2:$K$112,4,FALSE)</f>
        <v>Antal</v>
      </c>
      <c r="N636" s="20" t="str">
        <f>VLOOKUP(J636,Prowadzacy!$F$2:$M$112,8,FALSE)</f>
        <v xml:space="preserve">Maciej | Antal | Dr inż. |  ( 05357 ) </v>
      </c>
      <c r="O636" s="20" t="str">
        <f>VLOOKUP(J636,Prowadzacy!$F$2:$K$112,5,FALSE)</f>
        <v>W05/K3</v>
      </c>
      <c r="P636" s="20" t="str">
        <f>VLOOKUP(J636,Prowadzacy!$F$2:$K$112,6,FALSE)</f>
        <v>ZMPE</v>
      </c>
      <c r="Q636" s="34" t="s">
        <v>2016</v>
      </c>
      <c r="R636" s="20" t="str">
        <f>VLOOKUP(Q636,Prowadzacy!$F$2:$K$112,2,FALSE)</f>
        <v>Adam</v>
      </c>
      <c r="S636" s="20">
        <f>VLOOKUP(Q636,Prowadzacy!$F$2:$K$112,3,FALSE)</f>
        <v>0</v>
      </c>
      <c r="T636" s="20" t="str">
        <f>VLOOKUP(Q636,Prowadzacy!$F$2:$K$112,4,FALSE)</f>
        <v>Gozdowiak</v>
      </c>
      <c r="U636" s="20" t="str">
        <f>VLOOKUP(Q636,Prowadzacy!$F$2:$M$112,8,FALSE)</f>
        <v xml:space="preserve">Adam | Gozdowiak | Dr inż. |  ( 053111 ) </v>
      </c>
      <c r="V636" s="35"/>
      <c r="W636" s="34" t="s">
        <v>235</v>
      </c>
      <c r="X636" s="34"/>
      <c r="Y636" s="34"/>
      <c r="Z636" s="10"/>
      <c r="AA636" s="20"/>
      <c r="AB636" s="20"/>
      <c r="AC636" s="20"/>
      <c r="AD636" s="20"/>
      <c r="AE636" s="20"/>
      <c r="AF636" s="20"/>
      <c r="AG636" s="20"/>
      <c r="AH636" s="20"/>
      <c r="AI636" s="20"/>
      <c r="AJ636" s="20"/>
      <c r="AK636" s="20"/>
    </row>
    <row r="637" spans="1:37" ht="102" customHeight="1">
      <c r="A637" s="20">
        <v>632</v>
      </c>
      <c r="B637" s="20" t="str">
        <f>VLOOKUP(E637,studia!$F$1:$I$12,2,FALSE)</f>
        <v>Elektrotechnika</v>
      </c>
      <c r="C637" s="20" t="str">
        <f>VLOOKUP(E637,studia!$F$1:$I$12,3,FALSE)</f>
        <v>mgr</v>
      </c>
      <c r="D637" s="20" t="str">
        <f>VLOOKUP(E637,studia!$F$1:$I$12,4,FALSE)</f>
        <v>EEN</v>
      </c>
      <c r="E637" s="34" t="s">
        <v>575</v>
      </c>
      <c r="F637" s="34"/>
      <c r="G637" s="35" t="s">
        <v>1859</v>
      </c>
      <c r="H637" s="35" t="s">
        <v>1860</v>
      </c>
      <c r="I637" s="35" t="s">
        <v>1861</v>
      </c>
      <c r="J637" s="35" t="s">
        <v>1855</v>
      </c>
      <c r="K637" s="19" t="str">
        <f>VLOOKUP(J637,Prowadzacy!$F$2:$J$112,2,FALSE)</f>
        <v>Maciej</v>
      </c>
      <c r="L637" s="19">
        <f>VLOOKUP(J637,Prowadzacy!$F$2:$K$112,3,FALSE)</f>
        <v>0</v>
      </c>
      <c r="M637" s="19" t="str">
        <f>VLOOKUP(J637,Prowadzacy!$F$2:$K$112,4,FALSE)</f>
        <v>Antal</v>
      </c>
      <c r="N637" s="20" t="str">
        <f>VLOOKUP(J637,Prowadzacy!$F$2:$M$112,8,FALSE)</f>
        <v xml:space="preserve">Maciej | Antal | Dr inż. |  ( 05357 ) </v>
      </c>
      <c r="O637" s="20" t="str">
        <f>VLOOKUP(J637,Prowadzacy!$F$2:$K$112,5,FALSE)</f>
        <v>W05/K3</v>
      </c>
      <c r="P637" s="20" t="str">
        <f>VLOOKUP(J637,Prowadzacy!$F$2:$K$112,6,FALSE)</f>
        <v>ZMPE</v>
      </c>
      <c r="Q637" s="34" t="s">
        <v>2016</v>
      </c>
      <c r="R637" s="20" t="str">
        <f>VLOOKUP(Q637,Prowadzacy!$F$2:$K$112,2,FALSE)</f>
        <v>Adam</v>
      </c>
      <c r="S637" s="20">
        <f>VLOOKUP(Q637,Prowadzacy!$F$2:$K$112,3,FALSE)</f>
        <v>0</v>
      </c>
      <c r="T637" s="20" t="str">
        <f>VLOOKUP(Q637,Prowadzacy!$F$2:$K$112,4,FALSE)</f>
        <v>Gozdowiak</v>
      </c>
      <c r="U637" s="20" t="str">
        <f>VLOOKUP(Q637,Prowadzacy!$F$2:$M$112,8,FALSE)</f>
        <v xml:space="preserve">Adam | Gozdowiak | Dr inż. |  ( 053111 ) </v>
      </c>
      <c r="V637" s="35"/>
      <c r="W637" s="34" t="s">
        <v>235</v>
      </c>
      <c r="X637" s="34"/>
      <c r="Y637" s="34"/>
      <c r="Z637" s="10"/>
      <c r="AA637" s="20"/>
      <c r="AB637" s="20"/>
      <c r="AC637" s="20"/>
      <c r="AD637" s="20"/>
      <c r="AE637" s="20"/>
      <c r="AF637" s="20"/>
      <c r="AG637" s="20"/>
      <c r="AH637" s="20"/>
      <c r="AI637" s="20"/>
      <c r="AJ637" s="20"/>
      <c r="AK637" s="20"/>
    </row>
    <row r="638" spans="1:37" ht="89.25" customHeight="1">
      <c r="A638" s="20">
        <v>633</v>
      </c>
      <c r="B638" s="20" t="str">
        <f>VLOOKUP(E638,studia!$F$1:$I$12,2,FALSE)</f>
        <v>Elektrotechnika</v>
      </c>
      <c r="C638" s="20" t="str">
        <f>VLOOKUP(E638,studia!$F$1:$I$12,3,FALSE)</f>
        <v>mgr</v>
      </c>
      <c r="D638" s="20" t="str">
        <f>VLOOKUP(E638,studia!$F$1:$I$12,4,FALSE)</f>
        <v>EEN</v>
      </c>
      <c r="E638" s="34" t="s">
        <v>575</v>
      </c>
      <c r="F638" s="34"/>
      <c r="G638" s="35" t="s">
        <v>1862</v>
      </c>
      <c r="H638" s="35" t="s">
        <v>1863</v>
      </c>
      <c r="I638" s="35" t="s">
        <v>1864</v>
      </c>
      <c r="J638" s="35" t="s">
        <v>1855</v>
      </c>
      <c r="K638" s="19" t="str">
        <f>VLOOKUP(J638,Prowadzacy!$F$2:$J$112,2,FALSE)</f>
        <v>Maciej</v>
      </c>
      <c r="L638" s="19">
        <f>VLOOKUP(J638,Prowadzacy!$F$2:$K$112,3,FALSE)</f>
        <v>0</v>
      </c>
      <c r="M638" s="19" t="str">
        <f>VLOOKUP(J638,Prowadzacy!$F$2:$K$112,4,FALSE)</f>
        <v>Antal</v>
      </c>
      <c r="N638" s="20" t="str">
        <f>VLOOKUP(J638,Prowadzacy!$F$2:$M$112,8,FALSE)</f>
        <v xml:space="preserve">Maciej | Antal | Dr inż. |  ( 05357 ) </v>
      </c>
      <c r="O638" s="20" t="str">
        <f>VLOOKUP(J638,Prowadzacy!$F$2:$K$112,5,FALSE)</f>
        <v>W05/K3</v>
      </c>
      <c r="P638" s="20" t="str">
        <f>VLOOKUP(J638,Prowadzacy!$F$2:$K$112,6,FALSE)</f>
        <v>ZMPE</v>
      </c>
      <c r="Q638" s="34" t="s">
        <v>2016</v>
      </c>
      <c r="R638" s="20" t="str">
        <f>VLOOKUP(Q638,Prowadzacy!$F$2:$K$112,2,FALSE)</f>
        <v>Adam</v>
      </c>
      <c r="S638" s="20">
        <f>VLOOKUP(Q638,Prowadzacy!$F$2:$K$112,3,FALSE)</f>
        <v>0</v>
      </c>
      <c r="T638" s="20" t="str">
        <f>VLOOKUP(Q638,Prowadzacy!$F$2:$K$112,4,FALSE)</f>
        <v>Gozdowiak</v>
      </c>
      <c r="U638" s="20" t="str">
        <f>VLOOKUP(Q638,Prowadzacy!$F$2:$M$112,8,FALSE)</f>
        <v xml:space="preserve">Adam | Gozdowiak | Dr inż. |  ( 053111 ) </v>
      </c>
      <c r="V638" s="35"/>
      <c r="W638" s="34" t="s">
        <v>235</v>
      </c>
      <c r="X638" s="34"/>
      <c r="Y638" s="34"/>
      <c r="Z638" s="10"/>
      <c r="AA638" s="20"/>
      <c r="AB638" s="20"/>
      <c r="AC638" s="20"/>
      <c r="AD638" s="20"/>
      <c r="AE638" s="20"/>
      <c r="AF638" s="20"/>
      <c r="AG638" s="20"/>
      <c r="AH638" s="20"/>
      <c r="AI638" s="20"/>
      <c r="AJ638" s="20"/>
      <c r="AK638" s="20"/>
    </row>
    <row r="639" spans="1:37" ht="114.75" customHeight="1">
      <c r="A639" s="20">
        <v>634</v>
      </c>
      <c r="B639" s="20" t="str">
        <f>VLOOKUP(E639,studia!$F$1:$I$12,2,FALSE)</f>
        <v>Elektrotechnika</v>
      </c>
      <c r="C639" s="20" t="str">
        <f>VLOOKUP(E639,studia!$F$1:$I$12,3,FALSE)</f>
        <v>mgr</v>
      </c>
      <c r="D639" s="20" t="str">
        <f>VLOOKUP(E639,studia!$F$1:$I$12,4,FALSE)</f>
        <v>EEN</v>
      </c>
      <c r="E639" s="34" t="s">
        <v>575</v>
      </c>
      <c r="F639" s="34"/>
      <c r="G639" s="35" t="s">
        <v>1865</v>
      </c>
      <c r="H639" s="35" t="s">
        <v>1866</v>
      </c>
      <c r="I639" s="35" t="s">
        <v>1867</v>
      </c>
      <c r="J639" s="35" t="s">
        <v>1855</v>
      </c>
      <c r="K639" s="19" t="str">
        <f>VLOOKUP(J639,Prowadzacy!$F$2:$J$112,2,FALSE)</f>
        <v>Maciej</v>
      </c>
      <c r="L639" s="19">
        <f>VLOOKUP(J639,Prowadzacy!$F$2:$K$112,3,FALSE)</f>
        <v>0</v>
      </c>
      <c r="M639" s="19" t="str">
        <f>VLOOKUP(J639,Prowadzacy!$F$2:$K$112,4,FALSE)</f>
        <v>Antal</v>
      </c>
      <c r="N639" s="20" t="str">
        <f>VLOOKUP(J639,Prowadzacy!$F$2:$M$112,8,FALSE)</f>
        <v xml:space="preserve">Maciej | Antal | Dr inż. |  ( 05357 ) </v>
      </c>
      <c r="O639" s="20" t="str">
        <f>VLOOKUP(J639,Prowadzacy!$F$2:$K$112,5,FALSE)</f>
        <v>W05/K3</v>
      </c>
      <c r="P639" s="20" t="str">
        <f>VLOOKUP(J639,Prowadzacy!$F$2:$K$112,6,FALSE)</f>
        <v>ZMPE</v>
      </c>
      <c r="Q639" s="34" t="s">
        <v>2016</v>
      </c>
      <c r="R639" s="20" t="str">
        <f>VLOOKUP(Q639,Prowadzacy!$F$2:$K$112,2,FALSE)</f>
        <v>Adam</v>
      </c>
      <c r="S639" s="20">
        <f>VLOOKUP(Q639,Prowadzacy!$F$2:$K$112,3,FALSE)</f>
        <v>0</v>
      </c>
      <c r="T639" s="20" t="str">
        <f>VLOOKUP(Q639,Prowadzacy!$F$2:$K$112,4,FALSE)</f>
        <v>Gozdowiak</v>
      </c>
      <c r="U639" s="20" t="str">
        <f>VLOOKUP(Q639,Prowadzacy!$F$2:$M$112,8,FALSE)</f>
        <v xml:space="preserve">Adam | Gozdowiak | Dr inż. |  ( 053111 ) </v>
      </c>
      <c r="V639" s="35"/>
      <c r="W639" s="34" t="s">
        <v>235</v>
      </c>
      <c r="X639" s="34"/>
      <c r="Y639" s="34"/>
      <c r="Z639" s="10"/>
      <c r="AA639" s="20"/>
      <c r="AB639" s="20"/>
      <c r="AC639" s="20"/>
      <c r="AD639" s="20"/>
      <c r="AE639" s="20"/>
      <c r="AF639" s="20"/>
      <c r="AG639" s="20"/>
      <c r="AH639" s="20"/>
      <c r="AI639" s="20"/>
      <c r="AJ639" s="20"/>
      <c r="AK639" s="20"/>
    </row>
    <row r="640" spans="1:37" ht="76.5" customHeight="1">
      <c r="A640" s="20">
        <v>635</v>
      </c>
      <c r="B640" s="20" t="str">
        <f>VLOOKUP(E640,studia!$F$1:$I$12,2,FALSE)</f>
        <v>Elektrotechnika</v>
      </c>
      <c r="C640" s="20" t="str">
        <f>VLOOKUP(E640,studia!$F$1:$I$12,3,FALSE)</f>
        <v>mgr</v>
      </c>
      <c r="D640" s="20" t="str">
        <f>VLOOKUP(E640,studia!$F$1:$I$12,4,FALSE)</f>
        <v>EEN</v>
      </c>
      <c r="E640" s="34" t="s">
        <v>575</v>
      </c>
      <c r="F640" s="34"/>
      <c r="G640" s="35" t="s">
        <v>1939</v>
      </c>
      <c r="H640" s="35" t="s">
        <v>1940</v>
      </c>
      <c r="I640" s="35" t="s">
        <v>1941</v>
      </c>
      <c r="J640" s="35" t="s">
        <v>1932</v>
      </c>
      <c r="K640" s="19" t="str">
        <f>VLOOKUP(J640,Prowadzacy!$F$2:$J$112,2,FALSE)</f>
        <v>Daniel</v>
      </c>
      <c r="L640" s="19">
        <f>VLOOKUP(J640,Prowadzacy!$F$2:$K$112,3,FALSE)</f>
        <v>0</v>
      </c>
      <c r="M640" s="19" t="str">
        <f>VLOOKUP(J640,Prowadzacy!$F$2:$K$112,4,FALSE)</f>
        <v>Dusza</v>
      </c>
      <c r="N640" s="20" t="str">
        <f>VLOOKUP(J640,Prowadzacy!$F$2:$M$112,8,FALSE)</f>
        <v xml:space="preserve">Daniel | Dusza | Dr inż. |  ( 05358 ) </v>
      </c>
      <c r="O640" s="20" t="str">
        <f>VLOOKUP(J640,Prowadzacy!$F$2:$K$112,5,FALSE)</f>
        <v>W05/K3</v>
      </c>
      <c r="P640" s="20" t="str">
        <f>VLOOKUP(J640,Prowadzacy!$F$2:$K$112,6,FALSE)</f>
        <v>ZMPE</v>
      </c>
      <c r="Q640" s="34" t="s">
        <v>2115</v>
      </c>
      <c r="R640" s="20" t="str">
        <f>VLOOKUP(Q640,Prowadzacy!$F$2:$K$112,2,FALSE)</f>
        <v>Grzegorz</v>
      </c>
      <c r="S640" s="20" t="str">
        <f>VLOOKUP(Q640,Prowadzacy!$F$2:$K$112,3,FALSE)</f>
        <v>Michał</v>
      </c>
      <c r="T640" s="20" t="str">
        <f>VLOOKUP(Q640,Prowadzacy!$F$2:$K$112,4,FALSE)</f>
        <v>Kosobudzki</v>
      </c>
      <c r="U640" s="20" t="str">
        <f>VLOOKUP(Q640,Prowadzacy!$F$2:$M$112,8,FALSE)</f>
        <v xml:space="preserve">Grzegorz | Kosobudzki | Dr inż. |  ( 05320 ) </v>
      </c>
      <c r="V640" s="35"/>
      <c r="W640" s="34" t="s">
        <v>235</v>
      </c>
      <c r="X640" s="34"/>
      <c r="Y640" s="34"/>
      <c r="Z640" s="10"/>
      <c r="AA640" s="20"/>
      <c r="AB640" s="20"/>
      <c r="AC640" s="20"/>
      <c r="AD640" s="20"/>
      <c r="AE640" s="20"/>
      <c r="AF640" s="20"/>
      <c r="AG640" s="20"/>
      <c r="AH640" s="20"/>
      <c r="AI640" s="20"/>
      <c r="AJ640" s="20"/>
      <c r="AK640" s="20"/>
    </row>
    <row r="641" spans="1:37" ht="76.5" customHeight="1">
      <c r="A641" s="20">
        <v>636</v>
      </c>
      <c r="B641" s="20" t="str">
        <f>VLOOKUP(E641,studia!$F$1:$I$12,2,FALSE)</f>
        <v>Elektrotechnika</v>
      </c>
      <c r="C641" s="20" t="str">
        <f>VLOOKUP(E641,studia!$F$1:$I$12,3,FALSE)</f>
        <v>mgr</v>
      </c>
      <c r="D641" s="20" t="str">
        <f>VLOOKUP(E641,studia!$F$1:$I$12,4,FALSE)</f>
        <v>EEN</v>
      </c>
      <c r="E641" s="34" t="s">
        <v>575</v>
      </c>
      <c r="F641" s="34"/>
      <c r="G641" s="35" t="s">
        <v>2025</v>
      </c>
      <c r="H641" s="35" t="s">
        <v>2026</v>
      </c>
      <c r="I641" s="35" t="s">
        <v>2027</v>
      </c>
      <c r="J641" s="35" t="s">
        <v>2016</v>
      </c>
      <c r="K641" s="19" t="str">
        <f>VLOOKUP(J641,Prowadzacy!$F$2:$J$112,2,FALSE)</f>
        <v>Adam</v>
      </c>
      <c r="L641" s="19">
        <f>VLOOKUP(J641,Prowadzacy!$F$2:$K$112,3,FALSE)</f>
        <v>0</v>
      </c>
      <c r="M641" s="19" t="str">
        <f>VLOOKUP(J641,Prowadzacy!$F$2:$K$112,4,FALSE)</f>
        <v>Gozdowiak</v>
      </c>
      <c r="N641" s="20" t="str">
        <f>VLOOKUP(J641,Prowadzacy!$F$2:$M$112,8,FALSE)</f>
        <v xml:space="preserve">Adam | Gozdowiak | Dr inż. |  ( 053111 ) </v>
      </c>
      <c r="O641" s="20" t="str">
        <f>VLOOKUP(J641,Prowadzacy!$F$2:$K$112,5,FALSE)</f>
        <v>W05/K3</v>
      </c>
      <c r="P641" s="20" t="str">
        <f>VLOOKUP(J641,Prowadzacy!$F$2:$K$112,6,FALSE)</f>
        <v>ZMPE</v>
      </c>
      <c r="Q641" s="34" t="s">
        <v>1855</v>
      </c>
      <c r="R641" s="20" t="str">
        <f>VLOOKUP(Q641,Prowadzacy!$F$2:$K$112,2,FALSE)</f>
        <v>Maciej</v>
      </c>
      <c r="S641" s="20">
        <f>VLOOKUP(Q641,Prowadzacy!$F$2:$K$112,3,FALSE)</f>
        <v>0</v>
      </c>
      <c r="T641" s="20" t="str">
        <f>VLOOKUP(Q641,Prowadzacy!$F$2:$K$112,4,FALSE)</f>
        <v>Antal</v>
      </c>
      <c r="U641" s="20" t="str">
        <f>VLOOKUP(Q641,Prowadzacy!$F$2:$M$112,8,FALSE)</f>
        <v xml:space="preserve">Maciej | Antal | Dr inż. |  ( 05357 ) </v>
      </c>
      <c r="V641" s="35"/>
      <c r="W641" s="34" t="s">
        <v>235</v>
      </c>
      <c r="X641" s="34"/>
      <c r="Y641" s="34" t="s">
        <v>235</v>
      </c>
      <c r="Z641" s="10"/>
      <c r="AA641" s="20"/>
      <c r="AB641" s="20"/>
      <c r="AC641" s="20"/>
      <c r="AD641" s="20"/>
      <c r="AE641" s="20"/>
      <c r="AF641" s="20"/>
      <c r="AG641" s="20"/>
      <c r="AH641" s="20"/>
      <c r="AI641" s="20"/>
      <c r="AJ641" s="20"/>
      <c r="AK641" s="20"/>
    </row>
    <row r="642" spans="1:37" ht="51" customHeight="1">
      <c r="A642" s="20">
        <v>637</v>
      </c>
      <c r="B642" s="20" t="str">
        <f>VLOOKUP(E642,studia!$F$1:$I$12,2,FALSE)</f>
        <v>Elektrotechnika</v>
      </c>
      <c r="C642" s="20" t="str">
        <f>VLOOKUP(E642,studia!$F$1:$I$12,3,FALSE)</f>
        <v>mgr</v>
      </c>
      <c r="D642" s="20" t="str">
        <f>VLOOKUP(E642,studia!$F$1:$I$12,4,FALSE)</f>
        <v>EEN</v>
      </c>
      <c r="E642" s="34" t="s">
        <v>575</v>
      </c>
      <c r="F642" s="85" t="s">
        <v>2939</v>
      </c>
      <c r="G642" s="35" t="s">
        <v>2044</v>
      </c>
      <c r="H642" s="35" t="s">
        <v>2045</v>
      </c>
      <c r="I642" s="35" t="s">
        <v>2046</v>
      </c>
      <c r="J642" s="35" t="s">
        <v>2031</v>
      </c>
      <c r="K642" s="19" t="str">
        <f>VLOOKUP(J642,Prowadzacy!$F$2:$J$112,2,FALSE)</f>
        <v>Maciej</v>
      </c>
      <c r="L642" s="19" t="str">
        <f>VLOOKUP(J642,Prowadzacy!$F$2:$K$112,3,FALSE)</f>
        <v>Jakub</v>
      </c>
      <c r="M642" s="19" t="str">
        <f>VLOOKUP(J642,Prowadzacy!$F$2:$K$112,4,FALSE)</f>
        <v>Gwoździewicz</v>
      </c>
      <c r="N642" s="20" t="str">
        <f>VLOOKUP(J642,Prowadzacy!$F$2:$M$112,8,FALSE)</f>
        <v xml:space="preserve">Maciej | Gwoździewicz | Dr inż. |  ( 05389 ) </v>
      </c>
      <c r="O642" s="20" t="str">
        <f>VLOOKUP(J642,Prowadzacy!$F$2:$K$112,5,FALSE)</f>
        <v>W05/K3</v>
      </c>
      <c r="P642" s="20" t="str">
        <f>VLOOKUP(J642,Prowadzacy!$F$2:$K$112,6,FALSE)</f>
        <v>ZMPE</v>
      </c>
      <c r="Q642" s="34" t="s">
        <v>1871</v>
      </c>
      <c r="R642" s="20" t="str">
        <f>VLOOKUP(Q642,Prowadzacy!$F$2:$K$112,2,FALSE)</f>
        <v>Marek</v>
      </c>
      <c r="S642" s="20" t="str">
        <f>VLOOKUP(Q642,Prowadzacy!$F$2:$K$112,3,FALSE)</f>
        <v>Paweł</v>
      </c>
      <c r="T642" s="20" t="str">
        <f>VLOOKUP(Q642,Prowadzacy!$F$2:$K$112,4,FALSE)</f>
        <v>Ciurys</v>
      </c>
      <c r="U642" s="20" t="str">
        <f>VLOOKUP(Q642,Prowadzacy!$F$2:$M$112,8,FALSE)</f>
        <v xml:space="preserve">Marek | Ciurys | Dr inż. |  ( 05369 ) </v>
      </c>
      <c r="V642" s="35"/>
      <c r="W642" s="34" t="s">
        <v>235</v>
      </c>
      <c r="X642" s="34"/>
      <c r="Y642" s="34"/>
      <c r="Z642" s="10"/>
      <c r="AA642" s="20"/>
      <c r="AB642" s="20"/>
      <c r="AC642" s="20"/>
      <c r="AD642" s="20"/>
      <c r="AE642" s="20"/>
      <c r="AF642" s="20"/>
      <c r="AG642" s="20"/>
      <c r="AH642" s="20"/>
      <c r="AI642" s="20"/>
      <c r="AJ642" s="20"/>
      <c r="AK642" s="20"/>
    </row>
    <row r="643" spans="1:37" ht="178.5" customHeight="1">
      <c r="A643" s="20">
        <v>638</v>
      </c>
      <c r="B643" s="20" t="str">
        <f>VLOOKUP(E643,studia!$F$1:$I$12,2,FALSE)</f>
        <v>Elektrotechnika</v>
      </c>
      <c r="C643" s="20" t="str">
        <f>VLOOKUP(E643,studia!$F$1:$I$12,3,FALSE)</f>
        <v>mgr</v>
      </c>
      <c r="D643" s="20" t="str">
        <f>VLOOKUP(E643,studia!$F$1:$I$12,4,FALSE)</f>
        <v>EEN</v>
      </c>
      <c r="E643" s="34" t="s">
        <v>575</v>
      </c>
      <c r="F643" s="34"/>
      <c r="G643" s="35" t="s">
        <v>2047</v>
      </c>
      <c r="H643" s="35" t="s">
        <v>2048</v>
      </c>
      <c r="I643" s="35" t="s">
        <v>2049</v>
      </c>
      <c r="J643" s="35" t="s">
        <v>2050</v>
      </c>
      <c r="K643" s="19" t="str">
        <f>VLOOKUP(J643,Prowadzacy!$F$2:$J$112,2,FALSE)</f>
        <v>Tomasz</v>
      </c>
      <c r="L643" s="19" t="str">
        <f>VLOOKUP(J643,Prowadzacy!$F$2:$K$112,3,FALSE)</f>
        <v>Jerzy</v>
      </c>
      <c r="M643" s="19" t="str">
        <f>VLOOKUP(J643,Prowadzacy!$F$2:$K$112,4,FALSE)</f>
        <v>Janta</v>
      </c>
      <c r="N643" s="20" t="str">
        <f>VLOOKUP(J643,Prowadzacy!$F$2:$M$112,8,FALSE)</f>
        <v xml:space="preserve">Tomasz | Janta | Dr inż. |  ( 05311 ) </v>
      </c>
      <c r="O643" s="20" t="str">
        <f>VLOOKUP(J643,Prowadzacy!$F$2:$K$112,5,FALSE)</f>
        <v>W05/K3</v>
      </c>
      <c r="P643" s="20" t="str">
        <f>VLOOKUP(J643,Prowadzacy!$F$2:$K$112,6,FALSE)</f>
        <v>ZMPE</v>
      </c>
      <c r="Q643" s="34" t="s">
        <v>2388</v>
      </c>
      <c r="R643" s="20" t="str">
        <f>VLOOKUP(Q643,Prowadzacy!$F$2:$K$112,2,FALSE)</f>
        <v>Tomasz</v>
      </c>
      <c r="S643" s="20" t="str">
        <f>VLOOKUP(Q643,Prowadzacy!$F$2:$K$112,3,FALSE)</f>
        <v>Jacek</v>
      </c>
      <c r="T643" s="20" t="str">
        <f>VLOOKUP(Q643,Prowadzacy!$F$2:$K$112,4,FALSE)</f>
        <v>Zawilak</v>
      </c>
      <c r="U643" s="20" t="str">
        <f>VLOOKUP(Q643,Prowadzacy!$F$2:$M$112,8,FALSE)</f>
        <v xml:space="preserve">Tomasz | Zawilak | Dr inż. |  ( 05362 ) </v>
      </c>
      <c r="V643" s="35"/>
      <c r="W643" s="34" t="s">
        <v>235</v>
      </c>
      <c r="X643" s="34"/>
      <c r="Y643" s="34"/>
      <c r="Z643" s="10"/>
      <c r="AA643" s="20"/>
      <c r="AB643" s="20"/>
      <c r="AC643" s="20"/>
      <c r="AD643" s="20"/>
      <c r="AE643" s="20"/>
      <c r="AF643" s="20"/>
      <c r="AG643" s="20"/>
      <c r="AH643" s="20"/>
      <c r="AI643" s="20"/>
      <c r="AJ643" s="20"/>
      <c r="AK643" s="20"/>
    </row>
    <row r="644" spans="1:37" ht="153" customHeight="1">
      <c r="A644" s="20">
        <v>639</v>
      </c>
      <c r="B644" s="20" t="str">
        <f>VLOOKUP(E644,studia!$F$1:$I$12,2,FALSE)</f>
        <v>Elektrotechnika</v>
      </c>
      <c r="C644" s="20" t="str">
        <f>VLOOKUP(E644,studia!$F$1:$I$12,3,FALSE)</f>
        <v>mgr</v>
      </c>
      <c r="D644" s="20" t="str">
        <f>VLOOKUP(E644,studia!$F$1:$I$12,4,FALSE)</f>
        <v>EEN</v>
      </c>
      <c r="E644" s="34" t="s">
        <v>575</v>
      </c>
      <c r="F644" s="34"/>
      <c r="G644" s="35" t="s">
        <v>2051</v>
      </c>
      <c r="H644" s="35" t="s">
        <v>2052</v>
      </c>
      <c r="I644" s="35" t="s">
        <v>2053</v>
      </c>
      <c r="J644" s="35" t="s">
        <v>2050</v>
      </c>
      <c r="K644" s="19" t="str">
        <f>VLOOKUP(J644,Prowadzacy!$F$2:$J$112,2,FALSE)</f>
        <v>Tomasz</v>
      </c>
      <c r="L644" s="19" t="str">
        <f>VLOOKUP(J644,Prowadzacy!$F$2:$K$112,3,FALSE)</f>
        <v>Jerzy</v>
      </c>
      <c r="M644" s="19" t="str">
        <f>VLOOKUP(J644,Prowadzacy!$F$2:$K$112,4,FALSE)</f>
        <v>Janta</v>
      </c>
      <c r="N644" s="20" t="str">
        <f>VLOOKUP(J644,Prowadzacy!$F$2:$M$112,8,FALSE)</f>
        <v xml:space="preserve">Tomasz | Janta | Dr inż. |  ( 05311 ) </v>
      </c>
      <c r="O644" s="20" t="str">
        <f>VLOOKUP(J644,Prowadzacy!$F$2:$K$112,5,FALSE)</f>
        <v>W05/K3</v>
      </c>
      <c r="P644" s="20" t="str">
        <f>VLOOKUP(J644,Prowadzacy!$F$2:$K$112,6,FALSE)</f>
        <v>ZMPE</v>
      </c>
      <c r="Q644" s="34" t="s">
        <v>2441</v>
      </c>
      <c r="R644" s="20" t="str">
        <f>VLOOKUP(Q644,Prowadzacy!$F$2:$K$112,2,FALSE)</f>
        <v>Piotr</v>
      </c>
      <c r="S644" s="20" t="str">
        <f>VLOOKUP(Q644,Prowadzacy!$F$2:$K$112,3,FALSE)</f>
        <v>Mariusz</v>
      </c>
      <c r="T644" s="20" t="str">
        <f>VLOOKUP(Q644,Prowadzacy!$F$2:$K$112,4,FALSE)</f>
        <v>Kisielewski</v>
      </c>
      <c r="U644" s="20" t="str">
        <f>VLOOKUP(Q644,Prowadzacy!$F$2:$M$112,8,FALSE)</f>
        <v xml:space="preserve">Piotr | Kisielewski | Dr inż. |  ( 05370 ) </v>
      </c>
      <c r="V644" s="35"/>
      <c r="W644" s="34" t="s">
        <v>235</v>
      </c>
      <c r="X644" s="34"/>
      <c r="Y644" s="34"/>
      <c r="Z644" s="10"/>
      <c r="AA644" s="20"/>
      <c r="AB644" s="20"/>
      <c r="AC644" s="20"/>
      <c r="AD644" s="20"/>
      <c r="AE644" s="20"/>
      <c r="AF644" s="20"/>
      <c r="AG644" s="20"/>
      <c r="AH644" s="20"/>
      <c r="AI644" s="20"/>
      <c r="AJ644" s="20"/>
      <c r="AK644" s="20"/>
    </row>
    <row r="645" spans="1:37" ht="102" customHeight="1">
      <c r="A645" s="20">
        <v>640</v>
      </c>
      <c r="B645" s="20" t="str">
        <f>VLOOKUP(E645,studia!$F$1:$I$12,2,FALSE)</f>
        <v>Elektrotechnika</v>
      </c>
      <c r="C645" s="20" t="str">
        <f>VLOOKUP(E645,studia!$F$1:$I$12,3,FALSE)</f>
        <v>mgr</v>
      </c>
      <c r="D645" s="20" t="str">
        <f>VLOOKUP(E645,studia!$F$1:$I$12,4,FALSE)</f>
        <v>EEN</v>
      </c>
      <c r="E645" s="34" t="s">
        <v>575</v>
      </c>
      <c r="F645" s="34"/>
      <c r="G645" s="35" t="s">
        <v>2054</v>
      </c>
      <c r="H645" s="35" t="s">
        <v>2055</v>
      </c>
      <c r="I645" s="35" t="s">
        <v>2056</v>
      </c>
      <c r="J645" s="35" t="s">
        <v>2050</v>
      </c>
      <c r="K645" s="19" t="str">
        <f>VLOOKUP(J645,Prowadzacy!$F$2:$J$112,2,FALSE)</f>
        <v>Tomasz</v>
      </c>
      <c r="L645" s="19" t="str">
        <f>VLOOKUP(J645,Prowadzacy!$F$2:$K$112,3,FALSE)</f>
        <v>Jerzy</v>
      </c>
      <c r="M645" s="19" t="str">
        <f>VLOOKUP(J645,Prowadzacy!$F$2:$K$112,4,FALSE)</f>
        <v>Janta</v>
      </c>
      <c r="N645" s="20" t="str">
        <f>VLOOKUP(J645,Prowadzacy!$F$2:$M$112,8,FALSE)</f>
        <v xml:space="preserve">Tomasz | Janta | Dr inż. |  ( 05311 ) </v>
      </c>
      <c r="O645" s="20" t="str">
        <f>VLOOKUP(J645,Prowadzacy!$F$2:$K$112,5,FALSE)</f>
        <v>W05/K3</v>
      </c>
      <c r="P645" s="20" t="str">
        <f>VLOOKUP(J645,Prowadzacy!$F$2:$K$112,6,FALSE)</f>
        <v>ZMPE</v>
      </c>
      <c r="Q645" s="34" t="s">
        <v>2441</v>
      </c>
      <c r="R645" s="20" t="str">
        <f>VLOOKUP(Q645,Prowadzacy!$F$2:$K$112,2,FALSE)</f>
        <v>Piotr</v>
      </c>
      <c r="S645" s="20" t="str">
        <f>VLOOKUP(Q645,Prowadzacy!$F$2:$K$112,3,FALSE)</f>
        <v>Mariusz</v>
      </c>
      <c r="T645" s="20" t="str">
        <f>VLOOKUP(Q645,Prowadzacy!$F$2:$K$112,4,FALSE)</f>
        <v>Kisielewski</v>
      </c>
      <c r="U645" s="20" t="str">
        <f>VLOOKUP(Q645,Prowadzacy!$F$2:$M$112,8,FALSE)</f>
        <v xml:space="preserve">Piotr | Kisielewski | Dr inż. |  ( 05370 ) </v>
      </c>
      <c r="V645" s="35"/>
      <c r="W645" s="34" t="s">
        <v>235</v>
      </c>
      <c r="X645" s="34"/>
      <c r="Y645" s="34"/>
      <c r="Z645" s="10"/>
      <c r="AA645" s="20"/>
      <c r="AB645" s="20"/>
      <c r="AC645" s="20"/>
      <c r="AD645" s="20"/>
      <c r="AE645" s="20"/>
      <c r="AF645" s="20"/>
      <c r="AG645" s="20"/>
      <c r="AH645" s="20"/>
      <c r="AI645" s="20"/>
      <c r="AJ645" s="20"/>
      <c r="AK645" s="20"/>
    </row>
    <row r="646" spans="1:37" ht="165.75" customHeight="1">
      <c r="A646" s="20">
        <v>641</v>
      </c>
      <c r="B646" s="20" t="str">
        <f>VLOOKUP(E646,studia!$F$1:$I$12,2,FALSE)</f>
        <v>Elektrotechnika</v>
      </c>
      <c r="C646" s="20" t="str">
        <f>VLOOKUP(E646,studia!$F$1:$I$12,3,FALSE)</f>
        <v>mgr</v>
      </c>
      <c r="D646" s="20" t="str">
        <f>VLOOKUP(E646,studia!$F$1:$I$12,4,FALSE)</f>
        <v>EEN</v>
      </c>
      <c r="E646" s="34" t="s">
        <v>575</v>
      </c>
      <c r="F646" s="34"/>
      <c r="G646" s="35" t="s">
        <v>2057</v>
      </c>
      <c r="H646" s="35" t="s">
        <v>2058</v>
      </c>
      <c r="I646" s="35" t="s">
        <v>2059</v>
      </c>
      <c r="J646" s="35" t="s">
        <v>2050</v>
      </c>
      <c r="K646" s="19" t="str">
        <f>VLOOKUP(J646,Prowadzacy!$F$2:$J$112,2,FALSE)</f>
        <v>Tomasz</v>
      </c>
      <c r="L646" s="19" t="str">
        <f>VLOOKUP(J646,Prowadzacy!$F$2:$K$112,3,FALSE)</f>
        <v>Jerzy</v>
      </c>
      <c r="M646" s="19" t="str">
        <f>VLOOKUP(J646,Prowadzacy!$F$2:$K$112,4,FALSE)</f>
        <v>Janta</v>
      </c>
      <c r="N646" s="20" t="str">
        <f>VLOOKUP(J646,Prowadzacy!$F$2:$M$112,8,FALSE)</f>
        <v xml:space="preserve">Tomasz | Janta | Dr inż. |  ( 05311 ) </v>
      </c>
      <c r="O646" s="20" t="str">
        <f>VLOOKUP(J646,Prowadzacy!$F$2:$K$112,5,FALSE)</f>
        <v>W05/K3</v>
      </c>
      <c r="P646" s="20" t="str">
        <f>VLOOKUP(J646,Prowadzacy!$F$2:$K$112,6,FALSE)</f>
        <v>ZMPE</v>
      </c>
      <c r="Q646" s="34" t="s">
        <v>2388</v>
      </c>
      <c r="R646" s="20" t="str">
        <f>VLOOKUP(Q646,Prowadzacy!$F$2:$K$112,2,FALSE)</f>
        <v>Tomasz</v>
      </c>
      <c r="S646" s="20" t="str">
        <f>VLOOKUP(Q646,Prowadzacy!$F$2:$K$112,3,FALSE)</f>
        <v>Jacek</v>
      </c>
      <c r="T646" s="20" t="str">
        <f>VLOOKUP(Q646,Prowadzacy!$F$2:$K$112,4,FALSE)</f>
        <v>Zawilak</v>
      </c>
      <c r="U646" s="20" t="str">
        <f>VLOOKUP(Q646,Prowadzacy!$F$2:$M$112,8,FALSE)</f>
        <v xml:space="preserve">Tomasz | Zawilak | Dr inż. |  ( 05362 ) </v>
      </c>
      <c r="V646" s="35"/>
      <c r="W646" s="34" t="s">
        <v>235</v>
      </c>
      <c r="X646" s="34"/>
      <c r="Y646" s="34"/>
      <c r="Z646" s="10"/>
      <c r="AA646" s="20"/>
      <c r="AB646" s="20"/>
      <c r="AC646" s="20"/>
      <c r="AD646" s="20"/>
      <c r="AE646" s="20"/>
      <c r="AF646" s="20"/>
      <c r="AG646" s="20"/>
      <c r="AH646" s="20"/>
      <c r="AI646" s="20"/>
      <c r="AJ646" s="20"/>
      <c r="AK646" s="20"/>
    </row>
    <row r="647" spans="1:37" ht="127.5" customHeight="1">
      <c r="A647" s="20">
        <v>642</v>
      </c>
      <c r="B647" s="20" t="str">
        <f>VLOOKUP(E647,studia!$F$1:$I$12,2,FALSE)</f>
        <v>Elektrotechnika</v>
      </c>
      <c r="C647" s="20" t="str">
        <f>VLOOKUP(E647,studia!$F$1:$I$12,3,FALSE)</f>
        <v>mgr</v>
      </c>
      <c r="D647" s="20" t="str">
        <f>VLOOKUP(E647,studia!$F$1:$I$12,4,FALSE)</f>
        <v>EEN</v>
      </c>
      <c r="E647" s="34" t="s">
        <v>575</v>
      </c>
      <c r="F647" s="34"/>
      <c r="G647" s="35" t="s">
        <v>2060</v>
      </c>
      <c r="H647" s="35" t="s">
        <v>2061</v>
      </c>
      <c r="I647" s="35" t="s">
        <v>2062</v>
      </c>
      <c r="J647" s="35" t="s">
        <v>2050</v>
      </c>
      <c r="K647" s="19" t="str">
        <f>VLOOKUP(J647,Prowadzacy!$F$2:$J$112,2,FALSE)</f>
        <v>Tomasz</v>
      </c>
      <c r="L647" s="19" t="str">
        <f>VLOOKUP(J647,Prowadzacy!$F$2:$K$112,3,FALSE)</f>
        <v>Jerzy</v>
      </c>
      <c r="M647" s="19" t="str">
        <f>VLOOKUP(J647,Prowadzacy!$F$2:$K$112,4,FALSE)</f>
        <v>Janta</v>
      </c>
      <c r="N647" s="20" t="str">
        <f>VLOOKUP(J647,Prowadzacy!$F$2:$M$112,8,FALSE)</f>
        <v xml:space="preserve">Tomasz | Janta | Dr inż. |  ( 05311 ) </v>
      </c>
      <c r="O647" s="20" t="str">
        <f>VLOOKUP(J647,Prowadzacy!$F$2:$K$112,5,FALSE)</f>
        <v>W05/K3</v>
      </c>
      <c r="P647" s="20" t="str">
        <f>VLOOKUP(J647,Prowadzacy!$F$2:$K$112,6,FALSE)</f>
        <v>ZMPE</v>
      </c>
      <c r="Q647" s="34" t="s">
        <v>2388</v>
      </c>
      <c r="R647" s="20" t="str">
        <f>VLOOKUP(Q647,Prowadzacy!$F$2:$K$112,2,FALSE)</f>
        <v>Tomasz</v>
      </c>
      <c r="S647" s="20" t="str">
        <f>VLOOKUP(Q647,Prowadzacy!$F$2:$K$112,3,FALSE)</f>
        <v>Jacek</v>
      </c>
      <c r="T647" s="20" t="str">
        <f>VLOOKUP(Q647,Prowadzacy!$F$2:$K$112,4,FALSE)</f>
        <v>Zawilak</v>
      </c>
      <c r="U647" s="20" t="str">
        <f>VLOOKUP(Q647,Prowadzacy!$F$2:$M$112,8,FALSE)</f>
        <v xml:space="preserve">Tomasz | Zawilak | Dr inż. |  ( 05362 ) </v>
      </c>
      <c r="V647" s="35"/>
      <c r="W647" s="34" t="s">
        <v>235</v>
      </c>
      <c r="X647" s="34"/>
      <c r="Y647" s="34"/>
      <c r="Z647" s="10"/>
      <c r="AA647" s="20"/>
      <c r="AB647" s="20"/>
      <c r="AC647" s="20"/>
      <c r="AD647" s="20"/>
      <c r="AE647" s="20"/>
      <c r="AF647" s="20"/>
      <c r="AG647" s="20"/>
      <c r="AH647" s="20"/>
      <c r="AI647" s="20"/>
      <c r="AJ647" s="20"/>
      <c r="AK647" s="20"/>
    </row>
    <row r="648" spans="1:37" ht="76.5" customHeight="1">
      <c r="A648" s="20">
        <v>643</v>
      </c>
      <c r="B648" s="20" t="str">
        <f>VLOOKUP(E648,studia!$F$1:$I$12,2,FALSE)</f>
        <v>Elektrotechnika</v>
      </c>
      <c r="C648" s="20" t="str">
        <f>VLOOKUP(E648,studia!$F$1:$I$12,3,FALSE)</f>
        <v>mgr</v>
      </c>
      <c r="D648" s="20" t="str">
        <f>VLOOKUP(E648,studia!$F$1:$I$12,4,FALSE)</f>
        <v>EEN</v>
      </c>
      <c r="E648" s="34" t="s">
        <v>575</v>
      </c>
      <c r="F648" s="34"/>
      <c r="G648" s="35" t="s">
        <v>2119</v>
      </c>
      <c r="H648" s="35" t="s">
        <v>2120</v>
      </c>
      <c r="I648" s="35" t="s">
        <v>2121</v>
      </c>
      <c r="J648" s="35" t="s">
        <v>2115</v>
      </c>
      <c r="K648" s="19" t="str">
        <f>VLOOKUP(J648,Prowadzacy!$F$2:$J$112,2,FALSE)</f>
        <v>Grzegorz</v>
      </c>
      <c r="L648" s="19" t="str">
        <f>VLOOKUP(J648,Prowadzacy!$F$2:$K$112,3,FALSE)</f>
        <v>Michał</v>
      </c>
      <c r="M648" s="19" t="str">
        <f>VLOOKUP(J648,Prowadzacy!$F$2:$K$112,4,FALSE)</f>
        <v>Kosobudzki</v>
      </c>
      <c r="N648" s="20" t="str">
        <f>VLOOKUP(J648,Prowadzacy!$F$2:$M$112,8,FALSE)</f>
        <v xml:space="preserve">Grzegorz | Kosobudzki | Dr inż. |  ( 05320 ) </v>
      </c>
      <c r="O648" s="20" t="str">
        <f>VLOOKUP(J648,Prowadzacy!$F$2:$K$112,5,FALSE)</f>
        <v>W05/K3</v>
      </c>
      <c r="P648" s="20" t="str">
        <f>VLOOKUP(J648,Prowadzacy!$F$2:$K$112,6,FALSE)</f>
        <v>ZMPE</v>
      </c>
      <c r="Q648" s="34" t="s">
        <v>1932</v>
      </c>
      <c r="R648" s="20" t="str">
        <f>VLOOKUP(Q648,Prowadzacy!$F$2:$K$112,2,FALSE)</f>
        <v>Daniel</v>
      </c>
      <c r="S648" s="20">
        <f>VLOOKUP(Q648,Prowadzacy!$F$2:$K$112,3,FALSE)</f>
        <v>0</v>
      </c>
      <c r="T648" s="20" t="str">
        <f>VLOOKUP(Q648,Prowadzacy!$F$2:$K$112,4,FALSE)</f>
        <v>Dusza</v>
      </c>
      <c r="U648" s="20" t="str">
        <f>VLOOKUP(Q648,Prowadzacy!$F$2:$M$112,8,FALSE)</f>
        <v xml:space="preserve">Daniel | Dusza | Dr inż. |  ( 05358 ) </v>
      </c>
      <c r="V648" s="35"/>
      <c r="W648" s="34" t="s">
        <v>235</v>
      </c>
      <c r="X648" s="34"/>
      <c r="Y648" s="34"/>
      <c r="Z648" s="10"/>
      <c r="AA648" s="20"/>
      <c r="AB648" s="20"/>
      <c r="AC648" s="20"/>
      <c r="AD648" s="20"/>
      <c r="AE648" s="20"/>
      <c r="AF648" s="20"/>
      <c r="AG648" s="20"/>
      <c r="AH648" s="20"/>
      <c r="AI648" s="20"/>
      <c r="AJ648" s="20"/>
      <c r="AK648" s="20"/>
    </row>
    <row r="649" spans="1:37" ht="114.75" customHeight="1">
      <c r="A649" s="20">
        <v>644</v>
      </c>
      <c r="B649" s="20" t="str">
        <f>VLOOKUP(E649,studia!$F$1:$I$12,2,FALSE)</f>
        <v>Elektrotechnika</v>
      </c>
      <c r="C649" s="20" t="str">
        <f>VLOOKUP(E649,studia!$F$1:$I$12,3,FALSE)</f>
        <v>mgr</v>
      </c>
      <c r="D649" s="20" t="str">
        <f>VLOOKUP(E649,studia!$F$1:$I$12,4,FALSE)</f>
        <v>EEN</v>
      </c>
      <c r="E649" s="34" t="s">
        <v>575</v>
      </c>
      <c r="F649" s="34"/>
      <c r="G649" s="35" t="s">
        <v>2122</v>
      </c>
      <c r="H649" s="35" t="s">
        <v>2123</v>
      </c>
      <c r="I649" s="35" t="s">
        <v>2124</v>
      </c>
      <c r="J649" s="35" t="s">
        <v>2115</v>
      </c>
      <c r="K649" s="19" t="str">
        <f>VLOOKUP(J649,Prowadzacy!$F$2:$J$112,2,FALSE)</f>
        <v>Grzegorz</v>
      </c>
      <c r="L649" s="19" t="str">
        <f>VLOOKUP(J649,Prowadzacy!$F$2:$K$112,3,FALSE)</f>
        <v>Michał</v>
      </c>
      <c r="M649" s="19" t="str">
        <f>VLOOKUP(J649,Prowadzacy!$F$2:$K$112,4,FALSE)</f>
        <v>Kosobudzki</v>
      </c>
      <c r="N649" s="20" t="str">
        <f>VLOOKUP(J649,Prowadzacy!$F$2:$M$112,8,FALSE)</f>
        <v xml:space="preserve">Grzegorz | Kosobudzki | Dr inż. |  ( 05320 ) </v>
      </c>
      <c r="O649" s="20" t="str">
        <f>VLOOKUP(J649,Prowadzacy!$F$2:$K$112,5,FALSE)</f>
        <v>W05/K3</v>
      </c>
      <c r="P649" s="20" t="str">
        <f>VLOOKUP(J649,Prowadzacy!$F$2:$K$112,6,FALSE)</f>
        <v>ZMPE</v>
      </c>
      <c r="Q649" s="34" t="s">
        <v>1932</v>
      </c>
      <c r="R649" s="20" t="str">
        <f>VLOOKUP(Q649,Prowadzacy!$F$2:$K$112,2,FALSE)</f>
        <v>Daniel</v>
      </c>
      <c r="S649" s="20">
        <f>VLOOKUP(Q649,Prowadzacy!$F$2:$K$112,3,FALSE)</f>
        <v>0</v>
      </c>
      <c r="T649" s="20" t="str">
        <f>VLOOKUP(Q649,Prowadzacy!$F$2:$K$112,4,FALSE)</f>
        <v>Dusza</v>
      </c>
      <c r="U649" s="20" t="str">
        <f>VLOOKUP(Q649,Prowadzacy!$F$2:$M$112,8,FALSE)</f>
        <v xml:space="preserve">Daniel | Dusza | Dr inż. |  ( 05358 ) </v>
      </c>
      <c r="V649" s="35"/>
      <c r="W649" s="34" t="s">
        <v>235</v>
      </c>
      <c r="X649" s="34"/>
      <c r="Y649" s="34"/>
      <c r="Z649" s="10"/>
      <c r="AA649" s="20"/>
      <c r="AB649" s="20"/>
      <c r="AC649" s="20"/>
      <c r="AD649" s="20"/>
      <c r="AE649" s="20"/>
      <c r="AF649" s="20"/>
      <c r="AG649" s="20"/>
      <c r="AH649" s="20"/>
      <c r="AI649" s="20"/>
      <c r="AJ649" s="20"/>
      <c r="AK649" s="20"/>
    </row>
    <row r="650" spans="1:37" ht="114.75" customHeight="1">
      <c r="A650" s="20">
        <v>645</v>
      </c>
      <c r="B650" s="20" t="str">
        <f>VLOOKUP(E650,studia!$F$1:$I$12,2,FALSE)</f>
        <v>Elektrotechnika</v>
      </c>
      <c r="C650" s="20" t="str">
        <f>VLOOKUP(E650,studia!$F$1:$I$12,3,FALSE)</f>
        <v>mgr</v>
      </c>
      <c r="D650" s="20" t="str">
        <f>VLOOKUP(E650,studia!$F$1:$I$12,4,FALSE)</f>
        <v>EEN</v>
      </c>
      <c r="E650" s="34" t="s">
        <v>575</v>
      </c>
      <c r="F650" s="34"/>
      <c r="G650" s="35" t="s">
        <v>2376</v>
      </c>
      <c r="H650" s="35" t="s">
        <v>2377</v>
      </c>
      <c r="I650" s="35" t="s">
        <v>2378</v>
      </c>
      <c r="J650" s="35" t="s">
        <v>2366</v>
      </c>
      <c r="K650" s="19" t="str">
        <f>VLOOKUP(J650,Prowadzacy!$F$2:$J$112,2,FALSE)</f>
        <v>Jan</v>
      </c>
      <c r="L650" s="19">
        <f>VLOOKUP(J650,Prowadzacy!$F$2:$K$112,3,FALSE)</f>
        <v>0</v>
      </c>
      <c r="M650" s="19" t="str">
        <f>VLOOKUP(J650,Prowadzacy!$F$2:$K$112,4,FALSE)</f>
        <v>Zawilak</v>
      </c>
      <c r="N650" s="20" t="str">
        <f>VLOOKUP(J650,Prowadzacy!$F$2:$M$112,8,FALSE)</f>
        <v xml:space="preserve">Jan | Zawilak | Dr hab. inż. |  ( 05351 ) </v>
      </c>
      <c r="O650" s="20" t="str">
        <f>VLOOKUP(J650,Prowadzacy!$F$2:$K$112,5,FALSE)</f>
        <v>W05/K3</v>
      </c>
      <c r="P650" s="20" t="str">
        <f>VLOOKUP(J650,Prowadzacy!$F$2:$K$112,6,FALSE)</f>
        <v>ZMPE</v>
      </c>
      <c r="Q650" s="34" t="s">
        <v>2350</v>
      </c>
      <c r="R650" s="20" t="str">
        <f>VLOOKUP(Q650,Prowadzacy!$F$2:$K$112,2,FALSE)</f>
        <v>Paweł</v>
      </c>
      <c r="S650" s="20" t="str">
        <f>VLOOKUP(Q650,Prowadzacy!$F$2:$K$112,3,FALSE)</f>
        <v>Adam</v>
      </c>
      <c r="T650" s="20" t="str">
        <f>VLOOKUP(Q650,Prowadzacy!$F$2:$K$112,4,FALSE)</f>
        <v>Zalas</v>
      </c>
      <c r="U650" s="20" t="str">
        <f>VLOOKUP(Q650,Prowadzacy!$F$2:$M$112,8,FALSE)</f>
        <v xml:space="preserve">Paweł | Zalas | Dr inż. |  ( 05354 ) </v>
      </c>
      <c r="V650" s="35"/>
      <c r="W650" s="34" t="s">
        <v>235</v>
      </c>
      <c r="X650" s="34"/>
      <c r="Y650" s="34"/>
      <c r="Z650" s="10"/>
      <c r="AA650" s="20"/>
      <c r="AB650" s="20"/>
      <c r="AC650" s="20"/>
      <c r="AD650" s="20"/>
      <c r="AE650" s="20"/>
      <c r="AF650" s="20"/>
      <c r="AG650" s="20"/>
      <c r="AH650" s="20"/>
      <c r="AI650" s="20"/>
      <c r="AJ650" s="20"/>
      <c r="AK650" s="20"/>
    </row>
    <row r="651" spans="1:37" ht="153" customHeight="1">
      <c r="A651" s="20">
        <v>646</v>
      </c>
      <c r="B651" s="20" t="str">
        <f>VLOOKUP(E651,studia!$F$1:$I$12,2,FALSE)</f>
        <v>Elektrotechnika</v>
      </c>
      <c r="C651" s="20" t="str">
        <f>VLOOKUP(E651,studia!$F$1:$I$12,3,FALSE)</f>
        <v>mgr</v>
      </c>
      <c r="D651" s="20" t="str">
        <f>VLOOKUP(E651,studia!$F$1:$I$12,4,FALSE)</f>
        <v>EEN</v>
      </c>
      <c r="E651" s="34" t="s">
        <v>575</v>
      </c>
      <c r="F651" s="85" t="s">
        <v>2939</v>
      </c>
      <c r="G651" s="35" t="s">
        <v>2382</v>
      </c>
      <c r="H651" s="35" t="s">
        <v>2383</v>
      </c>
      <c r="I651" s="35" t="s">
        <v>2384</v>
      </c>
      <c r="J651" s="35" t="s">
        <v>2366</v>
      </c>
      <c r="K651" s="19" t="str">
        <f>VLOOKUP(J651,Prowadzacy!$F$2:$J$112,2,FALSE)</f>
        <v>Jan</v>
      </c>
      <c r="L651" s="19">
        <f>VLOOKUP(J651,Prowadzacy!$F$2:$K$112,3,FALSE)</f>
        <v>0</v>
      </c>
      <c r="M651" s="19" t="str">
        <f>VLOOKUP(J651,Prowadzacy!$F$2:$K$112,4,FALSE)</f>
        <v>Zawilak</v>
      </c>
      <c r="N651" s="20" t="str">
        <f>VLOOKUP(J651,Prowadzacy!$F$2:$M$112,8,FALSE)</f>
        <v xml:space="preserve">Jan | Zawilak | Dr hab. inż. |  ( 05351 ) </v>
      </c>
      <c r="O651" s="20" t="str">
        <f>VLOOKUP(J651,Prowadzacy!$F$2:$K$112,5,FALSE)</f>
        <v>W05/K3</v>
      </c>
      <c r="P651" s="20" t="str">
        <f>VLOOKUP(J651,Prowadzacy!$F$2:$K$112,6,FALSE)</f>
        <v>ZMPE</v>
      </c>
      <c r="Q651" s="34" t="s">
        <v>2350</v>
      </c>
      <c r="R651" s="20" t="str">
        <f>VLOOKUP(Q651,Prowadzacy!$F$2:$K$112,2,FALSE)</f>
        <v>Paweł</v>
      </c>
      <c r="S651" s="20" t="str">
        <f>VLOOKUP(Q651,Prowadzacy!$F$2:$K$112,3,FALSE)</f>
        <v>Adam</v>
      </c>
      <c r="T651" s="20" t="str">
        <f>VLOOKUP(Q651,Prowadzacy!$F$2:$K$112,4,FALSE)</f>
        <v>Zalas</v>
      </c>
      <c r="U651" s="20" t="str">
        <f>VLOOKUP(Q651,Prowadzacy!$F$2:$M$112,8,FALSE)</f>
        <v xml:space="preserve">Paweł | Zalas | Dr inż. |  ( 05354 ) </v>
      </c>
      <c r="V651" s="35"/>
      <c r="W651" s="34" t="s">
        <v>235</v>
      </c>
      <c r="X651" s="53"/>
      <c r="Y651" s="34"/>
      <c r="Z651" s="10"/>
      <c r="AA651" s="20"/>
      <c r="AB651" s="20"/>
      <c r="AC651" s="20"/>
      <c r="AD651" s="20"/>
      <c r="AE651" s="20"/>
      <c r="AF651" s="20"/>
      <c r="AG651" s="20"/>
      <c r="AH651" s="20"/>
      <c r="AI651" s="20"/>
      <c r="AJ651" s="20"/>
      <c r="AK651" s="20"/>
    </row>
    <row r="652" spans="1:37" ht="165.75" customHeight="1">
      <c r="A652" s="20">
        <v>647</v>
      </c>
      <c r="B652" s="20" t="str">
        <f>VLOOKUP(E652,studia!$F$1:$I$12,2,FALSE)</f>
        <v>Elektrotechnika</v>
      </c>
      <c r="C652" s="20" t="str">
        <f>VLOOKUP(E652,studia!$F$1:$I$12,3,FALSE)</f>
        <v>mgr</v>
      </c>
      <c r="D652" s="20" t="str">
        <f>VLOOKUP(E652,studia!$F$1:$I$12,4,FALSE)</f>
        <v>ETP</v>
      </c>
      <c r="E652" s="34" t="s">
        <v>1802</v>
      </c>
      <c r="F652" s="34"/>
      <c r="G652" s="35" t="s">
        <v>1803</v>
      </c>
      <c r="H652" s="35" t="s">
        <v>1804</v>
      </c>
      <c r="I652" s="35" t="s">
        <v>1805</v>
      </c>
      <c r="J652" s="35" t="s">
        <v>894</v>
      </c>
      <c r="K652" s="19" t="str">
        <f>VLOOKUP(J652,Prowadzacy!$F$2:$J$112,2,FALSE)</f>
        <v>Artur</v>
      </c>
      <c r="L652" s="19" t="str">
        <f>VLOOKUP(J652,Prowadzacy!$F$2:$K$112,3,FALSE)</f>
        <v>Kazimierz</v>
      </c>
      <c r="M652" s="19" t="str">
        <f>VLOOKUP(J652,Prowadzacy!$F$2:$K$112,4,FALSE)</f>
        <v>Wilczyński</v>
      </c>
      <c r="N652" s="20" t="str">
        <f>VLOOKUP(J652,Prowadzacy!$F$2:$M$112,8,FALSE)</f>
        <v xml:space="preserve">Artur | Wilczyński | Prof. dr hab. inż. |  ( 05813 ) </v>
      </c>
      <c r="O652" s="20" t="str">
        <f>VLOOKUP(J652,Prowadzacy!$F$2:$K$112,5,FALSE)</f>
        <v>W05/K2</v>
      </c>
      <c r="P652" s="20" t="str">
        <f>VLOOKUP(J652,Prowadzacy!$F$2:$K$112,6,FALSE)</f>
        <v>ZSS</v>
      </c>
      <c r="Q652" s="34" t="s">
        <v>1125</v>
      </c>
      <c r="R652" s="20" t="str">
        <f>VLOOKUP(Q652,Prowadzacy!$F$2:$K$112,2,FALSE)</f>
        <v>Marek</v>
      </c>
      <c r="S652" s="20" t="str">
        <f>VLOOKUP(Q652,Prowadzacy!$F$2:$K$112,3,FALSE)</f>
        <v>Aleksander</v>
      </c>
      <c r="T652" s="20" t="str">
        <f>VLOOKUP(Q652,Prowadzacy!$F$2:$K$112,4,FALSE)</f>
        <v>Kott</v>
      </c>
      <c r="U652" s="20" t="str">
        <f>VLOOKUP(Q652,Prowadzacy!$F$2:$M$112,8,FALSE)</f>
        <v xml:space="preserve">Marek | Kott | Dr inż. |  ( 05297 ) </v>
      </c>
      <c r="V652" s="35"/>
      <c r="W652" s="34" t="s">
        <v>235</v>
      </c>
      <c r="X652" s="34"/>
      <c r="Y652" s="34"/>
      <c r="Z652" s="10"/>
      <c r="AA652" s="20"/>
      <c r="AB652" s="20"/>
      <c r="AC652" s="20"/>
      <c r="AD652" s="20"/>
      <c r="AE652" s="20"/>
      <c r="AF652" s="20"/>
      <c r="AG652" s="20"/>
      <c r="AH652" s="20"/>
      <c r="AI652" s="20"/>
      <c r="AJ652" s="20"/>
      <c r="AK652" s="20"/>
    </row>
    <row r="653" spans="1:37" ht="102" customHeight="1">
      <c r="A653" s="20">
        <v>648</v>
      </c>
      <c r="B653" s="20" t="str">
        <f>VLOOKUP(E653,studia!$F$1:$I$12,2,FALSE)</f>
        <v>Elektrotechnika</v>
      </c>
      <c r="C653" s="20" t="str">
        <f>VLOOKUP(E653,studia!$F$1:$I$12,3,FALSE)</f>
        <v>mgr</v>
      </c>
      <c r="D653" s="20" t="str">
        <f>VLOOKUP(E653,studia!$F$1:$I$12,4,FALSE)</f>
        <v>RES</v>
      </c>
      <c r="E653" s="34" t="s">
        <v>741</v>
      </c>
      <c r="F653" s="85" t="s">
        <v>2939</v>
      </c>
      <c r="G653" s="35" t="s">
        <v>742</v>
      </c>
      <c r="H653" s="35" t="s">
        <v>743</v>
      </c>
      <c r="I653" s="35" t="s">
        <v>744</v>
      </c>
      <c r="J653" s="35" t="s">
        <v>418</v>
      </c>
      <c r="K653" s="19" t="str">
        <f>VLOOKUP(J653,Prowadzacy!$F$2:$J$112,2,FALSE)</f>
        <v>Przemysław</v>
      </c>
      <c r="L653" s="19">
        <f>VLOOKUP(J653,Prowadzacy!$F$2:$K$112,3,FALSE)</f>
        <v>0</v>
      </c>
      <c r="M653" s="19" t="str">
        <f>VLOOKUP(J653,Prowadzacy!$F$2:$K$112,4,FALSE)</f>
        <v>Janik</v>
      </c>
      <c r="N653" s="20" t="str">
        <f>VLOOKUP(J653,Prowadzacy!$F$2:$M$112,8,FALSE)</f>
        <v xml:space="preserve">Przemysław | Janik | Dr inż. |  ( 05115 ) </v>
      </c>
      <c r="O653" s="20" t="str">
        <f>VLOOKUP(J653,Prowadzacy!$F$2:$K$112,5,FALSE)</f>
        <v>W05/K1</v>
      </c>
      <c r="P653" s="20" t="str">
        <f>VLOOKUP(J653,Prowadzacy!$F$2:$K$112,6,FALSE)</f>
        <v>ZET</v>
      </c>
      <c r="Q653" s="34" t="s">
        <v>483</v>
      </c>
      <c r="R653" s="20" t="str">
        <f>VLOOKUP(Q653,Prowadzacy!$F$2:$K$112,2,FALSE)</f>
        <v>Zbigniew</v>
      </c>
      <c r="S653" s="20" t="str">
        <f>VLOOKUP(Q653,Prowadzacy!$F$2:$K$112,3,FALSE)</f>
        <v>Krzysztof</v>
      </c>
      <c r="T653" s="20" t="str">
        <f>VLOOKUP(Q653,Prowadzacy!$F$2:$K$112,4,FALSE)</f>
        <v>Wacławek</v>
      </c>
      <c r="U653" s="20" t="str">
        <f>VLOOKUP(Q653,Prowadzacy!$F$2:$M$112,8,FALSE)</f>
        <v xml:space="preserve">Zbigniew | Wacławek | Dr inż. |  ( 05129 ) </v>
      </c>
      <c r="V653" s="35"/>
      <c r="W653" s="34" t="s">
        <v>235</v>
      </c>
      <c r="X653" s="34"/>
      <c r="Y653" s="34"/>
      <c r="Z653" s="10"/>
      <c r="AA653" s="20"/>
      <c r="AB653" s="20"/>
      <c r="AC653" s="20"/>
      <c r="AD653" s="20"/>
      <c r="AE653" s="20"/>
      <c r="AF653" s="20"/>
      <c r="AG653" s="20"/>
      <c r="AH653" s="20"/>
      <c r="AI653" s="20"/>
      <c r="AJ653" s="20"/>
      <c r="AK653" s="20"/>
    </row>
    <row r="654" spans="1:37" ht="127.5" customHeight="1">
      <c r="A654" s="20">
        <v>649</v>
      </c>
      <c r="B654" s="20" t="str">
        <f>VLOOKUP(E654,studia!$F$1:$I$12,2,FALSE)</f>
        <v>Elektrotechnika</v>
      </c>
      <c r="C654" s="20" t="str">
        <f>VLOOKUP(E654,studia!$F$1:$I$12,3,FALSE)</f>
        <v>mgr</v>
      </c>
      <c r="D654" s="20" t="str">
        <f>VLOOKUP(E654,studia!$F$1:$I$12,4,FALSE)</f>
        <v>RES</v>
      </c>
      <c r="E654" s="34" t="s">
        <v>741</v>
      </c>
      <c r="F654" s="34"/>
      <c r="G654" s="35" t="s">
        <v>745</v>
      </c>
      <c r="H654" s="35" t="s">
        <v>746</v>
      </c>
      <c r="I654" s="35" t="s">
        <v>747</v>
      </c>
      <c r="J654" s="35" t="s">
        <v>418</v>
      </c>
      <c r="K654" s="19" t="str">
        <f>VLOOKUP(J654,Prowadzacy!$F$2:$J$112,2,FALSE)</f>
        <v>Przemysław</v>
      </c>
      <c r="L654" s="19">
        <f>VLOOKUP(J654,Prowadzacy!$F$2:$K$112,3,FALSE)</f>
        <v>0</v>
      </c>
      <c r="M654" s="19" t="str">
        <f>VLOOKUP(J654,Prowadzacy!$F$2:$K$112,4,FALSE)</f>
        <v>Janik</v>
      </c>
      <c r="N654" s="20" t="str">
        <f>VLOOKUP(J654,Prowadzacy!$F$2:$M$112,8,FALSE)</f>
        <v xml:space="preserve">Przemysław | Janik | Dr inż. |  ( 05115 ) </v>
      </c>
      <c r="O654" s="20" t="str">
        <f>VLOOKUP(J654,Prowadzacy!$F$2:$K$112,5,FALSE)</f>
        <v>W05/K1</v>
      </c>
      <c r="P654" s="20" t="str">
        <f>VLOOKUP(J654,Prowadzacy!$F$2:$K$112,6,FALSE)</f>
        <v>ZET</v>
      </c>
      <c r="Q654" s="34" t="s">
        <v>469</v>
      </c>
      <c r="R654" s="20" t="str">
        <f>VLOOKUP(Q654,Prowadzacy!$F$2:$K$112,2,FALSE)</f>
        <v>Jacek</v>
      </c>
      <c r="S654" s="20" t="str">
        <f>VLOOKUP(Q654,Prowadzacy!$F$2:$K$112,3,FALSE)</f>
        <v>Jerzy</v>
      </c>
      <c r="T654" s="20" t="str">
        <f>VLOOKUP(Q654,Prowadzacy!$F$2:$K$112,4,FALSE)</f>
        <v>Rezmer</v>
      </c>
      <c r="U654" s="20" t="str">
        <f>VLOOKUP(Q654,Prowadzacy!$F$2:$M$112,8,FALSE)</f>
        <v xml:space="preserve">Jacek | Rezmer | Dr hab. inż. |  ( 05120 ) </v>
      </c>
      <c r="V654" s="35"/>
      <c r="W654" s="34" t="s">
        <v>235</v>
      </c>
      <c r="X654" s="34"/>
      <c r="Y654" s="34"/>
      <c r="Z654" s="10"/>
      <c r="AA654" s="20"/>
      <c r="AB654" s="20"/>
      <c r="AC654" s="20"/>
      <c r="AD654" s="20"/>
      <c r="AE654" s="20"/>
      <c r="AF654" s="20"/>
      <c r="AG654" s="20"/>
      <c r="AH654" s="20"/>
      <c r="AI654" s="20"/>
      <c r="AJ654" s="20"/>
      <c r="AK654" s="20"/>
    </row>
    <row r="655" spans="1:37" ht="153" customHeight="1">
      <c r="A655" s="20">
        <v>650</v>
      </c>
      <c r="B655" s="20" t="str">
        <f>VLOOKUP(E655,studia!$F$1:$I$12,2,FALSE)</f>
        <v>Elektrotechnika</v>
      </c>
      <c r="C655" s="20" t="str">
        <f>VLOOKUP(E655,studia!$F$1:$I$12,3,FALSE)</f>
        <v>mgr</v>
      </c>
      <c r="D655" s="20" t="str">
        <f>VLOOKUP(E655,studia!$F$1:$I$12,4,FALSE)</f>
        <v>RES</v>
      </c>
      <c r="E655" s="34" t="s">
        <v>741</v>
      </c>
      <c r="F655" s="34"/>
      <c r="G655" s="35" t="s">
        <v>748</v>
      </c>
      <c r="H655" s="35" t="s">
        <v>749</v>
      </c>
      <c r="I655" s="35" t="s">
        <v>750</v>
      </c>
      <c r="J655" s="35" t="s">
        <v>418</v>
      </c>
      <c r="K655" s="19" t="str">
        <f>VLOOKUP(J655,Prowadzacy!$F$2:$J$112,2,FALSE)</f>
        <v>Przemysław</v>
      </c>
      <c r="L655" s="19">
        <f>VLOOKUP(J655,Prowadzacy!$F$2:$K$112,3,FALSE)</f>
        <v>0</v>
      </c>
      <c r="M655" s="19" t="str">
        <f>VLOOKUP(J655,Prowadzacy!$F$2:$K$112,4,FALSE)</f>
        <v>Janik</v>
      </c>
      <c r="N655" s="20" t="str">
        <f>VLOOKUP(J655,Prowadzacy!$F$2:$M$112,8,FALSE)</f>
        <v xml:space="preserve">Przemysław | Janik | Dr inż. |  ( 05115 ) </v>
      </c>
      <c r="O655" s="20" t="str">
        <f>VLOOKUP(J655,Prowadzacy!$F$2:$K$112,5,FALSE)</f>
        <v>W05/K1</v>
      </c>
      <c r="P655" s="20" t="str">
        <f>VLOOKUP(J655,Prowadzacy!$F$2:$K$112,6,FALSE)</f>
        <v>ZET</v>
      </c>
      <c r="Q655" s="34" t="s">
        <v>469</v>
      </c>
      <c r="R655" s="20" t="str">
        <f>VLOOKUP(Q655,Prowadzacy!$F$2:$K$112,2,FALSE)</f>
        <v>Jacek</v>
      </c>
      <c r="S655" s="20" t="str">
        <f>VLOOKUP(Q655,Prowadzacy!$F$2:$K$112,3,FALSE)</f>
        <v>Jerzy</v>
      </c>
      <c r="T655" s="20" t="str">
        <f>VLOOKUP(Q655,Prowadzacy!$F$2:$K$112,4,FALSE)</f>
        <v>Rezmer</v>
      </c>
      <c r="U655" s="20" t="str">
        <f>VLOOKUP(Q655,Prowadzacy!$F$2:$M$112,8,FALSE)</f>
        <v xml:space="preserve">Jacek | Rezmer | Dr hab. inż. |  ( 05120 ) </v>
      </c>
      <c r="V655" s="35"/>
      <c r="W655" s="34" t="s">
        <v>235</v>
      </c>
      <c r="X655" s="34"/>
      <c r="Y655" s="34"/>
      <c r="Z655" s="10"/>
      <c r="AA655" s="20"/>
      <c r="AB655" s="20"/>
      <c r="AC655" s="20"/>
      <c r="AD655" s="20"/>
      <c r="AE655" s="20"/>
      <c r="AF655" s="20"/>
      <c r="AG655" s="20"/>
      <c r="AH655" s="20"/>
      <c r="AI655" s="20"/>
      <c r="AJ655" s="20"/>
      <c r="AK655" s="20"/>
    </row>
    <row r="656" spans="1:37" ht="382.5" customHeight="1">
      <c r="A656" s="20">
        <v>651</v>
      </c>
      <c r="B656" s="20" t="str">
        <f>VLOOKUP(E656,studia!$F$1:$I$12,2,FALSE)</f>
        <v>Elektrotechnika</v>
      </c>
      <c r="C656" s="20" t="str">
        <f>VLOOKUP(E656,studia!$F$1:$I$12,3,FALSE)</f>
        <v>mgr</v>
      </c>
      <c r="D656" s="20" t="str">
        <f>VLOOKUP(E656,studia!$F$1:$I$12,4,FALSE)</f>
        <v>RES</v>
      </c>
      <c r="E656" s="34" t="s">
        <v>741</v>
      </c>
      <c r="F656" s="34"/>
      <c r="G656" s="35" t="s">
        <v>1806</v>
      </c>
      <c r="H656" s="35" t="s">
        <v>1807</v>
      </c>
      <c r="I656" s="35" t="s">
        <v>1808</v>
      </c>
      <c r="J656" s="35" t="s">
        <v>774</v>
      </c>
      <c r="K656" s="19" t="str">
        <f>VLOOKUP(J656,Prowadzacy!$F$2:$J$112,2,FALSE)</f>
        <v>Daniel</v>
      </c>
      <c r="L656" s="19" t="str">
        <f>VLOOKUP(J656,Prowadzacy!$F$2:$K$112,3,FALSE)</f>
        <v>Łukasz</v>
      </c>
      <c r="M656" s="19" t="str">
        <f>VLOOKUP(J656,Prowadzacy!$F$2:$K$112,4,FALSE)</f>
        <v>Bejmert</v>
      </c>
      <c r="N656" s="20" t="str">
        <f>VLOOKUP(J656,Prowadzacy!$F$2:$M$112,8,FALSE)</f>
        <v xml:space="preserve">Daniel | Bejmert | Dr inż. |  ( 05285 ) </v>
      </c>
      <c r="O656" s="20" t="str">
        <f>VLOOKUP(J656,Prowadzacy!$F$2:$K$112,5,FALSE)</f>
        <v>W05/K2</v>
      </c>
      <c r="P656" s="20" t="str">
        <f>VLOOKUP(J656,Prowadzacy!$F$2:$K$112,6,FALSE)</f>
        <v>ZAS</v>
      </c>
      <c r="Q656" s="34" t="s">
        <v>834</v>
      </c>
      <c r="R656" s="20" t="str">
        <f>VLOOKUP(Q656,Prowadzacy!$F$2:$K$112,2,FALSE)</f>
        <v>Krzysztof</v>
      </c>
      <c r="S656" s="20" t="str">
        <f>VLOOKUP(Q656,Prowadzacy!$F$2:$K$112,3,FALSE)</f>
        <v>Jacek</v>
      </c>
      <c r="T656" s="20" t="str">
        <f>VLOOKUP(Q656,Prowadzacy!$F$2:$K$112,4,FALSE)</f>
        <v>Solak</v>
      </c>
      <c r="U656" s="20" t="str">
        <f>VLOOKUP(Q656,Prowadzacy!$F$2:$M$112,8,FALSE)</f>
        <v xml:space="preserve">Krzysztof | Solak | Dr inż. |  ( 05296 ) </v>
      </c>
      <c r="V656" s="35"/>
      <c r="W656" s="34" t="s">
        <v>235</v>
      </c>
      <c r="X656" s="34"/>
      <c r="Y656" s="34"/>
      <c r="Z656" s="10"/>
      <c r="AA656" s="20"/>
      <c r="AB656" s="20"/>
      <c r="AC656" s="20"/>
      <c r="AD656" s="20"/>
      <c r="AE656" s="20"/>
      <c r="AF656" s="20"/>
      <c r="AG656" s="20"/>
      <c r="AH656" s="20"/>
      <c r="AI656" s="20"/>
      <c r="AJ656" s="20"/>
      <c r="AK656" s="20"/>
    </row>
    <row r="657" spans="1:37" ht="204" customHeight="1">
      <c r="A657" s="20">
        <v>652</v>
      </c>
      <c r="B657" s="20" t="str">
        <f>VLOOKUP(E657,studia!$F$1:$I$12,2,FALSE)</f>
        <v>Elektrotechnika</v>
      </c>
      <c r="C657" s="20" t="str">
        <f>VLOOKUP(E657,studia!$F$1:$I$12,3,FALSE)</f>
        <v>mgr</v>
      </c>
      <c r="D657" s="20" t="str">
        <f>VLOOKUP(E657,studia!$F$1:$I$12,4,FALSE)</f>
        <v>RES</v>
      </c>
      <c r="E657" s="34" t="s">
        <v>741</v>
      </c>
      <c r="F657" s="34"/>
      <c r="G657" s="35" t="s">
        <v>1809</v>
      </c>
      <c r="H657" s="35" t="s">
        <v>1810</v>
      </c>
      <c r="I657" s="35" t="s">
        <v>1811</v>
      </c>
      <c r="J657" s="35" t="s">
        <v>1292</v>
      </c>
      <c r="K657" s="19" t="str">
        <f>VLOOKUP(J657,Prowadzacy!$F$2:$J$112,2,FALSE)</f>
        <v>Łukasz</v>
      </c>
      <c r="L657" s="19">
        <f>VLOOKUP(J657,Prowadzacy!$F$2:$K$112,3,FALSE)</f>
        <v>0</v>
      </c>
      <c r="M657" s="19" t="str">
        <f>VLOOKUP(J657,Prowadzacy!$F$2:$K$112,4,FALSE)</f>
        <v>Staszewski</v>
      </c>
      <c r="N657" s="20" t="str">
        <f>VLOOKUP(J657,Prowadzacy!$F$2:$M$112,8,FALSE)</f>
        <v xml:space="preserve">Łukasz | Staszewski | Dr inż. |  ( 05410 ) </v>
      </c>
      <c r="O657" s="20" t="str">
        <f>VLOOKUP(J657,Prowadzacy!$F$2:$K$112,5,FALSE)</f>
        <v>W05/K2</v>
      </c>
      <c r="P657" s="20" t="str">
        <f>VLOOKUP(J657,Prowadzacy!$F$2:$K$112,6,FALSE)</f>
        <v>ZAS</v>
      </c>
      <c r="Q657" s="34" t="s">
        <v>774</v>
      </c>
      <c r="R657" s="20" t="str">
        <f>VLOOKUP(Q657,Prowadzacy!$F$2:$K$112,2,FALSE)</f>
        <v>Daniel</v>
      </c>
      <c r="S657" s="20" t="str">
        <f>VLOOKUP(Q657,Prowadzacy!$F$2:$K$112,3,FALSE)</f>
        <v>Łukasz</v>
      </c>
      <c r="T657" s="20" t="str">
        <f>VLOOKUP(Q657,Prowadzacy!$F$2:$K$112,4,FALSE)</f>
        <v>Bejmert</v>
      </c>
      <c r="U657" s="20" t="str">
        <f>VLOOKUP(Q657,Prowadzacy!$F$2:$M$112,8,FALSE)</f>
        <v xml:space="preserve">Daniel | Bejmert | Dr inż. |  ( 05285 ) </v>
      </c>
      <c r="V657" s="35"/>
      <c r="W657" s="34" t="s">
        <v>235</v>
      </c>
      <c r="X657" s="34"/>
      <c r="Y657" s="34"/>
      <c r="Z657" s="10"/>
      <c r="AA657" s="20"/>
      <c r="AB657" s="20"/>
      <c r="AC657" s="20"/>
      <c r="AD657" s="20"/>
      <c r="AE657" s="20"/>
      <c r="AF657" s="20"/>
      <c r="AG657" s="20"/>
      <c r="AH657" s="20"/>
      <c r="AI657" s="20"/>
      <c r="AJ657" s="20"/>
      <c r="AK657" s="20"/>
    </row>
    <row r="658" spans="1:37" ht="114.75" customHeight="1">
      <c r="A658" s="20">
        <v>653</v>
      </c>
      <c r="B658" s="20" t="str">
        <f>VLOOKUP(E658,studia!$F$1:$I$12,2,FALSE)</f>
        <v>Elektrotechnika</v>
      </c>
      <c r="C658" s="20" t="str">
        <f>VLOOKUP(E658,studia!$F$1:$I$12,3,FALSE)</f>
        <v>mgr</v>
      </c>
      <c r="D658" s="20" t="str">
        <f>VLOOKUP(E658,studia!$F$1:$I$12,4,FALSE)</f>
        <v>RES</v>
      </c>
      <c r="E658" s="34" t="s">
        <v>741</v>
      </c>
      <c r="F658" s="85" t="s">
        <v>2939</v>
      </c>
      <c r="G658" s="35" t="s">
        <v>2041</v>
      </c>
      <c r="H658" s="35" t="s">
        <v>2042</v>
      </c>
      <c r="I658" s="35" t="s">
        <v>2043</v>
      </c>
      <c r="J658" s="35" t="s">
        <v>2031</v>
      </c>
      <c r="K658" s="19" t="str">
        <f>VLOOKUP(J658,Prowadzacy!$F$2:$J$112,2,FALSE)</f>
        <v>Maciej</v>
      </c>
      <c r="L658" s="19" t="str">
        <f>VLOOKUP(J658,Prowadzacy!$F$2:$K$112,3,FALSE)</f>
        <v>Jakub</v>
      </c>
      <c r="M658" s="19" t="str">
        <f>VLOOKUP(J658,Prowadzacy!$F$2:$K$112,4,FALSE)</f>
        <v>Gwoździewicz</v>
      </c>
      <c r="N658" s="20" t="str">
        <f>VLOOKUP(J658,Prowadzacy!$F$2:$M$112,8,FALSE)</f>
        <v xml:space="preserve">Maciej | Gwoździewicz | Dr inż. |  ( 05389 ) </v>
      </c>
      <c r="O658" s="20" t="str">
        <f>VLOOKUP(J658,Prowadzacy!$F$2:$K$112,5,FALSE)</f>
        <v>W05/K3</v>
      </c>
      <c r="P658" s="20" t="str">
        <f>VLOOKUP(J658,Prowadzacy!$F$2:$K$112,6,FALSE)</f>
        <v>ZMPE</v>
      </c>
      <c r="Q658" s="34" t="s">
        <v>1871</v>
      </c>
      <c r="R658" s="20" t="str">
        <f>VLOOKUP(Q658,Prowadzacy!$F$2:$K$112,2,FALSE)</f>
        <v>Marek</v>
      </c>
      <c r="S658" s="20" t="str">
        <f>VLOOKUP(Q658,Prowadzacy!$F$2:$K$112,3,FALSE)</f>
        <v>Paweł</v>
      </c>
      <c r="T658" s="20" t="str">
        <f>VLOOKUP(Q658,Prowadzacy!$F$2:$K$112,4,FALSE)</f>
        <v>Ciurys</v>
      </c>
      <c r="U658" s="20" t="str">
        <f>VLOOKUP(Q658,Prowadzacy!$F$2:$M$112,8,FALSE)</f>
        <v xml:space="preserve">Marek | Ciurys | Dr inż. |  ( 05369 ) </v>
      </c>
      <c r="V658" s="35"/>
      <c r="W658" s="34" t="s">
        <v>235</v>
      </c>
      <c r="X658" s="34"/>
      <c r="Y658" s="34"/>
      <c r="Z658" s="10"/>
      <c r="AA658" s="20"/>
      <c r="AB658" s="20"/>
      <c r="AC658" s="20"/>
      <c r="AD658" s="20"/>
      <c r="AE658" s="20"/>
      <c r="AF658" s="20"/>
      <c r="AG658" s="20"/>
      <c r="AH658" s="20"/>
      <c r="AI658" s="20"/>
      <c r="AJ658" s="20"/>
      <c r="AK658" s="20"/>
    </row>
    <row r="659" spans="1:37" ht="191.25" customHeight="1">
      <c r="A659" s="20">
        <v>654</v>
      </c>
      <c r="B659" s="20" t="str">
        <f>VLOOKUP(E659,studia!$F$1:$I$12,2,FALSE)</f>
        <v>Elektrotechnika</v>
      </c>
      <c r="C659" s="20" t="str">
        <f>VLOOKUP(E659,studia!$F$1:$I$12,3,FALSE)</f>
        <v>mgr</v>
      </c>
      <c r="D659" s="20" t="str">
        <f>VLOOKUP(E659,studia!$F$1:$I$12,4,FALSE)</f>
        <v>RES</v>
      </c>
      <c r="E659" s="34" t="s">
        <v>741</v>
      </c>
      <c r="F659" s="34"/>
      <c r="G659" s="35" t="s">
        <v>2290</v>
      </c>
      <c r="H659" s="35" t="s">
        <v>2291</v>
      </c>
      <c r="I659" s="35" t="s">
        <v>2292</v>
      </c>
      <c r="J659" s="35" t="s">
        <v>2283</v>
      </c>
      <c r="K659" s="19" t="str">
        <f>VLOOKUP(J659,Prowadzacy!$F$2:$J$112,2,FALSE)</f>
        <v>Grzegorz</v>
      </c>
      <c r="L659" s="19" t="str">
        <f>VLOOKUP(J659,Prowadzacy!$F$2:$K$112,3,FALSE)</f>
        <v>Jakub</v>
      </c>
      <c r="M659" s="19" t="str">
        <f>VLOOKUP(J659,Prowadzacy!$F$2:$K$112,4,FALSE)</f>
        <v>Tarchała</v>
      </c>
      <c r="N659" s="20" t="str">
        <f>VLOOKUP(J659,Prowadzacy!$F$2:$M$112,8,FALSE)</f>
        <v xml:space="preserve">Grzegorz | Tarchała | Dr inż. |  ( 05385 ) </v>
      </c>
      <c r="O659" s="20" t="str">
        <f>VLOOKUP(J659,Prowadzacy!$F$2:$K$112,5,FALSE)</f>
        <v>W05/K3</v>
      </c>
      <c r="P659" s="20" t="str">
        <f>VLOOKUP(J659,Prowadzacy!$F$2:$K$112,6,FALSE)</f>
        <v>ZNEMAP</v>
      </c>
      <c r="Q659" s="34" t="s">
        <v>2246</v>
      </c>
      <c r="R659" s="20" t="str">
        <f>VLOOKUP(Q659,Prowadzacy!$F$2:$K$112,2,FALSE)</f>
        <v>Piotr</v>
      </c>
      <c r="S659" s="20" t="str">
        <f>VLOOKUP(Q659,Prowadzacy!$F$2:$K$112,3,FALSE)</f>
        <v>Przemysław</v>
      </c>
      <c r="T659" s="20" t="str">
        <f>VLOOKUP(Q659,Prowadzacy!$F$2:$K$112,4,FALSE)</f>
        <v>Sobański</v>
      </c>
      <c r="U659" s="20" t="str">
        <f>VLOOKUP(Q659,Prowadzacy!$F$2:$M$112,8,FALSE)</f>
        <v xml:space="preserve">Piotr | Sobański | Dr inż. |  ( 05387 ) </v>
      </c>
      <c r="V659" s="35"/>
      <c r="W659" s="34" t="s">
        <v>235</v>
      </c>
      <c r="X659" s="34"/>
      <c r="Y659" s="34"/>
      <c r="Z659" s="10"/>
      <c r="AA659" s="20"/>
      <c r="AB659" s="20"/>
      <c r="AC659" s="20"/>
      <c r="AD659" s="20"/>
      <c r="AE659" s="20"/>
      <c r="AF659" s="20"/>
      <c r="AG659" s="20"/>
      <c r="AH659" s="20"/>
      <c r="AI659" s="20"/>
      <c r="AJ659" s="20"/>
      <c r="AK659" s="20"/>
    </row>
    <row r="660" spans="1:37" ht="63.75" customHeight="1">
      <c r="A660" s="20">
        <v>655</v>
      </c>
      <c r="B660" s="20" t="str">
        <f>VLOOKUP(E660,studia!$F$1:$I$12,2,FALSE)</f>
        <v>Mechatronika</v>
      </c>
      <c r="C660" s="20" t="str">
        <f>VLOOKUP(E660,studia!$F$1:$I$12,3,FALSE)</f>
        <v>inż.</v>
      </c>
      <c r="D660" s="20">
        <f>VLOOKUP(E660,studia!$F$1:$I$12,4,FALSE)</f>
        <v>0</v>
      </c>
      <c r="E660" s="34" t="s">
        <v>519</v>
      </c>
      <c r="F660" s="85" t="s">
        <v>2939</v>
      </c>
      <c r="G660" s="35" t="s">
        <v>520</v>
      </c>
      <c r="H660" s="35" t="s">
        <v>521</v>
      </c>
      <c r="I660" s="35" t="s">
        <v>522</v>
      </c>
      <c r="J660" s="35" t="s">
        <v>523</v>
      </c>
      <c r="K660" s="19" t="str">
        <f>VLOOKUP(J660,Prowadzacy!$F$2:$J$112,2,FALSE)</f>
        <v>Tomasz</v>
      </c>
      <c r="L660" s="19">
        <f>VLOOKUP(J660,Prowadzacy!$F$2:$K$112,3,FALSE)</f>
        <v>0</v>
      </c>
      <c r="M660" s="19" t="str">
        <f>VLOOKUP(J660,Prowadzacy!$F$2:$K$112,4,FALSE)</f>
        <v>Czapka</v>
      </c>
      <c r="N660" s="20" t="str">
        <f>VLOOKUP(J660,Prowadzacy!$F$2:$M$112,8,FALSE)</f>
        <v xml:space="preserve">Tomasz | Czapka | Dr inż. |  ( 05158 ) </v>
      </c>
      <c r="O660" s="20" t="str">
        <f>VLOOKUP(J660,Prowadzacy!$F$2:$K$112,5,FALSE)</f>
        <v>W05/K1</v>
      </c>
      <c r="P660" s="20" t="str">
        <f>VLOOKUP(J660,Prowadzacy!$F$2:$K$112,6,FALSE)</f>
        <v>ZWN</v>
      </c>
      <c r="Q660" s="34" t="s">
        <v>542</v>
      </c>
      <c r="R660" s="20" t="str">
        <f>VLOOKUP(Q660,Prowadzacy!$F$2:$K$112,2,FALSE)</f>
        <v>Marcin</v>
      </c>
      <c r="S660" s="20" t="str">
        <f>VLOOKUP(Q660,Prowadzacy!$F$2:$K$112,3,FALSE)</f>
        <v>przemysław</v>
      </c>
      <c r="T660" s="20" t="str">
        <f>VLOOKUP(Q660,Prowadzacy!$F$2:$K$112,4,FALSE)</f>
        <v>Lewandowski</v>
      </c>
      <c r="U660" s="20" t="str">
        <f>VLOOKUP(Q660,Prowadzacy!$F$2:$M$112,8,FALSE)</f>
        <v xml:space="preserve">Marcin | Lewandowski | Dr inż. |  ( 05166 ) </v>
      </c>
      <c r="V660" s="35"/>
      <c r="W660" s="34" t="s">
        <v>235</v>
      </c>
      <c r="X660" s="34"/>
      <c r="Y660" s="34"/>
      <c r="Z660" s="10"/>
      <c r="AA660" s="20"/>
      <c r="AB660" s="20"/>
      <c r="AC660" s="20"/>
      <c r="AD660" s="20"/>
      <c r="AE660" s="20"/>
      <c r="AF660" s="20"/>
      <c r="AG660" s="20"/>
      <c r="AH660" s="20"/>
      <c r="AI660" s="20"/>
      <c r="AJ660" s="20"/>
      <c r="AK660" s="20"/>
    </row>
    <row r="661" spans="1:37" ht="51" customHeight="1">
      <c r="A661" s="20">
        <v>656</v>
      </c>
      <c r="B661" s="20" t="str">
        <f>VLOOKUP(E661,studia!$F$1:$I$12,2,FALSE)</f>
        <v>Mechatronika</v>
      </c>
      <c r="C661" s="20" t="str">
        <f>VLOOKUP(E661,studia!$F$1:$I$12,3,FALSE)</f>
        <v>inż.</v>
      </c>
      <c r="D661" s="20">
        <f>VLOOKUP(E661,studia!$F$1:$I$12,4,FALSE)</f>
        <v>0</v>
      </c>
      <c r="E661" s="34" t="s">
        <v>519</v>
      </c>
      <c r="F661" s="85" t="s">
        <v>2939</v>
      </c>
      <c r="G661" s="35" t="s">
        <v>524</v>
      </c>
      <c r="H661" s="35" t="s">
        <v>525</v>
      </c>
      <c r="I661" s="35" t="s">
        <v>526</v>
      </c>
      <c r="J661" s="35" t="s">
        <v>523</v>
      </c>
      <c r="K661" s="19" t="str">
        <f>VLOOKUP(J661,Prowadzacy!$F$2:$J$112,2,FALSE)</f>
        <v>Tomasz</v>
      </c>
      <c r="L661" s="19">
        <f>VLOOKUP(J661,Prowadzacy!$F$2:$K$112,3,FALSE)</f>
        <v>0</v>
      </c>
      <c r="M661" s="19" t="str">
        <f>VLOOKUP(J661,Prowadzacy!$F$2:$K$112,4,FALSE)</f>
        <v>Czapka</v>
      </c>
      <c r="N661" s="20" t="str">
        <f>VLOOKUP(J661,Prowadzacy!$F$2:$M$112,8,FALSE)</f>
        <v xml:space="preserve">Tomasz | Czapka | Dr inż. |  ( 05158 ) </v>
      </c>
      <c r="O661" s="20" t="str">
        <f>VLOOKUP(J661,Prowadzacy!$F$2:$K$112,5,FALSE)</f>
        <v>W05/K1</v>
      </c>
      <c r="P661" s="20" t="str">
        <f>VLOOKUP(J661,Prowadzacy!$F$2:$K$112,6,FALSE)</f>
        <v>ZWN</v>
      </c>
      <c r="Q661" s="34" t="s">
        <v>606</v>
      </c>
      <c r="R661" s="20" t="str">
        <f>VLOOKUP(Q661,Prowadzacy!$F$2:$K$112,2,FALSE)</f>
        <v>Maciej</v>
      </c>
      <c r="S661" s="20" t="str">
        <f>VLOOKUP(Q661,Prowadzacy!$F$2:$K$112,3,FALSE)</f>
        <v>Władysław</v>
      </c>
      <c r="T661" s="20" t="str">
        <f>VLOOKUP(Q661,Prowadzacy!$F$2:$K$112,4,FALSE)</f>
        <v>Jaroszewski</v>
      </c>
      <c r="U661" s="20" t="str">
        <f>VLOOKUP(Q661,Prowadzacy!$F$2:$M$112,8,FALSE)</f>
        <v xml:space="preserve">Maciej | Jaroszewski | Dr inż. |  ( 05104 ) </v>
      </c>
      <c r="V661" s="35"/>
      <c r="W661" s="34" t="s">
        <v>235</v>
      </c>
      <c r="X661" s="34"/>
      <c r="Y661" s="34"/>
      <c r="Z661" s="10"/>
      <c r="AA661" s="20"/>
      <c r="AB661" s="20"/>
      <c r="AC661" s="20"/>
      <c r="AD661" s="20"/>
      <c r="AE661" s="20"/>
      <c r="AF661" s="20"/>
      <c r="AG661" s="20"/>
      <c r="AH661" s="20"/>
      <c r="AI661" s="20"/>
      <c r="AJ661" s="20"/>
      <c r="AK661" s="20"/>
    </row>
    <row r="662" spans="1:37" ht="178.5" customHeight="1">
      <c r="A662" s="20">
        <v>657</v>
      </c>
      <c r="B662" s="20" t="str">
        <f>VLOOKUP(E662,studia!$F$1:$I$12,2,FALSE)</f>
        <v>Mechatronika</v>
      </c>
      <c r="C662" s="20" t="str">
        <f>VLOOKUP(E662,studia!$F$1:$I$12,3,FALSE)</f>
        <v>inż.</v>
      </c>
      <c r="D662" s="20">
        <f>VLOOKUP(E662,studia!$F$1:$I$12,4,FALSE)</f>
        <v>0</v>
      </c>
      <c r="E662" s="34" t="s">
        <v>519</v>
      </c>
      <c r="F662" s="85" t="s">
        <v>2939</v>
      </c>
      <c r="G662" s="35" t="s">
        <v>527</v>
      </c>
      <c r="H662" s="35" t="s">
        <v>528</v>
      </c>
      <c r="I662" s="35" t="s">
        <v>529</v>
      </c>
      <c r="J662" s="35" t="s">
        <v>523</v>
      </c>
      <c r="K662" s="19" t="str">
        <f>VLOOKUP(J662,Prowadzacy!$F$2:$J$112,2,FALSE)</f>
        <v>Tomasz</v>
      </c>
      <c r="L662" s="19">
        <f>VLOOKUP(J662,Prowadzacy!$F$2:$K$112,3,FALSE)</f>
        <v>0</v>
      </c>
      <c r="M662" s="19" t="str">
        <f>VLOOKUP(J662,Prowadzacy!$F$2:$K$112,4,FALSE)</f>
        <v>Czapka</v>
      </c>
      <c r="N662" s="20" t="str">
        <f>VLOOKUP(J662,Prowadzacy!$F$2:$M$112,8,FALSE)</f>
        <v xml:space="preserve">Tomasz | Czapka | Dr inż. |  ( 05158 ) </v>
      </c>
      <c r="O662" s="20" t="str">
        <f>VLOOKUP(J662,Prowadzacy!$F$2:$K$112,5,FALSE)</f>
        <v>W05/K1</v>
      </c>
      <c r="P662" s="20" t="str">
        <f>VLOOKUP(J662,Prowadzacy!$F$2:$K$112,6,FALSE)</f>
        <v>ZWN</v>
      </c>
      <c r="Q662" s="34" t="s">
        <v>542</v>
      </c>
      <c r="R662" s="20" t="str">
        <f>VLOOKUP(Q662,Prowadzacy!$F$2:$K$112,2,FALSE)</f>
        <v>Marcin</v>
      </c>
      <c r="S662" s="20" t="str">
        <f>VLOOKUP(Q662,Prowadzacy!$F$2:$K$112,3,FALSE)</f>
        <v>przemysław</v>
      </c>
      <c r="T662" s="20" t="str">
        <f>VLOOKUP(Q662,Prowadzacy!$F$2:$K$112,4,FALSE)</f>
        <v>Lewandowski</v>
      </c>
      <c r="U662" s="20" t="str">
        <f>VLOOKUP(Q662,Prowadzacy!$F$2:$M$112,8,FALSE)</f>
        <v xml:space="preserve">Marcin | Lewandowski | Dr inż. |  ( 05166 ) </v>
      </c>
      <c r="V662" s="35"/>
      <c r="W662" s="34" t="s">
        <v>235</v>
      </c>
      <c r="X662" s="34"/>
      <c r="Y662" s="34"/>
      <c r="Z662" s="10"/>
      <c r="AA662" s="20"/>
      <c r="AB662" s="20"/>
      <c r="AC662" s="20"/>
      <c r="AD662" s="20"/>
      <c r="AE662" s="20"/>
      <c r="AF662" s="20"/>
      <c r="AG662" s="20"/>
      <c r="AH662" s="20"/>
      <c r="AI662" s="20"/>
      <c r="AJ662" s="20"/>
      <c r="AK662" s="20"/>
    </row>
    <row r="663" spans="1:37" ht="153" customHeight="1">
      <c r="A663" s="20">
        <v>658</v>
      </c>
      <c r="B663" s="20" t="str">
        <f>VLOOKUP(E663,studia!$F$1:$I$12,2,FALSE)</f>
        <v>Mechatronika</v>
      </c>
      <c r="C663" s="20" t="str">
        <f>VLOOKUP(E663,studia!$F$1:$I$12,3,FALSE)</f>
        <v>inż.</v>
      </c>
      <c r="D663" s="20">
        <f>VLOOKUP(E663,studia!$F$1:$I$12,4,FALSE)</f>
        <v>0</v>
      </c>
      <c r="E663" s="34" t="s">
        <v>519</v>
      </c>
      <c r="F663" s="85" t="s">
        <v>2939</v>
      </c>
      <c r="G663" s="35" t="s">
        <v>530</v>
      </c>
      <c r="H663" s="35" t="s">
        <v>531</v>
      </c>
      <c r="I663" s="35" t="s">
        <v>532</v>
      </c>
      <c r="J663" s="35" t="s">
        <v>523</v>
      </c>
      <c r="K663" s="19" t="str">
        <f>VLOOKUP(J663,Prowadzacy!$F$2:$J$112,2,FALSE)</f>
        <v>Tomasz</v>
      </c>
      <c r="L663" s="19">
        <f>VLOOKUP(J663,Prowadzacy!$F$2:$K$112,3,FALSE)</f>
        <v>0</v>
      </c>
      <c r="M663" s="19" t="str">
        <f>VLOOKUP(J663,Prowadzacy!$F$2:$K$112,4,FALSE)</f>
        <v>Czapka</v>
      </c>
      <c r="N663" s="20" t="str">
        <f>VLOOKUP(J663,Prowadzacy!$F$2:$M$112,8,FALSE)</f>
        <v xml:space="preserve">Tomasz | Czapka | Dr inż. |  ( 05158 ) </v>
      </c>
      <c r="O663" s="20" t="str">
        <f>VLOOKUP(J663,Prowadzacy!$F$2:$K$112,5,FALSE)</f>
        <v>W05/K1</v>
      </c>
      <c r="P663" s="20" t="str">
        <f>VLOOKUP(J663,Prowadzacy!$F$2:$K$112,6,FALSE)</f>
        <v>ZWN</v>
      </c>
      <c r="Q663" s="34" t="s">
        <v>542</v>
      </c>
      <c r="R663" s="20" t="str">
        <f>VLOOKUP(Q663,Prowadzacy!$F$2:$K$112,2,FALSE)</f>
        <v>Marcin</v>
      </c>
      <c r="S663" s="20" t="str">
        <f>VLOOKUP(Q663,Prowadzacy!$F$2:$K$112,3,FALSE)</f>
        <v>przemysław</v>
      </c>
      <c r="T663" s="20" t="str">
        <f>VLOOKUP(Q663,Prowadzacy!$F$2:$K$112,4,FALSE)</f>
        <v>Lewandowski</v>
      </c>
      <c r="U663" s="20" t="str">
        <f>VLOOKUP(Q663,Prowadzacy!$F$2:$M$112,8,FALSE)</f>
        <v xml:space="preserve">Marcin | Lewandowski | Dr inż. |  ( 05166 ) </v>
      </c>
      <c r="V663" s="35"/>
      <c r="W663" s="34" t="s">
        <v>235</v>
      </c>
      <c r="X663" s="34"/>
      <c r="Y663" s="34"/>
      <c r="Z663" s="10"/>
      <c r="AA663" s="20"/>
      <c r="AB663" s="20"/>
      <c r="AC663" s="20"/>
      <c r="AD663" s="20"/>
      <c r="AE663" s="20"/>
      <c r="AF663" s="20"/>
      <c r="AG663" s="20"/>
      <c r="AH663" s="20"/>
      <c r="AI663" s="20"/>
      <c r="AJ663" s="20"/>
      <c r="AK663" s="20"/>
    </row>
    <row r="664" spans="1:37" ht="153" customHeight="1">
      <c r="A664" s="20">
        <v>659</v>
      </c>
      <c r="B664" s="20" t="str">
        <f>VLOOKUP(E664,studia!$F$1:$I$12,2,FALSE)</f>
        <v>Mechatronika</v>
      </c>
      <c r="C664" s="20" t="str">
        <f>VLOOKUP(E664,studia!$F$1:$I$12,3,FALSE)</f>
        <v>inż.</v>
      </c>
      <c r="D664" s="20">
        <f>VLOOKUP(E664,studia!$F$1:$I$12,4,FALSE)</f>
        <v>0</v>
      </c>
      <c r="E664" s="34" t="s">
        <v>519</v>
      </c>
      <c r="F664" s="85" t="s">
        <v>2939</v>
      </c>
      <c r="G664" s="35" t="s">
        <v>533</v>
      </c>
      <c r="H664" s="35" t="s">
        <v>534</v>
      </c>
      <c r="I664" s="35" t="s">
        <v>535</v>
      </c>
      <c r="J664" s="35" t="s">
        <v>410</v>
      </c>
      <c r="K664" s="19" t="str">
        <f>VLOOKUP(J664,Prowadzacy!$F$2:$J$112,2,FALSE)</f>
        <v>Adam</v>
      </c>
      <c r="L664" s="19">
        <f>VLOOKUP(J664,Prowadzacy!$F$2:$K$112,3,FALSE)</f>
        <v>0</v>
      </c>
      <c r="M664" s="19" t="str">
        <f>VLOOKUP(J664,Prowadzacy!$F$2:$K$112,4,FALSE)</f>
        <v>Gubański</v>
      </c>
      <c r="N664" s="20" t="str">
        <f>VLOOKUP(J664,Prowadzacy!$F$2:$M$112,8,FALSE)</f>
        <v xml:space="preserve">Adam | Gubański | Dr inż. |  ( 05103 ) </v>
      </c>
      <c r="O664" s="20" t="str">
        <f>VLOOKUP(J664,Prowadzacy!$F$2:$K$112,5,FALSE)</f>
        <v>W05/K1</v>
      </c>
      <c r="P664" s="20" t="str">
        <f>VLOOKUP(J664,Prowadzacy!$F$2:$K$112,6,FALSE)</f>
        <v>ZET</v>
      </c>
      <c r="Q664" s="34" t="s">
        <v>751</v>
      </c>
      <c r="R664" s="20" t="str">
        <f>VLOOKUP(Q664,Prowadzacy!$F$2:$K$112,2,FALSE)</f>
        <v>Paweł</v>
      </c>
      <c r="S664" s="20" t="str">
        <f>VLOOKUP(Q664,Prowadzacy!$F$2:$K$112,3,FALSE)</f>
        <v>Adam</v>
      </c>
      <c r="T664" s="20" t="str">
        <f>VLOOKUP(Q664,Prowadzacy!$F$2:$K$112,4,FALSE)</f>
        <v>Regulski</v>
      </c>
      <c r="U664" s="20" t="str">
        <f>VLOOKUP(Q664,Prowadzacy!$F$2:$M$112,8,FALSE)</f>
        <v xml:space="preserve">Paweł | Regulski | Dr inż. |  ( 52340 ) </v>
      </c>
      <c r="V664" s="35"/>
      <c r="W664" s="34" t="s">
        <v>235</v>
      </c>
      <c r="X664" s="34"/>
      <c r="Y664" s="34"/>
      <c r="Z664" s="10"/>
      <c r="AA664" s="20"/>
      <c r="AB664" s="20"/>
      <c r="AC664" s="20"/>
      <c r="AD664" s="20"/>
      <c r="AE664" s="20"/>
      <c r="AF664" s="20"/>
      <c r="AG664" s="20"/>
      <c r="AH664" s="20"/>
      <c r="AI664" s="20"/>
      <c r="AJ664" s="20"/>
      <c r="AK664" s="20"/>
    </row>
    <row r="665" spans="1:37" ht="165.75" customHeight="1">
      <c r="A665" s="20">
        <v>660</v>
      </c>
      <c r="B665" s="20" t="str">
        <f>VLOOKUP(E665,studia!$F$1:$I$12,2,FALSE)</f>
        <v>Mechatronika</v>
      </c>
      <c r="C665" s="20" t="str">
        <f>VLOOKUP(E665,studia!$F$1:$I$12,3,FALSE)</f>
        <v>inż.</v>
      </c>
      <c r="D665" s="20">
        <f>VLOOKUP(E665,studia!$F$1:$I$12,4,FALSE)</f>
        <v>0</v>
      </c>
      <c r="E665" s="34" t="s">
        <v>519</v>
      </c>
      <c r="F665" s="85" t="s">
        <v>2939</v>
      </c>
      <c r="G665" s="35" t="s">
        <v>536</v>
      </c>
      <c r="H665" s="35" t="s">
        <v>537</v>
      </c>
      <c r="I665" s="35" t="s">
        <v>538</v>
      </c>
      <c r="J665" s="35" t="s">
        <v>437</v>
      </c>
      <c r="K665" s="19" t="str">
        <f>VLOOKUP(J665,Prowadzacy!$F$2:$J$112,2,FALSE)</f>
        <v>Krystian</v>
      </c>
      <c r="L665" s="19">
        <f>VLOOKUP(J665,Prowadzacy!$F$2:$K$112,3,FALSE)</f>
        <v>0</v>
      </c>
      <c r="M665" s="19" t="str">
        <f>VLOOKUP(J665,Prowadzacy!$F$2:$K$112,4,FALSE)</f>
        <v>Krawczyk</v>
      </c>
      <c r="N665" s="20" t="str">
        <f>VLOOKUP(J665,Prowadzacy!$F$2:$M$112,8,FALSE)</f>
        <v xml:space="preserve">Krystian | Krawczyk | Dr inż. |  ( 05157 ) </v>
      </c>
      <c r="O665" s="20" t="str">
        <f>VLOOKUP(J665,Prowadzacy!$F$2:$K$112,5,FALSE)</f>
        <v>W05/K1</v>
      </c>
      <c r="P665" s="20" t="str">
        <f>VLOOKUP(J665,Prowadzacy!$F$2:$K$112,6,FALSE)</f>
        <v>ZE</v>
      </c>
      <c r="Q665" s="34" t="s">
        <v>542</v>
      </c>
      <c r="R665" s="20" t="str">
        <f>VLOOKUP(Q665,Prowadzacy!$F$2:$K$112,2,FALSE)</f>
        <v>Marcin</v>
      </c>
      <c r="S665" s="20" t="str">
        <f>VLOOKUP(Q665,Prowadzacy!$F$2:$K$112,3,FALSE)</f>
        <v>przemysław</v>
      </c>
      <c r="T665" s="20" t="str">
        <f>VLOOKUP(Q665,Prowadzacy!$F$2:$K$112,4,FALSE)</f>
        <v>Lewandowski</v>
      </c>
      <c r="U665" s="20" t="str">
        <f>VLOOKUP(Q665,Prowadzacy!$F$2:$M$112,8,FALSE)</f>
        <v xml:space="preserve">Marcin | Lewandowski | Dr inż. |  ( 05166 ) </v>
      </c>
      <c r="V665" s="35"/>
      <c r="W665" s="34" t="s">
        <v>235</v>
      </c>
      <c r="X665" s="34"/>
      <c r="Y665" s="34"/>
      <c r="Z665" s="10"/>
      <c r="AA665" s="20"/>
      <c r="AB665" s="20"/>
      <c r="AC665" s="20"/>
      <c r="AD665" s="20"/>
      <c r="AE665" s="20"/>
      <c r="AF665" s="20"/>
      <c r="AG665" s="20"/>
      <c r="AH665" s="20"/>
      <c r="AI665" s="20"/>
      <c r="AJ665" s="20"/>
      <c r="AK665" s="20"/>
    </row>
    <row r="666" spans="1:37" ht="127.5" customHeight="1">
      <c r="A666" s="20">
        <v>661</v>
      </c>
      <c r="B666" s="20" t="str">
        <f>VLOOKUP(E666,studia!$F$1:$I$12,2,FALSE)</f>
        <v>Mechatronika</v>
      </c>
      <c r="C666" s="20" t="str">
        <f>VLOOKUP(E666,studia!$F$1:$I$12,3,FALSE)</f>
        <v>inż.</v>
      </c>
      <c r="D666" s="20">
        <f>VLOOKUP(E666,studia!$F$1:$I$12,4,FALSE)</f>
        <v>0</v>
      </c>
      <c r="E666" s="34" t="s">
        <v>519</v>
      </c>
      <c r="F666" s="85" t="s">
        <v>2939</v>
      </c>
      <c r="G666" s="35" t="s">
        <v>539</v>
      </c>
      <c r="H666" s="35" t="s">
        <v>540</v>
      </c>
      <c r="I666" s="35" t="s">
        <v>541</v>
      </c>
      <c r="J666" s="35" t="s">
        <v>542</v>
      </c>
      <c r="K666" s="19" t="str">
        <f>VLOOKUP(J666,Prowadzacy!$F$2:$J$112,2,FALSE)</f>
        <v>Marcin</v>
      </c>
      <c r="L666" s="19" t="str">
        <f>VLOOKUP(J666,Prowadzacy!$F$2:$K$112,3,FALSE)</f>
        <v>przemysław</v>
      </c>
      <c r="M666" s="19" t="str">
        <f>VLOOKUP(J666,Prowadzacy!$F$2:$K$112,4,FALSE)</f>
        <v>Lewandowski</v>
      </c>
      <c r="N666" s="20" t="str">
        <f>VLOOKUP(J666,Prowadzacy!$F$2:$M$112,8,FALSE)</f>
        <v xml:space="preserve">Marcin | Lewandowski | Dr inż. |  ( 05166 ) </v>
      </c>
      <c r="O666" s="20" t="str">
        <f>VLOOKUP(J666,Prowadzacy!$F$2:$K$112,5,FALSE)</f>
        <v>W05/K1</v>
      </c>
      <c r="P666" s="20" t="str">
        <f>VLOOKUP(J666,Prowadzacy!$F$2:$K$112,6,FALSE)</f>
        <v>ZE</v>
      </c>
      <c r="Q666" s="34" t="s">
        <v>523</v>
      </c>
      <c r="R666" s="20" t="str">
        <f>VLOOKUP(Q666,Prowadzacy!$F$2:$K$112,2,FALSE)</f>
        <v>Tomasz</v>
      </c>
      <c r="S666" s="20">
        <f>VLOOKUP(Q666,Prowadzacy!$F$2:$K$112,3,FALSE)</f>
        <v>0</v>
      </c>
      <c r="T666" s="20" t="str">
        <f>VLOOKUP(Q666,Prowadzacy!$F$2:$K$112,4,FALSE)</f>
        <v>Czapka</v>
      </c>
      <c r="U666" s="20" t="str">
        <f>VLOOKUP(Q666,Prowadzacy!$F$2:$M$112,8,FALSE)</f>
        <v xml:space="preserve">Tomasz | Czapka | Dr inż. |  ( 05158 ) </v>
      </c>
      <c r="V666" s="35"/>
      <c r="W666" s="34" t="s">
        <v>235</v>
      </c>
      <c r="X666" s="34"/>
      <c r="Y666" s="34"/>
      <c r="Z666" s="10"/>
      <c r="AA666" s="20"/>
      <c r="AB666" s="20"/>
      <c r="AC666" s="20"/>
      <c r="AD666" s="20"/>
      <c r="AE666" s="20"/>
      <c r="AF666" s="20"/>
      <c r="AG666" s="20"/>
      <c r="AH666" s="20"/>
      <c r="AI666" s="20"/>
      <c r="AJ666" s="20"/>
      <c r="AK666" s="20"/>
    </row>
    <row r="667" spans="1:37" ht="127.5" customHeight="1">
      <c r="A667" s="20">
        <v>662</v>
      </c>
      <c r="B667" s="20" t="str">
        <f>VLOOKUP(E667,studia!$F$1:$I$12,2,FALSE)</f>
        <v>Mechatronika</v>
      </c>
      <c r="C667" s="20" t="str">
        <f>VLOOKUP(E667,studia!$F$1:$I$12,3,FALSE)</f>
        <v>inż.</v>
      </c>
      <c r="D667" s="20">
        <f>VLOOKUP(E667,studia!$F$1:$I$12,4,FALSE)</f>
        <v>0</v>
      </c>
      <c r="E667" s="34" t="s">
        <v>519</v>
      </c>
      <c r="F667" s="85" t="s">
        <v>2939</v>
      </c>
      <c r="G667" s="35" t="s">
        <v>543</v>
      </c>
      <c r="H667" s="35" t="s">
        <v>544</v>
      </c>
      <c r="I667" s="35" t="s">
        <v>545</v>
      </c>
      <c r="J667" s="35" t="s">
        <v>542</v>
      </c>
      <c r="K667" s="19" t="str">
        <f>VLOOKUP(J667,Prowadzacy!$F$2:$J$112,2,FALSE)</f>
        <v>Marcin</v>
      </c>
      <c r="L667" s="19" t="str">
        <f>VLOOKUP(J667,Prowadzacy!$F$2:$K$112,3,FALSE)</f>
        <v>przemysław</v>
      </c>
      <c r="M667" s="19" t="str">
        <f>VLOOKUP(J667,Prowadzacy!$F$2:$K$112,4,FALSE)</f>
        <v>Lewandowski</v>
      </c>
      <c r="N667" s="20" t="str">
        <f>VLOOKUP(J667,Prowadzacy!$F$2:$M$112,8,FALSE)</f>
        <v xml:space="preserve">Marcin | Lewandowski | Dr inż. |  ( 05166 ) </v>
      </c>
      <c r="O667" s="20" t="str">
        <f>VLOOKUP(J667,Prowadzacy!$F$2:$K$112,5,FALSE)</f>
        <v>W05/K1</v>
      </c>
      <c r="P667" s="20" t="str">
        <f>VLOOKUP(J667,Prowadzacy!$F$2:$K$112,6,FALSE)</f>
        <v>ZE</v>
      </c>
      <c r="Q667" s="34" t="s">
        <v>523</v>
      </c>
      <c r="R667" s="20" t="str">
        <f>VLOOKUP(Q667,Prowadzacy!$F$2:$K$112,2,FALSE)</f>
        <v>Tomasz</v>
      </c>
      <c r="S667" s="20">
        <f>VLOOKUP(Q667,Prowadzacy!$F$2:$K$112,3,FALSE)</f>
        <v>0</v>
      </c>
      <c r="T667" s="20" t="str">
        <f>VLOOKUP(Q667,Prowadzacy!$F$2:$K$112,4,FALSE)</f>
        <v>Czapka</v>
      </c>
      <c r="U667" s="20" t="str">
        <f>VLOOKUP(Q667,Prowadzacy!$F$2:$M$112,8,FALSE)</f>
        <v xml:space="preserve">Tomasz | Czapka | Dr inż. |  ( 05158 ) </v>
      </c>
      <c r="V667" s="35"/>
      <c r="W667" s="34" t="s">
        <v>235</v>
      </c>
      <c r="X667" s="34"/>
      <c r="Y667" s="34"/>
      <c r="Z667" s="10"/>
      <c r="AA667" s="20"/>
      <c r="AB667" s="20"/>
      <c r="AC667" s="20"/>
      <c r="AD667" s="20"/>
      <c r="AE667" s="20"/>
      <c r="AF667" s="20"/>
      <c r="AG667" s="20"/>
      <c r="AH667" s="20"/>
      <c r="AI667" s="20"/>
      <c r="AJ667" s="20"/>
      <c r="AK667" s="20"/>
    </row>
    <row r="668" spans="1:37" ht="127.5" customHeight="1">
      <c r="A668" s="20">
        <v>663</v>
      </c>
      <c r="B668" s="20" t="str">
        <f>VLOOKUP(E668,studia!$F$1:$I$12,2,FALSE)</f>
        <v>Mechatronika</v>
      </c>
      <c r="C668" s="20" t="str">
        <f>VLOOKUP(E668,studia!$F$1:$I$12,3,FALSE)</f>
        <v>inż.</v>
      </c>
      <c r="D668" s="20">
        <f>VLOOKUP(E668,studia!$F$1:$I$12,4,FALSE)</f>
        <v>0</v>
      </c>
      <c r="E668" s="34" t="s">
        <v>519</v>
      </c>
      <c r="F668" s="85" t="s">
        <v>2939</v>
      </c>
      <c r="G668" s="35" t="s">
        <v>546</v>
      </c>
      <c r="H668" s="35" t="s">
        <v>547</v>
      </c>
      <c r="I668" s="35" t="s">
        <v>548</v>
      </c>
      <c r="J668" s="35" t="s">
        <v>542</v>
      </c>
      <c r="K668" s="19" t="str">
        <f>VLOOKUP(J668,Prowadzacy!$F$2:$J$112,2,FALSE)</f>
        <v>Marcin</v>
      </c>
      <c r="L668" s="19" t="str">
        <f>VLOOKUP(J668,Prowadzacy!$F$2:$K$112,3,FALSE)</f>
        <v>przemysław</v>
      </c>
      <c r="M668" s="19" t="str">
        <f>VLOOKUP(J668,Prowadzacy!$F$2:$K$112,4,FALSE)</f>
        <v>Lewandowski</v>
      </c>
      <c r="N668" s="20" t="str">
        <f>VLOOKUP(J668,Prowadzacy!$F$2:$M$112,8,FALSE)</f>
        <v xml:space="preserve">Marcin | Lewandowski | Dr inż. |  ( 05166 ) </v>
      </c>
      <c r="O668" s="20" t="str">
        <f>VLOOKUP(J668,Prowadzacy!$F$2:$K$112,5,FALSE)</f>
        <v>W05/K1</v>
      </c>
      <c r="P668" s="20" t="str">
        <f>VLOOKUP(J668,Prowadzacy!$F$2:$K$112,6,FALSE)</f>
        <v>ZE</v>
      </c>
      <c r="Q668" s="34" t="s">
        <v>568</v>
      </c>
      <c r="R668" s="20" t="str">
        <f>VLOOKUP(Q668,Prowadzacy!$F$2:$K$112,2,FALSE)</f>
        <v>Paweł</v>
      </c>
      <c r="S668" s="20">
        <f>VLOOKUP(Q668,Prowadzacy!$F$2:$K$112,3,FALSE)</f>
        <v>0</v>
      </c>
      <c r="T668" s="20" t="str">
        <f>VLOOKUP(Q668,Prowadzacy!$F$2:$K$112,4,FALSE)</f>
        <v>Żyłka</v>
      </c>
      <c r="U668" s="20" t="str">
        <f>VLOOKUP(Q668,Prowadzacy!$F$2:$M$112,8,FALSE)</f>
        <v xml:space="preserve">Paweł | Żyłka | Dr inż. |  ( 05134 ) </v>
      </c>
      <c r="V668" s="35"/>
      <c r="W668" s="34" t="s">
        <v>235</v>
      </c>
      <c r="X668" s="34"/>
      <c r="Y668" s="34"/>
      <c r="Z668" s="10"/>
      <c r="AA668" s="20"/>
      <c r="AB668" s="20"/>
      <c r="AC668" s="20"/>
      <c r="AD668" s="20"/>
      <c r="AE668" s="20"/>
      <c r="AF668" s="20"/>
      <c r="AG668" s="20"/>
      <c r="AH668" s="20"/>
      <c r="AI668" s="20"/>
      <c r="AJ668" s="20"/>
      <c r="AK668" s="20"/>
    </row>
    <row r="669" spans="1:37" ht="165.75" customHeight="1">
      <c r="A669" s="20">
        <v>664</v>
      </c>
      <c r="B669" s="20" t="str">
        <f>VLOOKUP(E669,studia!$F$1:$I$12,2,FALSE)</f>
        <v>Mechatronika</v>
      </c>
      <c r="C669" s="20" t="str">
        <f>VLOOKUP(E669,studia!$F$1:$I$12,3,FALSE)</f>
        <v>inż.</v>
      </c>
      <c r="D669" s="20">
        <f>VLOOKUP(E669,studia!$F$1:$I$12,4,FALSE)</f>
        <v>0</v>
      </c>
      <c r="E669" s="34" t="s">
        <v>519</v>
      </c>
      <c r="F669" s="85" t="s">
        <v>2939</v>
      </c>
      <c r="G669" s="35" t="s">
        <v>549</v>
      </c>
      <c r="H669" s="35" t="s">
        <v>550</v>
      </c>
      <c r="I669" s="35" t="s">
        <v>551</v>
      </c>
      <c r="J669" s="35" t="s">
        <v>552</v>
      </c>
      <c r="K669" s="19" t="str">
        <f>VLOOKUP(J669,Prowadzacy!$F$2:$J$112,2,FALSE)</f>
        <v>Adam</v>
      </c>
      <c r="L669" s="19" t="str">
        <f>VLOOKUP(J669,Prowadzacy!$F$2:$K$112,3,FALSE)</f>
        <v>Łukasz</v>
      </c>
      <c r="M669" s="19" t="str">
        <f>VLOOKUP(J669,Prowadzacy!$F$2:$K$112,4,FALSE)</f>
        <v>Pelesz</v>
      </c>
      <c r="N669" s="20" t="str">
        <f>VLOOKUP(J669,Prowadzacy!$F$2:$M$112,8,FALSE)</f>
        <v xml:space="preserve">Adam | Pelesz | Dr inż. |  ( 05170 ) </v>
      </c>
      <c r="O669" s="20" t="str">
        <f>VLOOKUP(J669,Prowadzacy!$F$2:$K$112,5,FALSE)</f>
        <v>W05/K1</v>
      </c>
      <c r="P669" s="20" t="str">
        <f>VLOOKUP(J669,Prowadzacy!$F$2:$K$112,6,FALSE)</f>
        <v>ZWN</v>
      </c>
      <c r="Q669" s="34" t="s">
        <v>523</v>
      </c>
      <c r="R669" s="20" t="str">
        <f>VLOOKUP(Q669,Prowadzacy!$F$2:$K$112,2,FALSE)</f>
        <v>Tomasz</v>
      </c>
      <c r="S669" s="20">
        <f>VLOOKUP(Q669,Prowadzacy!$F$2:$K$112,3,FALSE)</f>
        <v>0</v>
      </c>
      <c r="T669" s="20" t="str">
        <f>VLOOKUP(Q669,Prowadzacy!$F$2:$K$112,4,FALSE)</f>
        <v>Czapka</v>
      </c>
      <c r="U669" s="20" t="str">
        <f>VLOOKUP(Q669,Prowadzacy!$F$2:$M$112,8,FALSE)</f>
        <v xml:space="preserve">Tomasz | Czapka | Dr inż. |  ( 05158 ) </v>
      </c>
      <c r="V669" s="35"/>
      <c r="W669" s="34" t="s">
        <v>235</v>
      </c>
      <c r="X669" s="34"/>
      <c r="Y669" s="34"/>
      <c r="Z669" s="10"/>
      <c r="AA669" s="20"/>
      <c r="AB669" s="20"/>
      <c r="AC669" s="20"/>
      <c r="AD669" s="20"/>
      <c r="AE669" s="20"/>
      <c r="AF669" s="20"/>
      <c r="AG669" s="20"/>
      <c r="AH669" s="20"/>
      <c r="AI669" s="20"/>
      <c r="AJ669" s="20"/>
      <c r="AK669" s="20"/>
    </row>
    <row r="670" spans="1:37" ht="102" customHeight="1">
      <c r="A670" s="20">
        <v>665</v>
      </c>
      <c r="B670" s="20" t="str">
        <f>VLOOKUP(E670,studia!$F$1:$I$12,2,FALSE)</f>
        <v>Mechatronika</v>
      </c>
      <c r="C670" s="20" t="str">
        <f>VLOOKUP(E670,studia!$F$1:$I$12,3,FALSE)</f>
        <v>inż.</v>
      </c>
      <c r="D670" s="20">
        <f>VLOOKUP(E670,studia!$F$1:$I$12,4,FALSE)</f>
        <v>0</v>
      </c>
      <c r="E670" s="34" t="s">
        <v>519</v>
      </c>
      <c r="F670" s="85" t="s">
        <v>2939</v>
      </c>
      <c r="G670" s="35" t="s">
        <v>553</v>
      </c>
      <c r="H670" s="35" t="s">
        <v>554</v>
      </c>
      <c r="I670" s="35" t="s">
        <v>555</v>
      </c>
      <c r="J670" s="35" t="s">
        <v>469</v>
      </c>
      <c r="K670" s="19" t="str">
        <f>VLOOKUP(J670,Prowadzacy!$F$2:$J$112,2,FALSE)</f>
        <v>Jacek</v>
      </c>
      <c r="L670" s="19" t="str">
        <f>VLOOKUP(J670,Prowadzacy!$F$2:$K$112,3,FALSE)</f>
        <v>Jerzy</v>
      </c>
      <c r="M670" s="19" t="str">
        <f>VLOOKUP(J670,Prowadzacy!$F$2:$K$112,4,FALSE)</f>
        <v>Rezmer</v>
      </c>
      <c r="N670" s="20" t="str">
        <f>VLOOKUP(J670,Prowadzacy!$F$2:$M$112,8,FALSE)</f>
        <v xml:space="preserve">Jacek | Rezmer | Dr hab. inż. |  ( 05120 ) </v>
      </c>
      <c r="O670" s="20" t="str">
        <f>VLOOKUP(J670,Prowadzacy!$F$2:$K$112,5,FALSE)</f>
        <v>W05/K1</v>
      </c>
      <c r="P670" s="20" t="str">
        <f>VLOOKUP(J670,Prowadzacy!$F$2:$K$112,6,FALSE)</f>
        <v>ZET</v>
      </c>
      <c r="Q670" s="34" t="s">
        <v>410</v>
      </c>
      <c r="R670" s="20" t="str">
        <f>VLOOKUP(Q670,Prowadzacy!$F$2:$K$112,2,FALSE)</f>
        <v>Adam</v>
      </c>
      <c r="S670" s="20">
        <f>VLOOKUP(Q670,Prowadzacy!$F$2:$K$112,3,FALSE)</f>
        <v>0</v>
      </c>
      <c r="T670" s="20" t="str">
        <f>VLOOKUP(Q670,Prowadzacy!$F$2:$K$112,4,FALSE)</f>
        <v>Gubański</v>
      </c>
      <c r="U670" s="20" t="str">
        <f>VLOOKUP(Q670,Prowadzacy!$F$2:$M$112,8,FALSE)</f>
        <v xml:space="preserve">Adam | Gubański | Dr inż. |  ( 05103 ) </v>
      </c>
      <c r="V670" s="35"/>
      <c r="W670" s="34" t="s">
        <v>235</v>
      </c>
      <c r="X670" s="34"/>
      <c r="Y670" s="34"/>
      <c r="Z670" s="10"/>
      <c r="AA670" s="20"/>
      <c r="AB670" s="20"/>
      <c r="AC670" s="20"/>
      <c r="AD670" s="20"/>
      <c r="AE670" s="20"/>
      <c r="AF670" s="20"/>
      <c r="AG670" s="20"/>
      <c r="AH670" s="20"/>
      <c r="AI670" s="20"/>
      <c r="AJ670" s="20"/>
      <c r="AK670" s="20"/>
    </row>
    <row r="671" spans="1:37" ht="102" customHeight="1">
      <c r="A671" s="20">
        <v>666</v>
      </c>
      <c r="B671" s="20" t="str">
        <f>VLOOKUP(E671,studia!$F$1:$I$12,2,FALSE)</f>
        <v>Mechatronika</v>
      </c>
      <c r="C671" s="20" t="str">
        <f>VLOOKUP(E671,studia!$F$1:$I$12,3,FALSE)</f>
        <v>inż.</v>
      </c>
      <c r="D671" s="20">
        <f>VLOOKUP(E671,studia!$F$1:$I$12,4,FALSE)</f>
        <v>0</v>
      </c>
      <c r="E671" s="34" t="s">
        <v>519</v>
      </c>
      <c r="F671" s="85" t="s">
        <v>2939</v>
      </c>
      <c r="G671" s="35" t="s">
        <v>556</v>
      </c>
      <c r="H671" s="35" t="s">
        <v>557</v>
      </c>
      <c r="I671" s="35" t="s">
        <v>558</v>
      </c>
      <c r="J671" s="35" t="s">
        <v>469</v>
      </c>
      <c r="K671" s="19" t="str">
        <f>VLOOKUP(J671,Prowadzacy!$F$2:$J$112,2,FALSE)</f>
        <v>Jacek</v>
      </c>
      <c r="L671" s="19" t="str">
        <f>VLOOKUP(J671,Prowadzacy!$F$2:$K$112,3,FALSE)</f>
        <v>Jerzy</v>
      </c>
      <c r="M671" s="19" t="str">
        <f>VLOOKUP(J671,Prowadzacy!$F$2:$K$112,4,FALSE)</f>
        <v>Rezmer</v>
      </c>
      <c r="N671" s="20" t="str">
        <f>VLOOKUP(J671,Prowadzacy!$F$2:$M$112,8,FALSE)</f>
        <v xml:space="preserve">Jacek | Rezmer | Dr hab. inż. |  ( 05120 ) </v>
      </c>
      <c r="O671" s="20" t="str">
        <f>VLOOKUP(J671,Prowadzacy!$F$2:$K$112,5,FALSE)</f>
        <v>W05/K1</v>
      </c>
      <c r="P671" s="20" t="str">
        <f>VLOOKUP(J671,Prowadzacy!$F$2:$K$112,6,FALSE)</f>
        <v>ZET</v>
      </c>
      <c r="Q671" s="34" t="s">
        <v>392</v>
      </c>
      <c r="R671" s="20" t="str">
        <f>VLOOKUP(Q671,Prowadzacy!$F$2:$K$112,2,FALSE)</f>
        <v>Jarosław</v>
      </c>
      <c r="S671" s="20" t="str">
        <f>VLOOKUP(Q671,Prowadzacy!$F$2:$K$112,3,FALSE)</f>
        <v>Marian</v>
      </c>
      <c r="T671" s="20" t="str">
        <f>VLOOKUP(Q671,Prowadzacy!$F$2:$K$112,4,FALSE)</f>
        <v>Szymańda</v>
      </c>
      <c r="U671" s="20" t="str">
        <f>VLOOKUP(Q671,Prowadzacy!$F$2:$M$112,8,FALSE)</f>
        <v xml:space="preserve">Jarosław | Szymańda | Dr inż. |  ( 05126 ) </v>
      </c>
      <c r="V671" s="35"/>
      <c r="W671" s="34" t="s">
        <v>235</v>
      </c>
      <c r="X671" s="34"/>
      <c r="Y671" s="34"/>
      <c r="Z671" s="10"/>
      <c r="AA671" s="20"/>
      <c r="AB671" s="20"/>
      <c r="AC671" s="20"/>
      <c r="AD671" s="20"/>
      <c r="AE671" s="20"/>
      <c r="AF671" s="20"/>
      <c r="AG671" s="20"/>
      <c r="AH671" s="20"/>
      <c r="AI671" s="20"/>
      <c r="AJ671" s="20"/>
      <c r="AK671" s="20"/>
    </row>
    <row r="672" spans="1:37" ht="114.75" customHeight="1">
      <c r="A672" s="20">
        <v>667</v>
      </c>
      <c r="B672" s="20" t="str">
        <f>VLOOKUP(E672,studia!$F$1:$I$12,2,FALSE)</f>
        <v>Mechatronika</v>
      </c>
      <c r="C672" s="20" t="str">
        <f>VLOOKUP(E672,studia!$F$1:$I$12,3,FALSE)</f>
        <v>inż.</v>
      </c>
      <c r="D672" s="20">
        <f>VLOOKUP(E672,studia!$F$1:$I$12,4,FALSE)</f>
        <v>0</v>
      </c>
      <c r="E672" s="34" t="s">
        <v>519</v>
      </c>
      <c r="F672" s="85" t="s">
        <v>2939</v>
      </c>
      <c r="G672" s="35" t="s">
        <v>559</v>
      </c>
      <c r="H672" s="35" t="s">
        <v>560</v>
      </c>
      <c r="I672" s="35" t="s">
        <v>561</v>
      </c>
      <c r="J672" s="35" t="s">
        <v>469</v>
      </c>
      <c r="K672" s="19" t="str">
        <f>VLOOKUP(J672,Prowadzacy!$F$2:$J$112,2,FALSE)</f>
        <v>Jacek</v>
      </c>
      <c r="L672" s="19" t="str">
        <f>VLOOKUP(J672,Prowadzacy!$F$2:$K$112,3,FALSE)</f>
        <v>Jerzy</v>
      </c>
      <c r="M672" s="19" t="str">
        <f>VLOOKUP(J672,Prowadzacy!$F$2:$K$112,4,FALSE)</f>
        <v>Rezmer</v>
      </c>
      <c r="N672" s="20" t="str">
        <f>VLOOKUP(J672,Prowadzacy!$F$2:$M$112,8,FALSE)</f>
        <v xml:space="preserve">Jacek | Rezmer | Dr hab. inż. |  ( 05120 ) </v>
      </c>
      <c r="O672" s="20" t="str">
        <f>VLOOKUP(J672,Prowadzacy!$F$2:$K$112,5,FALSE)</f>
        <v>W05/K1</v>
      </c>
      <c r="P672" s="20" t="str">
        <f>VLOOKUP(J672,Prowadzacy!$F$2:$K$112,6,FALSE)</f>
        <v>ZET</v>
      </c>
      <c r="Q672" s="34" t="s">
        <v>430</v>
      </c>
      <c r="R672" s="20" t="str">
        <f>VLOOKUP(Q672,Prowadzacy!$F$2:$K$112,2,FALSE)</f>
        <v>Paweł</v>
      </c>
      <c r="S672" s="20" t="str">
        <f>VLOOKUP(Q672,Prowadzacy!$F$2:$K$112,3,FALSE)</f>
        <v>Tomasz</v>
      </c>
      <c r="T672" s="20" t="str">
        <f>VLOOKUP(Q672,Prowadzacy!$F$2:$K$112,4,FALSE)</f>
        <v>Kostyła</v>
      </c>
      <c r="U672" s="20" t="str">
        <f>VLOOKUP(Q672,Prowadzacy!$F$2:$M$112,8,FALSE)</f>
        <v xml:space="preserve">Paweł | Kostyła | Dr inż. |  ( 05108 ) </v>
      </c>
      <c r="V672" s="35"/>
      <c r="W672" s="34" t="s">
        <v>235</v>
      </c>
      <c r="X672" s="34"/>
      <c r="Y672" s="34"/>
      <c r="Z672" s="10"/>
      <c r="AA672" s="20"/>
      <c r="AB672" s="20"/>
      <c r="AC672" s="20"/>
      <c r="AD672" s="20"/>
      <c r="AE672" s="20"/>
      <c r="AF672" s="20"/>
      <c r="AG672" s="20"/>
      <c r="AH672" s="20"/>
      <c r="AI672" s="20"/>
      <c r="AJ672" s="20"/>
      <c r="AK672" s="20"/>
    </row>
    <row r="673" spans="1:37" ht="165.75" customHeight="1">
      <c r="A673" s="20">
        <v>668</v>
      </c>
      <c r="B673" s="20" t="str">
        <f>VLOOKUP(E673,studia!$F$1:$I$12,2,FALSE)</f>
        <v>Mechatronika</v>
      </c>
      <c r="C673" s="20" t="str">
        <f>VLOOKUP(E673,studia!$F$1:$I$12,3,FALSE)</f>
        <v>inż.</v>
      </c>
      <c r="D673" s="20">
        <f>VLOOKUP(E673,studia!$F$1:$I$12,4,FALSE)</f>
        <v>0</v>
      </c>
      <c r="E673" s="34" t="s">
        <v>519</v>
      </c>
      <c r="F673" s="85" t="s">
        <v>2939</v>
      </c>
      <c r="G673" s="35" t="s">
        <v>562</v>
      </c>
      <c r="H673" s="35" t="s">
        <v>563</v>
      </c>
      <c r="I673" s="35" t="s">
        <v>564</v>
      </c>
      <c r="J673" s="35" t="s">
        <v>469</v>
      </c>
      <c r="K673" s="19" t="str">
        <f>VLOOKUP(J673,Prowadzacy!$F$2:$J$112,2,FALSE)</f>
        <v>Jacek</v>
      </c>
      <c r="L673" s="19" t="str">
        <f>VLOOKUP(J673,Prowadzacy!$F$2:$K$112,3,FALSE)</f>
        <v>Jerzy</v>
      </c>
      <c r="M673" s="19" t="str">
        <f>VLOOKUP(J673,Prowadzacy!$F$2:$K$112,4,FALSE)</f>
        <v>Rezmer</v>
      </c>
      <c r="N673" s="20" t="str">
        <f>VLOOKUP(J673,Prowadzacy!$F$2:$M$112,8,FALSE)</f>
        <v xml:space="preserve">Jacek | Rezmer | Dr hab. inż. |  ( 05120 ) </v>
      </c>
      <c r="O673" s="20" t="str">
        <f>VLOOKUP(J673,Prowadzacy!$F$2:$K$112,5,FALSE)</f>
        <v>W05/K1</v>
      </c>
      <c r="P673" s="20" t="str">
        <f>VLOOKUP(J673,Prowadzacy!$F$2:$K$112,6,FALSE)</f>
        <v>ZET</v>
      </c>
      <c r="Q673" s="34" t="s">
        <v>650</v>
      </c>
      <c r="R673" s="20" t="str">
        <f>VLOOKUP(Q673,Prowadzacy!$F$2:$K$112,2,FALSE)</f>
        <v>Zbigniew</v>
      </c>
      <c r="S673" s="20" t="str">
        <f>VLOOKUP(Q673,Prowadzacy!$F$2:$K$112,3,FALSE)</f>
        <v>Maria</v>
      </c>
      <c r="T673" s="20" t="str">
        <f>VLOOKUP(Q673,Prowadzacy!$F$2:$K$112,4,FALSE)</f>
        <v>Leonowicz</v>
      </c>
      <c r="U673" s="20" t="str">
        <f>VLOOKUP(Q673,Prowadzacy!$F$2:$M$112,8,FALSE)</f>
        <v xml:space="preserve">Zbigniew | Leonowicz | Dr hab. inż. |  ( 05110 ) </v>
      </c>
      <c r="V673" s="35"/>
      <c r="W673" s="34" t="s">
        <v>235</v>
      </c>
      <c r="X673" s="34"/>
      <c r="Y673" s="34"/>
      <c r="Z673" s="10"/>
      <c r="AA673" s="20"/>
      <c r="AB673" s="20"/>
      <c r="AC673" s="20"/>
      <c r="AD673" s="20"/>
      <c r="AE673" s="20"/>
      <c r="AF673" s="20"/>
      <c r="AG673" s="20"/>
      <c r="AH673" s="20"/>
      <c r="AI673" s="20"/>
      <c r="AJ673" s="20"/>
      <c r="AK673" s="20"/>
    </row>
    <row r="674" spans="1:37" ht="153" customHeight="1">
      <c r="A674" s="20">
        <v>669</v>
      </c>
      <c r="B674" s="20" t="str">
        <f>VLOOKUP(E674,studia!$F$1:$I$12,2,FALSE)</f>
        <v>Mechatronika</v>
      </c>
      <c r="C674" s="20" t="str">
        <f>VLOOKUP(E674,studia!$F$1:$I$12,3,FALSE)</f>
        <v>inż.</v>
      </c>
      <c r="D674" s="20">
        <f>VLOOKUP(E674,studia!$F$1:$I$12,4,FALSE)</f>
        <v>0</v>
      </c>
      <c r="E674" s="34" t="s">
        <v>519</v>
      </c>
      <c r="F674" s="85" t="s">
        <v>2939</v>
      </c>
      <c r="G674" s="35" t="s">
        <v>565</v>
      </c>
      <c r="H674" s="35" t="s">
        <v>566</v>
      </c>
      <c r="I674" s="35" t="s">
        <v>567</v>
      </c>
      <c r="J674" s="35" t="s">
        <v>568</v>
      </c>
      <c r="K674" s="19" t="str">
        <f>VLOOKUP(J674,Prowadzacy!$F$2:$J$112,2,FALSE)</f>
        <v>Paweł</v>
      </c>
      <c r="L674" s="19">
        <f>VLOOKUP(J674,Prowadzacy!$F$2:$K$112,3,FALSE)</f>
        <v>0</v>
      </c>
      <c r="M674" s="19" t="str">
        <f>VLOOKUP(J674,Prowadzacy!$F$2:$K$112,4,FALSE)</f>
        <v>Żyłka</v>
      </c>
      <c r="N674" s="20" t="str">
        <f>VLOOKUP(J674,Prowadzacy!$F$2:$M$112,8,FALSE)</f>
        <v xml:space="preserve">Paweł | Żyłka | Dr inż. |  ( 05134 ) </v>
      </c>
      <c r="O674" s="20" t="str">
        <f>VLOOKUP(J674,Prowadzacy!$F$2:$K$112,5,FALSE)</f>
        <v>W05/K1</v>
      </c>
      <c r="P674" s="20" t="str">
        <f>VLOOKUP(J674,Prowadzacy!$F$2:$K$112,6,FALSE)</f>
        <v>ZE</v>
      </c>
      <c r="Q674" s="34" t="s">
        <v>552</v>
      </c>
      <c r="R674" s="20" t="str">
        <f>VLOOKUP(Q674,Prowadzacy!$F$2:$K$112,2,FALSE)</f>
        <v>Adam</v>
      </c>
      <c r="S674" s="20" t="str">
        <f>VLOOKUP(Q674,Prowadzacy!$F$2:$K$112,3,FALSE)</f>
        <v>Łukasz</v>
      </c>
      <c r="T674" s="20" t="str">
        <f>VLOOKUP(Q674,Prowadzacy!$F$2:$K$112,4,FALSE)</f>
        <v>Pelesz</v>
      </c>
      <c r="U674" s="20" t="str">
        <f>VLOOKUP(Q674,Prowadzacy!$F$2:$M$112,8,FALSE)</f>
        <v xml:space="preserve">Adam | Pelesz | Dr inż. |  ( 05170 ) </v>
      </c>
      <c r="V674" s="35"/>
      <c r="W674" s="34" t="s">
        <v>235</v>
      </c>
      <c r="X674" s="34"/>
      <c r="Y674" s="34"/>
      <c r="Z674" s="10"/>
      <c r="AA674" s="20"/>
      <c r="AB674" s="20"/>
      <c r="AC674" s="20"/>
      <c r="AD674" s="20"/>
      <c r="AE674" s="20"/>
      <c r="AF674" s="20"/>
      <c r="AG674" s="20"/>
      <c r="AH674" s="20"/>
      <c r="AI674" s="20"/>
      <c r="AJ674" s="20"/>
      <c r="AK674" s="20"/>
    </row>
    <row r="675" spans="1:37" ht="165.75" customHeight="1">
      <c r="A675" s="20">
        <v>670</v>
      </c>
      <c r="B675" s="20" t="str">
        <f>VLOOKUP(E675,studia!$F$1:$I$12,2,FALSE)</f>
        <v>Mechatronika</v>
      </c>
      <c r="C675" s="20" t="str">
        <f>VLOOKUP(E675,studia!$F$1:$I$12,3,FALSE)</f>
        <v>inż.</v>
      </c>
      <c r="D675" s="20">
        <f>VLOOKUP(E675,studia!$F$1:$I$12,4,FALSE)</f>
        <v>0</v>
      </c>
      <c r="E675" s="34" t="s">
        <v>519</v>
      </c>
      <c r="F675" s="85" t="s">
        <v>2939</v>
      </c>
      <c r="G675" s="35" t="s">
        <v>569</v>
      </c>
      <c r="H675" s="35" t="s">
        <v>570</v>
      </c>
      <c r="I675" s="35" t="s">
        <v>571</v>
      </c>
      <c r="J675" s="35" t="s">
        <v>568</v>
      </c>
      <c r="K675" s="19" t="str">
        <f>VLOOKUP(J675,Prowadzacy!$F$2:$J$112,2,FALSE)</f>
        <v>Paweł</v>
      </c>
      <c r="L675" s="19">
        <f>VLOOKUP(J675,Prowadzacy!$F$2:$K$112,3,FALSE)</f>
        <v>0</v>
      </c>
      <c r="M675" s="19" t="str">
        <f>VLOOKUP(J675,Prowadzacy!$F$2:$K$112,4,FALSE)</f>
        <v>Żyłka</v>
      </c>
      <c r="N675" s="20" t="str">
        <f>VLOOKUP(J675,Prowadzacy!$F$2:$M$112,8,FALSE)</f>
        <v xml:space="preserve">Paweł | Żyłka | Dr inż. |  ( 05134 ) </v>
      </c>
      <c r="O675" s="20" t="str">
        <f>VLOOKUP(J675,Prowadzacy!$F$2:$K$112,5,FALSE)</f>
        <v>W05/K1</v>
      </c>
      <c r="P675" s="20" t="str">
        <f>VLOOKUP(J675,Prowadzacy!$F$2:$K$112,6,FALSE)</f>
        <v>ZE</v>
      </c>
      <c r="Q675" s="34" t="s">
        <v>552</v>
      </c>
      <c r="R675" s="20" t="str">
        <f>VLOOKUP(Q675,Prowadzacy!$F$2:$K$112,2,FALSE)</f>
        <v>Adam</v>
      </c>
      <c r="S675" s="20" t="str">
        <f>VLOOKUP(Q675,Prowadzacy!$F$2:$K$112,3,FALSE)</f>
        <v>Łukasz</v>
      </c>
      <c r="T675" s="20" t="str">
        <f>VLOOKUP(Q675,Prowadzacy!$F$2:$K$112,4,FALSE)</f>
        <v>Pelesz</v>
      </c>
      <c r="U675" s="20" t="str">
        <f>VLOOKUP(Q675,Prowadzacy!$F$2:$M$112,8,FALSE)</f>
        <v xml:space="preserve">Adam | Pelesz | Dr inż. |  ( 05170 ) </v>
      </c>
      <c r="V675" s="35"/>
      <c r="W675" s="34" t="s">
        <v>235</v>
      </c>
      <c r="X675" s="34"/>
      <c r="Y675" s="34"/>
      <c r="Z675" s="10"/>
      <c r="AA675" s="20"/>
      <c r="AB675" s="20"/>
      <c r="AC675" s="20"/>
      <c r="AD675" s="20"/>
      <c r="AE675" s="20"/>
      <c r="AF675" s="20"/>
      <c r="AG675" s="20"/>
      <c r="AH675" s="20"/>
      <c r="AI675" s="20"/>
      <c r="AJ675" s="20"/>
      <c r="AK675" s="20"/>
    </row>
    <row r="676" spans="1:37" ht="153" customHeight="1">
      <c r="A676" s="20">
        <v>671</v>
      </c>
      <c r="B676" s="20" t="str">
        <f>VLOOKUP(E676,studia!$F$1:$I$12,2,FALSE)</f>
        <v>Elektrotechnika</v>
      </c>
      <c r="C676" s="20" t="str">
        <f>VLOOKUP(E676,studia!$F$1:$I$12,3,FALSE)</f>
        <v>inż.</v>
      </c>
      <c r="D676" s="20" t="str">
        <f>VLOOKUP(E676,studia!$F$1:$I$12,4,FALSE)</f>
        <v>EEN</v>
      </c>
      <c r="E676" s="34" t="s">
        <v>393</v>
      </c>
      <c r="F676" s="85" t="s">
        <v>2939</v>
      </c>
      <c r="G676" s="35" t="s">
        <v>572</v>
      </c>
      <c r="H676" s="35" t="s">
        <v>573</v>
      </c>
      <c r="I676" s="35" t="s">
        <v>574</v>
      </c>
      <c r="J676" s="35" t="s">
        <v>568</v>
      </c>
      <c r="K676" s="19" t="str">
        <f>VLOOKUP(J676,Prowadzacy!$F$2:$J$112,2,FALSE)</f>
        <v>Paweł</v>
      </c>
      <c r="L676" s="19">
        <f>VLOOKUP(J676,Prowadzacy!$F$2:$K$112,3,FALSE)</f>
        <v>0</v>
      </c>
      <c r="M676" s="19" t="str">
        <f>VLOOKUP(J676,Prowadzacy!$F$2:$K$112,4,FALSE)</f>
        <v>Żyłka</v>
      </c>
      <c r="N676" s="20" t="str">
        <f>VLOOKUP(J676,Prowadzacy!$F$2:$M$112,8,FALSE)</f>
        <v xml:space="preserve">Paweł | Żyłka | Dr inż. |  ( 05134 ) </v>
      </c>
      <c r="O676" s="20" t="str">
        <f>VLOOKUP(J676,Prowadzacy!$F$2:$K$112,5,FALSE)</f>
        <v>W05/K1</v>
      </c>
      <c r="P676" s="20" t="str">
        <f>VLOOKUP(J676,Prowadzacy!$F$2:$K$112,6,FALSE)</f>
        <v>ZE</v>
      </c>
      <c r="Q676" s="34" t="s">
        <v>523</v>
      </c>
      <c r="R676" s="20" t="str">
        <f>VLOOKUP(Q676,Prowadzacy!$F$2:$K$112,2,FALSE)</f>
        <v>Tomasz</v>
      </c>
      <c r="S676" s="20">
        <f>VLOOKUP(Q676,Prowadzacy!$F$2:$K$112,3,FALSE)</f>
        <v>0</v>
      </c>
      <c r="T676" s="20" t="str">
        <f>VLOOKUP(Q676,Prowadzacy!$F$2:$K$112,4,FALSE)</f>
        <v>Czapka</v>
      </c>
      <c r="U676" s="20" t="str">
        <f>VLOOKUP(Q676,Prowadzacy!$F$2:$M$112,8,FALSE)</f>
        <v xml:space="preserve">Tomasz | Czapka | Dr inż. |  ( 05158 ) </v>
      </c>
      <c r="V676" s="35"/>
      <c r="W676" s="34" t="s">
        <v>235</v>
      </c>
      <c r="X676" s="34"/>
      <c r="Y676" s="34"/>
      <c r="Z676" s="10"/>
      <c r="AA676" s="20"/>
      <c r="AB676" s="20"/>
      <c r="AC676" s="20"/>
      <c r="AD676" s="20"/>
      <c r="AE676" s="20"/>
      <c r="AF676" s="20"/>
      <c r="AG676" s="20"/>
      <c r="AH676" s="20"/>
      <c r="AI676" s="20"/>
      <c r="AJ676" s="20"/>
      <c r="AK676" s="20"/>
    </row>
    <row r="677" spans="1:37" ht="140.25" customHeight="1">
      <c r="A677" s="20">
        <v>672</v>
      </c>
      <c r="B677" s="20" t="str">
        <f>VLOOKUP(E677,studia!$F$1:$I$12,2,FALSE)</f>
        <v>Mechatronika</v>
      </c>
      <c r="C677" s="20" t="str">
        <f>VLOOKUP(E677,studia!$F$1:$I$12,3,FALSE)</f>
        <v>inż.</v>
      </c>
      <c r="D677" s="20">
        <f>VLOOKUP(E677,studia!$F$1:$I$12,4,FALSE)</f>
        <v>0</v>
      </c>
      <c r="E677" s="34" t="s">
        <v>519</v>
      </c>
      <c r="F677" s="85" t="s">
        <v>2939</v>
      </c>
      <c r="G677" s="35" t="s">
        <v>1812</v>
      </c>
      <c r="H677" s="35" t="s">
        <v>1813</v>
      </c>
      <c r="I677" s="35" t="s">
        <v>1814</v>
      </c>
      <c r="J677" s="35" t="s">
        <v>908</v>
      </c>
      <c r="K677" s="19" t="str">
        <f>VLOOKUP(J677,Prowadzacy!$F$2:$J$112,2,FALSE)</f>
        <v>Marta</v>
      </c>
      <c r="L677" s="19" t="str">
        <f>VLOOKUP(J677,Prowadzacy!$F$2:$K$112,3,FALSE)</f>
        <v>Monika</v>
      </c>
      <c r="M677" s="19" t="str">
        <f>VLOOKUP(J677,Prowadzacy!$F$2:$K$112,4,FALSE)</f>
        <v>Bątkiewicz-Pantuła</v>
      </c>
      <c r="N677" s="20" t="str">
        <f>VLOOKUP(J677,Prowadzacy!$F$2:$M$112,8,FALSE)</f>
        <v xml:space="preserve">Marta | Bątkiewicz-Pantuła | Dr inż. |  ( 05298 ) </v>
      </c>
      <c r="O677" s="20" t="str">
        <f>VLOOKUP(J677,Prowadzacy!$F$2:$K$112,5,FALSE)</f>
        <v>W05/K2</v>
      </c>
      <c r="P677" s="20" t="str">
        <f>VLOOKUP(J677,Prowadzacy!$F$2:$K$112,6,FALSE)</f>
        <v>ZUE</v>
      </c>
      <c r="Q677" s="34" t="s">
        <v>915</v>
      </c>
      <c r="R677" s="20" t="str">
        <f>VLOOKUP(Q677,Prowadzacy!$F$2:$K$112,2,FALSE)</f>
        <v>Małgorzata</v>
      </c>
      <c r="S677" s="20" t="str">
        <f>VLOOKUP(Q677,Prowadzacy!$F$2:$K$112,3,FALSE)</f>
        <v>Anna</v>
      </c>
      <c r="T677" s="20" t="str">
        <f>VLOOKUP(Q677,Prowadzacy!$F$2:$K$112,4,FALSE)</f>
        <v>Bielówka</v>
      </c>
      <c r="U677" s="20" t="str">
        <f>VLOOKUP(Q677,Prowadzacy!$F$2:$M$112,8,FALSE)</f>
        <v xml:space="preserve">Małgorzata | Bielówka | Dr inż. |  ( 05286 ) </v>
      </c>
      <c r="V677" s="35"/>
      <c r="W677" s="34" t="s">
        <v>235</v>
      </c>
      <c r="X677" s="34"/>
      <c r="Y677" s="34"/>
      <c r="Z677" s="10"/>
      <c r="AA677" s="20"/>
      <c r="AB677" s="20"/>
      <c r="AC677" s="20"/>
      <c r="AD677" s="20"/>
      <c r="AE677" s="20"/>
      <c r="AF677" s="20"/>
      <c r="AG677" s="20"/>
      <c r="AH677" s="20"/>
      <c r="AI677" s="20"/>
      <c r="AJ677" s="20"/>
      <c r="AK677" s="20"/>
    </row>
    <row r="678" spans="1:37" ht="114.75" customHeight="1">
      <c r="A678" s="20">
        <v>673</v>
      </c>
      <c r="B678" s="20" t="str">
        <f>VLOOKUP(E678,studia!$F$1:$I$12,2,FALSE)</f>
        <v>Mechatronika</v>
      </c>
      <c r="C678" s="20" t="str">
        <f>VLOOKUP(E678,studia!$F$1:$I$12,3,FALSE)</f>
        <v>inż.</v>
      </c>
      <c r="D678" s="20">
        <f>VLOOKUP(E678,studia!$F$1:$I$12,4,FALSE)</f>
        <v>0</v>
      </c>
      <c r="E678" s="34" t="s">
        <v>519</v>
      </c>
      <c r="F678" s="85" t="s">
        <v>2939</v>
      </c>
      <c r="G678" s="35" t="s">
        <v>1815</v>
      </c>
      <c r="H678" s="35" t="s">
        <v>1816</v>
      </c>
      <c r="I678" s="35" t="s">
        <v>1817</v>
      </c>
      <c r="J678" s="35" t="s">
        <v>908</v>
      </c>
      <c r="K678" s="19" t="str">
        <f>VLOOKUP(J678,Prowadzacy!$F$2:$J$112,2,FALSE)</f>
        <v>Marta</v>
      </c>
      <c r="L678" s="19" t="str">
        <f>VLOOKUP(J678,Prowadzacy!$F$2:$K$112,3,FALSE)</f>
        <v>Monika</v>
      </c>
      <c r="M678" s="19" t="str">
        <f>VLOOKUP(J678,Prowadzacy!$F$2:$K$112,4,FALSE)</f>
        <v>Bątkiewicz-Pantuła</v>
      </c>
      <c r="N678" s="20" t="str">
        <f>VLOOKUP(J678,Prowadzacy!$F$2:$M$112,8,FALSE)</f>
        <v xml:space="preserve">Marta | Bątkiewicz-Pantuła | Dr inż. |  ( 05298 ) </v>
      </c>
      <c r="O678" s="20" t="str">
        <f>VLOOKUP(J678,Prowadzacy!$F$2:$K$112,5,FALSE)</f>
        <v>W05/K2</v>
      </c>
      <c r="P678" s="20" t="str">
        <f>VLOOKUP(J678,Prowadzacy!$F$2:$K$112,6,FALSE)</f>
        <v>ZUE</v>
      </c>
      <c r="Q678" s="34" t="s">
        <v>802</v>
      </c>
      <c r="R678" s="20" t="str">
        <f>VLOOKUP(Q678,Prowadzacy!$F$2:$K$112,2,FALSE)</f>
        <v>Kazimierz</v>
      </c>
      <c r="S678" s="20">
        <f>VLOOKUP(Q678,Prowadzacy!$F$2:$K$112,3,FALSE)</f>
        <v>0</v>
      </c>
      <c r="T678" s="20" t="str">
        <f>VLOOKUP(Q678,Prowadzacy!$F$2:$K$112,4,FALSE)</f>
        <v>Herlender</v>
      </c>
      <c r="U678" s="20" t="str">
        <f>VLOOKUP(Q678,Prowadzacy!$F$2:$M$112,8,FALSE)</f>
        <v xml:space="preserve">Kazimierz | Herlender | Dr inż. |  ( 05211 ) </v>
      </c>
      <c r="V678" s="35"/>
      <c r="W678" s="34" t="s">
        <v>235</v>
      </c>
      <c r="X678" s="34"/>
      <c r="Y678" s="34"/>
      <c r="Z678" s="10"/>
      <c r="AA678" s="20"/>
      <c r="AB678" s="20"/>
      <c r="AC678" s="20"/>
      <c r="AD678" s="20"/>
      <c r="AE678" s="20"/>
      <c r="AF678" s="20"/>
      <c r="AG678" s="20"/>
      <c r="AH678" s="20"/>
      <c r="AI678" s="20"/>
      <c r="AJ678" s="20"/>
      <c r="AK678" s="20"/>
    </row>
    <row r="679" spans="1:37" ht="76.5" customHeight="1">
      <c r="A679" s="20">
        <v>674</v>
      </c>
      <c r="B679" s="20" t="str">
        <f>VLOOKUP(E679,studia!$F$1:$I$12,2,FALSE)</f>
        <v>Mechatronika</v>
      </c>
      <c r="C679" s="20" t="str">
        <f>VLOOKUP(E679,studia!$F$1:$I$12,3,FALSE)</f>
        <v>inż.</v>
      </c>
      <c r="D679" s="20">
        <f>VLOOKUP(E679,studia!$F$1:$I$12,4,FALSE)</f>
        <v>0</v>
      </c>
      <c r="E679" s="34" t="s">
        <v>519</v>
      </c>
      <c r="F679" s="85" t="s">
        <v>2939</v>
      </c>
      <c r="G679" s="35" t="s">
        <v>1818</v>
      </c>
      <c r="H679" s="35" t="s">
        <v>1819</v>
      </c>
      <c r="I679" s="35" t="s">
        <v>1820</v>
      </c>
      <c r="J679" s="35" t="s">
        <v>908</v>
      </c>
      <c r="K679" s="19" t="str">
        <f>VLOOKUP(J679,Prowadzacy!$F$2:$J$112,2,FALSE)</f>
        <v>Marta</v>
      </c>
      <c r="L679" s="19" t="str">
        <f>VLOOKUP(J679,Prowadzacy!$F$2:$K$112,3,FALSE)</f>
        <v>Monika</v>
      </c>
      <c r="M679" s="19" t="str">
        <f>VLOOKUP(J679,Prowadzacy!$F$2:$K$112,4,FALSE)</f>
        <v>Bątkiewicz-Pantuła</v>
      </c>
      <c r="N679" s="20" t="str">
        <f>VLOOKUP(J679,Prowadzacy!$F$2:$M$112,8,FALSE)</f>
        <v xml:space="preserve">Marta | Bątkiewicz-Pantuła | Dr inż. |  ( 05298 ) </v>
      </c>
      <c r="O679" s="20" t="str">
        <f>VLOOKUP(J679,Prowadzacy!$F$2:$K$112,5,FALSE)</f>
        <v>W05/K2</v>
      </c>
      <c r="P679" s="20" t="str">
        <f>VLOOKUP(J679,Prowadzacy!$F$2:$K$112,6,FALSE)</f>
        <v>ZUE</v>
      </c>
      <c r="Q679" s="34" t="s">
        <v>802</v>
      </c>
      <c r="R679" s="20" t="str">
        <f>VLOOKUP(Q679,Prowadzacy!$F$2:$K$112,2,FALSE)</f>
        <v>Kazimierz</v>
      </c>
      <c r="S679" s="20">
        <f>VLOOKUP(Q679,Prowadzacy!$F$2:$K$112,3,FALSE)</f>
        <v>0</v>
      </c>
      <c r="T679" s="20" t="str">
        <f>VLOOKUP(Q679,Prowadzacy!$F$2:$K$112,4,FALSE)</f>
        <v>Herlender</v>
      </c>
      <c r="U679" s="20" t="str">
        <f>VLOOKUP(Q679,Prowadzacy!$F$2:$M$112,8,FALSE)</f>
        <v xml:space="preserve">Kazimierz | Herlender | Dr inż. |  ( 05211 ) </v>
      </c>
      <c r="V679" s="35"/>
      <c r="W679" s="34" t="s">
        <v>235</v>
      </c>
      <c r="X679" s="34"/>
      <c r="Y679" s="34"/>
      <c r="Z679" s="10"/>
      <c r="AA679" s="20"/>
      <c r="AB679" s="20"/>
      <c r="AC679" s="20"/>
      <c r="AD679" s="20"/>
      <c r="AE679" s="20"/>
      <c r="AF679" s="20"/>
      <c r="AG679" s="20"/>
      <c r="AH679" s="20"/>
      <c r="AI679" s="20"/>
      <c r="AJ679" s="20"/>
      <c r="AK679" s="20"/>
    </row>
    <row r="680" spans="1:37" ht="114.75" customHeight="1">
      <c r="A680" s="20">
        <v>675</v>
      </c>
      <c r="B680" s="20" t="str">
        <f>VLOOKUP(E680,studia!$F$1:$I$12,2,FALSE)</f>
        <v>Mechatronika</v>
      </c>
      <c r="C680" s="20" t="str">
        <f>VLOOKUP(E680,studia!$F$1:$I$12,3,FALSE)</f>
        <v>inż.</v>
      </c>
      <c r="D680" s="20">
        <f>VLOOKUP(E680,studia!$F$1:$I$12,4,FALSE)</f>
        <v>0</v>
      </c>
      <c r="E680" s="34" t="s">
        <v>519</v>
      </c>
      <c r="F680" s="85" t="s">
        <v>2939</v>
      </c>
      <c r="G680" s="35" t="s">
        <v>1821</v>
      </c>
      <c r="H680" s="35" t="s">
        <v>1822</v>
      </c>
      <c r="I680" s="35" t="s">
        <v>1823</v>
      </c>
      <c r="J680" s="35" t="s">
        <v>915</v>
      </c>
      <c r="K680" s="19" t="str">
        <f>VLOOKUP(J680,Prowadzacy!$F$2:$J$112,2,FALSE)</f>
        <v>Małgorzata</v>
      </c>
      <c r="L680" s="19" t="str">
        <f>VLOOKUP(J680,Prowadzacy!$F$2:$K$112,3,FALSE)</f>
        <v>Anna</v>
      </c>
      <c r="M680" s="19" t="str">
        <f>VLOOKUP(J680,Prowadzacy!$F$2:$K$112,4,FALSE)</f>
        <v>Bielówka</v>
      </c>
      <c r="N680" s="20" t="str">
        <f>VLOOKUP(J680,Prowadzacy!$F$2:$M$112,8,FALSE)</f>
        <v xml:space="preserve">Małgorzata | Bielówka | Dr inż. |  ( 05286 ) </v>
      </c>
      <c r="O680" s="20" t="str">
        <f>VLOOKUP(J680,Prowadzacy!$F$2:$K$112,5,FALSE)</f>
        <v>W05/K2</v>
      </c>
      <c r="P680" s="20" t="str">
        <f>VLOOKUP(J680,Prowadzacy!$F$2:$K$112,6,FALSE)</f>
        <v>ZUE</v>
      </c>
      <c r="Q680" s="34" t="s">
        <v>1074</v>
      </c>
      <c r="R680" s="20" t="str">
        <f>VLOOKUP(Q680,Prowadzacy!$F$2:$K$112,2,FALSE)</f>
        <v>Mirosław</v>
      </c>
      <c r="S680" s="20" t="str">
        <f>VLOOKUP(Q680,Prowadzacy!$F$2:$K$112,3,FALSE)</f>
        <v>Marian</v>
      </c>
      <c r="T680" s="20" t="str">
        <f>VLOOKUP(Q680,Prowadzacy!$F$2:$K$112,4,FALSE)</f>
        <v>Kobusiński</v>
      </c>
      <c r="U680" s="20" t="str">
        <f>VLOOKUP(Q680,Prowadzacy!$F$2:$M$112,8,FALSE)</f>
        <v xml:space="preserve">Mirosław | Kobusiński | Mgr inż. |  ( 05218 ) </v>
      </c>
      <c r="V680" s="35"/>
      <c r="W680" s="34" t="s">
        <v>235</v>
      </c>
      <c r="X680" s="34"/>
      <c r="Y680" s="34"/>
      <c r="Z680" s="10"/>
      <c r="AA680" s="20"/>
      <c r="AB680" s="20"/>
      <c r="AC680" s="20"/>
      <c r="AD680" s="20"/>
      <c r="AE680" s="20"/>
      <c r="AF680" s="20"/>
      <c r="AG680" s="20"/>
      <c r="AH680" s="20"/>
      <c r="AI680" s="20"/>
      <c r="AJ680" s="20"/>
      <c r="AK680" s="20"/>
    </row>
    <row r="681" spans="1:37" ht="191.25" customHeight="1">
      <c r="A681" s="20">
        <v>676</v>
      </c>
      <c r="B681" s="20" t="str">
        <f>VLOOKUP(E681,studia!$F$1:$I$12,2,FALSE)</f>
        <v>Mechatronika</v>
      </c>
      <c r="C681" s="20" t="str">
        <f>VLOOKUP(E681,studia!$F$1:$I$12,3,FALSE)</f>
        <v>inż.</v>
      </c>
      <c r="D681" s="20">
        <f>VLOOKUP(E681,studia!$F$1:$I$12,4,FALSE)</f>
        <v>0</v>
      </c>
      <c r="E681" s="34" t="s">
        <v>519</v>
      </c>
      <c r="F681" s="85" t="s">
        <v>2939</v>
      </c>
      <c r="G681" s="35" t="s">
        <v>1824</v>
      </c>
      <c r="H681" s="35" t="s">
        <v>1825</v>
      </c>
      <c r="I681" s="35" t="s">
        <v>1826</v>
      </c>
      <c r="J681" s="35" t="s">
        <v>915</v>
      </c>
      <c r="K681" s="19" t="str">
        <f>VLOOKUP(J681,Prowadzacy!$F$2:$J$112,2,FALSE)</f>
        <v>Małgorzata</v>
      </c>
      <c r="L681" s="19" t="str">
        <f>VLOOKUP(J681,Prowadzacy!$F$2:$K$112,3,FALSE)</f>
        <v>Anna</v>
      </c>
      <c r="M681" s="19" t="str">
        <f>VLOOKUP(J681,Prowadzacy!$F$2:$K$112,4,FALSE)</f>
        <v>Bielówka</v>
      </c>
      <c r="N681" s="20" t="str">
        <f>VLOOKUP(J681,Prowadzacy!$F$2:$M$112,8,FALSE)</f>
        <v xml:space="preserve">Małgorzata | Bielówka | Dr inż. |  ( 05286 ) </v>
      </c>
      <c r="O681" s="20" t="str">
        <f>VLOOKUP(J681,Prowadzacy!$F$2:$K$112,5,FALSE)</f>
        <v>W05/K2</v>
      </c>
      <c r="P681" s="20" t="str">
        <f>VLOOKUP(J681,Prowadzacy!$F$2:$K$112,6,FALSE)</f>
        <v>ZUE</v>
      </c>
      <c r="Q681" s="34" t="s">
        <v>908</v>
      </c>
      <c r="R681" s="20" t="str">
        <f>VLOOKUP(Q681,Prowadzacy!$F$2:$K$112,2,FALSE)</f>
        <v>Marta</v>
      </c>
      <c r="S681" s="20" t="str">
        <f>VLOOKUP(Q681,Prowadzacy!$F$2:$K$112,3,FALSE)</f>
        <v>Monika</v>
      </c>
      <c r="T681" s="20" t="str">
        <f>VLOOKUP(Q681,Prowadzacy!$F$2:$K$112,4,FALSE)</f>
        <v>Bątkiewicz-Pantuła</v>
      </c>
      <c r="U681" s="20" t="str">
        <f>VLOOKUP(Q681,Prowadzacy!$F$2:$M$112,8,FALSE)</f>
        <v xml:space="preserve">Marta | Bątkiewicz-Pantuła | Dr inż. |  ( 05298 ) </v>
      </c>
      <c r="V681" s="35"/>
      <c r="W681" s="34" t="s">
        <v>235</v>
      </c>
      <c r="X681" s="34"/>
      <c r="Y681" s="34"/>
      <c r="Z681" s="10"/>
      <c r="AA681" s="20"/>
      <c r="AB681" s="20"/>
      <c r="AC681" s="20"/>
      <c r="AD681" s="20"/>
      <c r="AE681" s="20"/>
      <c r="AF681" s="20"/>
      <c r="AG681" s="20"/>
      <c r="AH681" s="20"/>
      <c r="AI681" s="20"/>
      <c r="AJ681" s="20"/>
      <c r="AK681" s="20"/>
    </row>
    <row r="682" spans="1:37" ht="114.75" customHeight="1">
      <c r="A682" s="20">
        <v>677</v>
      </c>
      <c r="B682" s="20" t="str">
        <f>VLOOKUP(E682,studia!$F$1:$I$12,2,FALSE)</f>
        <v>Mechatronika</v>
      </c>
      <c r="C682" s="20" t="str">
        <f>VLOOKUP(E682,studia!$F$1:$I$12,3,FALSE)</f>
        <v>inż.</v>
      </c>
      <c r="D682" s="20">
        <f>VLOOKUP(E682,studia!$F$1:$I$12,4,FALSE)</f>
        <v>0</v>
      </c>
      <c r="E682" s="34" t="s">
        <v>519</v>
      </c>
      <c r="F682" s="34"/>
      <c r="G682" s="35" t="s">
        <v>1827</v>
      </c>
      <c r="H682" s="35" t="s">
        <v>1828</v>
      </c>
      <c r="I682" s="35" t="s">
        <v>1829</v>
      </c>
      <c r="J682" s="35" t="s">
        <v>1162</v>
      </c>
      <c r="K682" s="19" t="str">
        <f>VLOOKUP(J682,Prowadzacy!$F$2:$J$112,2,FALSE)</f>
        <v>Mirosław</v>
      </c>
      <c r="L682" s="19">
        <f>VLOOKUP(J682,Prowadzacy!$F$2:$K$112,3,FALSE)</f>
        <v>0</v>
      </c>
      <c r="M682" s="19" t="str">
        <f>VLOOKUP(J682,Prowadzacy!$F$2:$K$112,4,FALSE)</f>
        <v>Łukowicz</v>
      </c>
      <c r="N682" s="20" t="str">
        <f>VLOOKUP(J682,Prowadzacy!$F$2:$M$112,8,FALSE)</f>
        <v xml:space="preserve">Mirosław | Łukowicz | Dr hab. inż. |  ( 05227 ) </v>
      </c>
      <c r="O682" s="20" t="str">
        <f>VLOOKUP(J682,Prowadzacy!$F$2:$K$112,5,FALSE)</f>
        <v>W05/K2</v>
      </c>
      <c r="P682" s="20" t="str">
        <f>VLOOKUP(J682,Prowadzacy!$F$2:$K$112,6,FALSE)</f>
        <v>ZAS</v>
      </c>
      <c r="Q682" s="34" t="s">
        <v>834</v>
      </c>
      <c r="R682" s="20" t="str">
        <f>VLOOKUP(Q682,Prowadzacy!$F$2:$K$112,2,FALSE)</f>
        <v>Krzysztof</v>
      </c>
      <c r="S682" s="20" t="str">
        <f>VLOOKUP(Q682,Prowadzacy!$F$2:$K$112,3,FALSE)</f>
        <v>Jacek</v>
      </c>
      <c r="T682" s="20" t="str">
        <f>VLOOKUP(Q682,Prowadzacy!$F$2:$K$112,4,FALSE)</f>
        <v>Solak</v>
      </c>
      <c r="U682" s="20" t="str">
        <f>VLOOKUP(Q682,Prowadzacy!$F$2:$M$112,8,FALSE)</f>
        <v xml:space="preserve">Krzysztof | Solak | Dr inż. |  ( 05296 ) </v>
      </c>
      <c r="V682" s="35"/>
      <c r="W682" s="34" t="s">
        <v>235</v>
      </c>
      <c r="X682" s="34"/>
      <c r="Y682" s="34"/>
      <c r="Z682" s="10"/>
      <c r="AA682" s="20"/>
      <c r="AB682" s="20"/>
      <c r="AC682" s="20"/>
      <c r="AD682" s="20"/>
      <c r="AE682" s="20"/>
      <c r="AF682" s="20"/>
      <c r="AG682" s="20"/>
      <c r="AH682" s="20"/>
      <c r="AI682" s="20"/>
      <c r="AJ682" s="20"/>
      <c r="AK682" s="20"/>
    </row>
    <row r="683" spans="1:37" ht="51" customHeight="1">
      <c r="A683" s="20">
        <v>678</v>
      </c>
      <c r="B683" s="20" t="str">
        <f>VLOOKUP(E683,studia!$F$1:$I$12,2,FALSE)</f>
        <v>Mechatronika</v>
      </c>
      <c r="C683" s="20" t="str">
        <f>VLOOKUP(E683,studia!$F$1:$I$12,3,FALSE)</f>
        <v>inż.</v>
      </c>
      <c r="D683" s="20">
        <f>VLOOKUP(E683,studia!$F$1:$I$12,4,FALSE)</f>
        <v>0</v>
      </c>
      <c r="E683" s="34" t="s">
        <v>519</v>
      </c>
      <c r="F683" s="34"/>
      <c r="G683" s="35" t="s">
        <v>1830</v>
      </c>
      <c r="H683" s="35" t="s">
        <v>1831</v>
      </c>
      <c r="I683" s="35" t="s">
        <v>1832</v>
      </c>
      <c r="J683" s="35" t="s">
        <v>886</v>
      </c>
      <c r="K683" s="19" t="str">
        <f>VLOOKUP(J683,Prowadzacy!$F$2:$J$112,2,FALSE)</f>
        <v>Piotr</v>
      </c>
      <c r="L683" s="19" t="str">
        <f>VLOOKUP(J683,Prowadzacy!$F$2:$K$112,3,FALSE)</f>
        <v>Eugeniusz</v>
      </c>
      <c r="M683" s="19" t="str">
        <f>VLOOKUP(J683,Prowadzacy!$F$2:$K$112,4,FALSE)</f>
        <v>Pierz</v>
      </c>
      <c r="N683" s="20" t="str">
        <f>VLOOKUP(J683,Prowadzacy!$F$2:$M$112,8,FALSE)</f>
        <v xml:space="preserve">Piotr | Pierz | Dr inż. |  ( 05232 ) </v>
      </c>
      <c r="O683" s="20" t="str">
        <f>VLOOKUP(J683,Prowadzacy!$F$2:$K$112,5,FALSE)</f>
        <v>W05/K2</v>
      </c>
      <c r="P683" s="20" t="str">
        <f>VLOOKUP(J683,Prowadzacy!$F$2:$K$112,6,FALSE)</f>
        <v>ZAS</v>
      </c>
      <c r="Q683" s="34" t="s">
        <v>850</v>
      </c>
      <c r="R683" s="20" t="str">
        <f>VLOOKUP(Q683,Prowadzacy!$F$2:$K$112,2,FALSE)</f>
        <v>Janusz</v>
      </c>
      <c r="S683" s="20" t="str">
        <f>VLOOKUP(Q683,Prowadzacy!$F$2:$K$112,3,FALSE)</f>
        <v>Kazimierz</v>
      </c>
      <c r="T683" s="20" t="str">
        <f>VLOOKUP(Q683,Prowadzacy!$F$2:$K$112,4,FALSE)</f>
        <v>Staszewski</v>
      </c>
      <c r="U683" s="20" t="str">
        <f>VLOOKUP(Q683,Prowadzacy!$F$2:$M$112,8,FALSE)</f>
        <v xml:space="preserve">Janusz | Staszewski | Dr inż. |  ( 05263 ) </v>
      </c>
      <c r="V683" s="35"/>
      <c r="W683" s="34" t="s">
        <v>235</v>
      </c>
      <c r="X683" s="34"/>
      <c r="Y683" s="34"/>
      <c r="Z683" s="10"/>
      <c r="AA683" s="20"/>
      <c r="AB683" s="20"/>
      <c r="AC683" s="20"/>
      <c r="AD683" s="20"/>
      <c r="AE683" s="20"/>
      <c r="AF683" s="20"/>
      <c r="AG683" s="20"/>
      <c r="AH683" s="20"/>
      <c r="AI683" s="20"/>
      <c r="AJ683" s="20"/>
      <c r="AK683" s="20"/>
    </row>
    <row r="684" spans="1:37" ht="140.25" customHeight="1">
      <c r="A684" s="20">
        <v>679</v>
      </c>
      <c r="B684" s="20" t="str">
        <f>VLOOKUP(E684,studia!$F$1:$I$12,2,FALSE)</f>
        <v>Mechatronika</v>
      </c>
      <c r="C684" s="20" t="str">
        <f>VLOOKUP(E684,studia!$F$1:$I$12,3,FALSE)</f>
        <v>inż.</v>
      </c>
      <c r="D684" s="20">
        <f>VLOOKUP(E684,studia!$F$1:$I$12,4,FALSE)</f>
        <v>0</v>
      </c>
      <c r="E684" s="34" t="s">
        <v>519</v>
      </c>
      <c r="F684" s="85" t="s">
        <v>2939</v>
      </c>
      <c r="G684" s="35" t="s">
        <v>1833</v>
      </c>
      <c r="H684" s="35" t="s">
        <v>1834</v>
      </c>
      <c r="I684" s="35" t="s">
        <v>1835</v>
      </c>
      <c r="J684" s="35" t="s">
        <v>886</v>
      </c>
      <c r="K684" s="19" t="str">
        <f>VLOOKUP(J684,Prowadzacy!$F$2:$J$112,2,FALSE)</f>
        <v>Piotr</v>
      </c>
      <c r="L684" s="19" t="str">
        <f>VLOOKUP(J684,Prowadzacy!$F$2:$K$112,3,FALSE)</f>
        <v>Eugeniusz</v>
      </c>
      <c r="M684" s="19" t="str">
        <f>VLOOKUP(J684,Prowadzacy!$F$2:$K$112,4,FALSE)</f>
        <v>Pierz</v>
      </c>
      <c r="N684" s="20" t="str">
        <f>VLOOKUP(J684,Prowadzacy!$F$2:$M$112,8,FALSE)</f>
        <v xml:space="preserve">Piotr | Pierz | Dr inż. |  ( 05232 ) </v>
      </c>
      <c r="O684" s="20" t="str">
        <f>VLOOKUP(J684,Prowadzacy!$F$2:$K$112,5,FALSE)</f>
        <v>W05/K2</v>
      </c>
      <c r="P684" s="20" t="str">
        <f>VLOOKUP(J684,Prowadzacy!$F$2:$K$112,6,FALSE)</f>
        <v>ZAS</v>
      </c>
      <c r="Q684" s="34" t="s">
        <v>850</v>
      </c>
      <c r="R684" s="20" t="str">
        <f>VLOOKUP(Q684,Prowadzacy!$F$2:$K$112,2,FALSE)</f>
        <v>Janusz</v>
      </c>
      <c r="S684" s="20" t="str">
        <f>VLOOKUP(Q684,Prowadzacy!$F$2:$K$112,3,FALSE)</f>
        <v>Kazimierz</v>
      </c>
      <c r="T684" s="20" t="str">
        <f>VLOOKUP(Q684,Prowadzacy!$F$2:$K$112,4,FALSE)</f>
        <v>Staszewski</v>
      </c>
      <c r="U684" s="20" t="str">
        <f>VLOOKUP(Q684,Prowadzacy!$F$2:$M$112,8,FALSE)</f>
        <v xml:space="preserve">Janusz | Staszewski | Dr inż. |  ( 05263 ) </v>
      </c>
      <c r="V684" s="35"/>
      <c r="W684" s="34" t="s">
        <v>235</v>
      </c>
      <c r="X684" s="34"/>
      <c r="Y684" s="34"/>
      <c r="Z684" s="10"/>
      <c r="AA684" s="20"/>
      <c r="AB684" s="20"/>
      <c r="AC684" s="20"/>
      <c r="AD684" s="20"/>
      <c r="AE684" s="20"/>
      <c r="AF684" s="20"/>
      <c r="AG684" s="20"/>
      <c r="AH684" s="20"/>
      <c r="AI684" s="20"/>
      <c r="AJ684" s="20"/>
      <c r="AK684" s="20"/>
    </row>
    <row r="685" spans="1:37" ht="140.25" customHeight="1">
      <c r="A685" s="20">
        <v>680</v>
      </c>
      <c r="B685" s="20" t="str">
        <f>VLOOKUP(E685,studia!$F$1:$I$12,2,FALSE)</f>
        <v>Mechatronika</v>
      </c>
      <c r="C685" s="20" t="str">
        <f>VLOOKUP(E685,studia!$F$1:$I$12,3,FALSE)</f>
        <v>inż.</v>
      </c>
      <c r="D685" s="20">
        <f>VLOOKUP(E685,studia!$F$1:$I$12,4,FALSE)</f>
        <v>0</v>
      </c>
      <c r="E685" s="34" t="s">
        <v>519</v>
      </c>
      <c r="F685" s="85" t="s">
        <v>2939</v>
      </c>
      <c r="G685" s="35" t="s">
        <v>2560</v>
      </c>
      <c r="H685" s="35" t="s">
        <v>2561</v>
      </c>
      <c r="I685" s="35" t="s">
        <v>2571</v>
      </c>
      <c r="J685" s="35" t="s">
        <v>886</v>
      </c>
      <c r="K685" s="19" t="str">
        <f>VLOOKUP(J685,Prowadzacy!$F$2:$J$112,2,FALSE)</f>
        <v>Piotr</v>
      </c>
      <c r="L685" s="19" t="str">
        <f>VLOOKUP(J685,Prowadzacy!$F$2:$K$112,3,FALSE)</f>
        <v>Eugeniusz</v>
      </c>
      <c r="M685" s="19" t="str">
        <f>VLOOKUP(J685,Prowadzacy!$F$2:$K$112,4,FALSE)</f>
        <v>Pierz</v>
      </c>
      <c r="N685" s="20" t="str">
        <f>VLOOKUP(J685,Prowadzacy!$F$2:$M$112,8,FALSE)</f>
        <v xml:space="preserve">Piotr | Pierz | Dr inż. |  ( 05232 ) </v>
      </c>
      <c r="O685" s="20" t="str">
        <f>VLOOKUP(J685,Prowadzacy!$F$2:$K$112,5,FALSE)</f>
        <v>W05/K2</v>
      </c>
      <c r="P685" s="20" t="str">
        <f>VLOOKUP(J685,Prowadzacy!$F$2:$K$112,6,FALSE)</f>
        <v>ZAS</v>
      </c>
      <c r="Q685" s="34" t="s">
        <v>850</v>
      </c>
      <c r="R685" s="20" t="str">
        <f>VLOOKUP(Q685,Prowadzacy!$F$2:$K$112,2,FALSE)</f>
        <v>Janusz</v>
      </c>
      <c r="S685" s="20" t="str">
        <f>VLOOKUP(Q685,Prowadzacy!$F$2:$K$112,3,FALSE)</f>
        <v>Kazimierz</v>
      </c>
      <c r="T685" s="20" t="str">
        <f>VLOOKUP(Q685,Prowadzacy!$F$2:$K$112,4,FALSE)</f>
        <v>Staszewski</v>
      </c>
      <c r="U685" s="20" t="str">
        <f>VLOOKUP(Q685,Prowadzacy!$F$2:$M$112,8,FALSE)</f>
        <v xml:space="preserve">Janusz | Staszewski | Dr inż. |  ( 05263 ) </v>
      </c>
      <c r="V685" s="35" t="s">
        <v>2564</v>
      </c>
      <c r="W685" s="34" t="s">
        <v>234</v>
      </c>
      <c r="X685" s="34" t="s">
        <v>2565</v>
      </c>
      <c r="Y685" s="34" t="s">
        <v>234</v>
      </c>
      <c r="Z685" s="10"/>
      <c r="AA685" s="20"/>
      <c r="AB685" s="20"/>
      <c r="AC685" s="20"/>
      <c r="AD685" s="20"/>
      <c r="AE685" s="20"/>
      <c r="AF685" s="20"/>
      <c r="AG685" s="20"/>
      <c r="AH685" s="20"/>
      <c r="AI685" s="20"/>
      <c r="AJ685" s="20"/>
      <c r="AK685" s="20"/>
    </row>
    <row r="686" spans="1:37" ht="102" customHeight="1">
      <c r="A686" s="20">
        <v>681</v>
      </c>
      <c r="B686" s="20" t="str">
        <f>VLOOKUP(E686,studia!$F$1:$I$12,2,FALSE)</f>
        <v>Mechatronika</v>
      </c>
      <c r="C686" s="20" t="str">
        <f>VLOOKUP(E686,studia!$F$1:$I$12,3,FALSE)</f>
        <v>inż.</v>
      </c>
      <c r="D686" s="20">
        <f>VLOOKUP(E686,studia!$F$1:$I$12,4,FALSE)</f>
        <v>0</v>
      </c>
      <c r="E686" s="34" t="s">
        <v>519</v>
      </c>
      <c r="F686" s="34"/>
      <c r="G686" s="35" t="s">
        <v>1903</v>
      </c>
      <c r="H686" s="35" t="s">
        <v>1904</v>
      </c>
      <c r="I686" s="35" t="s">
        <v>1905</v>
      </c>
      <c r="J686" s="35" t="s">
        <v>1890</v>
      </c>
      <c r="K686" s="19" t="str">
        <f>VLOOKUP(J686,Prowadzacy!$F$2:$J$112,2,FALSE)</f>
        <v>Piotr</v>
      </c>
      <c r="L686" s="19" t="str">
        <f>VLOOKUP(J686,Prowadzacy!$F$2:$K$112,3,FALSE)</f>
        <v>Stanisław</v>
      </c>
      <c r="M686" s="19" t="str">
        <f>VLOOKUP(J686,Prowadzacy!$F$2:$K$112,4,FALSE)</f>
        <v>Derugo</v>
      </c>
      <c r="N686" s="20" t="str">
        <f>VLOOKUP(J686,Prowadzacy!$F$2:$M$112,8,FALSE)</f>
        <v xml:space="preserve">Piotr | Derugo | Dr inż. |  ( 05390 ) </v>
      </c>
      <c r="O686" s="20" t="str">
        <f>VLOOKUP(J686,Prowadzacy!$F$2:$K$112,5,FALSE)</f>
        <v>W05/K3</v>
      </c>
      <c r="P686" s="20" t="str">
        <f>VLOOKUP(J686,Prowadzacy!$F$2:$K$112,6,FALSE)</f>
        <v>ZNEMAP</v>
      </c>
      <c r="Q686" s="34" t="s">
        <v>1918</v>
      </c>
      <c r="R686" s="20" t="str">
        <f>VLOOKUP(Q686,Prowadzacy!$F$2:$K$112,2,FALSE)</f>
        <v>Krzysztof</v>
      </c>
      <c r="S686" s="20" t="str">
        <f>VLOOKUP(Q686,Prowadzacy!$F$2:$K$112,3,FALSE)</f>
        <v>Marcin</v>
      </c>
      <c r="T686" s="20" t="str">
        <f>VLOOKUP(Q686,Prowadzacy!$F$2:$K$112,4,FALSE)</f>
        <v>Dróżdż</v>
      </c>
      <c r="U686" s="20" t="str">
        <f>VLOOKUP(Q686,Prowadzacy!$F$2:$M$112,8,FALSE)</f>
        <v xml:space="preserve">Krzysztof | Dróżdż | Dr inż. |  ( 05395 ) </v>
      </c>
      <c r="V686" s="35"/>
      <c r="W686" s="34" t="s">
        <v>235</v>
      </c>
      <c r="X686" s="34"/>
      <c r="Y686" s="34"/>
      <c r="Z686" s="10"/>
      <c r="AA686" s="20"/>
      <c r="AB686" s="20"/>
      <c r="AC686" s="20"/>
      <c r="AD686" s="20"/>
      <c r="AE686" s="20"/>
      <c r="AF686" s="20"/>
      <c r="AG686" s="20"/>
      <c r="AH686" s="20"/>
      <c r="AI686" s="20"/>
      <c r="AJ686" s="20"/>
      <c r="AK686" s="20"/>
    </row>
    <row r="687" spans="1:37" ht="102" customHeight="1">
      <c r="A687" s="20">
        <v>682</v>
      </c>
      <c r="B687" s="20" t="str">
        <f>VLOOKUP(E687,studia!$F$1:$I$12,2,FALSE)</f>
        <v>Mechatronika</v>
      </c>
      <c r="C687" s="20" t="str">
        <f>VLOOKUP(E687,studia!$F$1:$I$12,3,FALSE)</f>
        <v>inż.</v>
      </c>
      <c r="D687" s="20">
        <f>VLOOKUP(E687,studia!$F$1:$I$12,4,FALSE)</f>
        <v>0</v>
      </c>
      <c r="E687" s="34" t="s">
        <v>519</v>
      </c>
      <c r="F687" s="85" t="s">
        <v>2939</v>
      </c>
      <c r="G687" s="35" t="s">
        <v>1955</v>
      </c>
      <c r="H687" s="35" t="s">
        <v>1956</v>
      </c>
      <c r="I687" s="35" t="s">
        <v>1957</v>
      </c>
      <c r="J687" s="35" t="s">
        <v>1948</v>
      </c>
      <c r="K687" s="19" t="str">
        <f>VLOOKUP(J687,Prowadzacy!$F$2:$J$112,2,FALSE)</f>
        <v>Mateusz</v>
      </c>
      <c r="L687" s="19">
        <f>VLOOKUP(J687,Prowadzacy!$F$2:$K$112,3,FALSE)</f>
        <v>0</v>
      </c>
      <c r="M687" s="19" t="str">
        <f>VLOOKUP(J687,Prowadzacy!$F$2:$K$112,4,FALSE)</f>
        <v>Dybkowski</v>
      </c>
      <c r="N687" s="20" t="str">
        <f>VLOOKUP(J687,Prowadzacy!$F$2:$M$112,8,FALSE)</f>
        <v xml:space="preserve">Mateusz | Dybkowski | Dr hab. inż. |  ( 05366 ) </v>
      </c>
      <c r="O687" s="20" t="str">
        <f>VLOOKUP(J687,Prowadzacy!$F$2:$K$112,5,FALSE)</f>
        <v>W05/K3</v>
      </c>
      <c r="P687" s="20" t="str">
        <f>VLOOKUP(J687,Prowadzacy!$F$2:$K$112,6,FALSE)</f>
        <v>ZNEMAP</v>
      </c>
      <c r="Q687" s="34" t="s">
        <v>2268</v>
      </c>
      <c r="R687" s="20" t="str">
        <f>VLOOKUP(Q687,Prowadzacy!$F$2:$K$112,2,FALSE)</f>
        <v>Krzysztof</v>
      </c>
      <c r="S687" s="20">
        <f>VLOOKUP(Q687,Prowadzacy!$F$2:$K$112,3,FALSE)</f>
        <v>0</v>
      </c>
      <c r="T687" s="20" t="str">
        <f>VLOOKUP(Q687,Prowadzacy!$F$2:$K$112,4,FALSE)</f>
        <v>Szabat</v>
      </c>
      <c r="U687" s="20" t="str">
        <f>VLOOKUP(Q687,Prowadzacy!$F$2:$M$112,8,FALSE)</f>
        <v xml:space="preserve">Krzysztof | Szabat | Prof. dr hab. inż. |  ( 05344 ) </v>
      </c>
      <c r="V687" s="35"/>
      <c r="W687" s="34" t="s">
        <v>235</v>
      </c>
      <c r="X687" s="34"/>
      <c r="Y687" s="34"/>
      <c r="Z687" s="10"/>
      <c r="AA687" s="20"/>
      <c r="AB687" s="20"/>
      <c r="AC687" s="20"/>
      <c r="AD687" s="20"/>
      <c r="AE687" s="20"/>
      <c r="AF687" s="20"/>
      <c r="AG687" s="20"/>
      <c r="AH687" s="20"/>
      <c r="AI687" s="20"/>
      <c r="AJ687" s="20"/>
      <c r="AK687" s="20"/>
    </row>
    <row r="688" spans="1:37" ht="114.75" customHeight="1">
      <c r="A688" s="20">
        <v>683</v>
      </c>
      <c r="B688" s="20" t="str">
        <f>VLOOKUP(E688,studia!$F$1:$I$12,2,FALSE)</f>
        <v>Mechatronika</v>
      </c>
      <c r="C688" s="20" t="str">
        <f>VLOOKUP(E688,studia!$F$1:$I$12,3,FALSE)</f>
        <v>inż.</v>
      </c>
      <c r="D688" s="20">
        <f>VLOOKUP(E688,studia!$F$1:$I$12,4,FALSE)</f>
        <v>0</v>
      </c>
      <c r="E688" s="34" t="s">
        <v>519</v>
      </c>
      <c r="F688" s="34"/>
      <c r="G688" s="35" t="s">
        <v>1958</v>
      </c>
      <c r="H688" s="35" t="s">
        <v>1959</v>
      </c>
      <c r="I688" s="35" t="s">
        <v>1957</v>
      </c>
      <c r="J688" s="35" t="s">
        <v>1948</v>
      </c>
      <c r="K688" s="19" t="str">
        <f>VLOOKUP(J688,Prowadzacy!$F$2:$J$112,2,FALSE)</f>
        <v>Mateusz</v>
      </c>
      <c r="L688" s="19">
        <f>VLOOKUP(J688,Prowadzacy!$F$2:$K$112,3,FALSE)</f>
        <v>0</v>
      </c>
      <c r="M688" s="19" t="str">
        <f>VLOOKUP(J688,Prowadzacy!$F$2:$K$112,4,FALSE)</f>
        <v>Dybkowski</v>
      </c>
      <c r="N688" s="20" t="str">
        <f>VLOOKUP(J688,Prowadzacy!$F$2:$M$112,8,FALSE)</f>
        <v xml:space="preserve">Mateusz | Dybkowski | Dr hab. inż. |  ( 05366 ) </v>
      </c>
      <c r="O688" s="20" t="str">
        <f>VLOOKUP(J688,Prowadzacy!$F$2:$K$112,5,FALSE)</f>
        <v>W05/K3</v>
      </c>
      <c r="P688" s="20" t="str">
        <f>VLOOKUP(J688,Prowadzacy!$F$2:$K$112,6,FALSE)</f>
        <v>ZNEMAP</v>
      </c>
      <c r="Q688" s="34" t="s">
        <v>2268</v>
      </c>
      <c r="R688" s="20" t="str">
        <f>VLOOKUP(Q688,Prowadzacy!$F$2:$K$112,2,FALSE)</f>
        <v>Krzysztof</v>
      </c>
      <c r="S688" s="20">
        <f>VLOOKUP(Q688,Prowadzacy!$F$2:$K$112,3,FALSE)</f>
        <v>0</v>
      </c>
      <c r="T688" s="20" t="str">
        <f>VLOOKUP(Q688,Prowadzacy!$F$2:$K$112,4,FALSE)</f>
        <v>Szabat</v>
      </c>
      <c r="U688" s="20" t="str">
        <f>VLOOKUP(Q688,Prowadzacy!$F$2:$M$112,8,FALSE)</f>
        <v xml:space="preserve">Krzysztof | Szabat | Prof. dr hab. inż. |  ( 05344 ) </v>
      </c>
      <c r="V688" s="35"/>
      <c r="W688" s="34" t="s">
        <v>235</v>
      </c>
      <c r="X688" s="34"/>
      <c r="Y688" s="34"/>
      <c r="Z688" s="10"/>
      <c r="AA688" s="20"/>
      <c r="AB688" s="20"/>
      <c r="AC688" s="20"/>
      <c r="AD688" s="20"/>
      <c r="AE688" s="20"/>
      <c r="AF688" s="20"/>
      <c r="AG688" s="20"/>
      <c r="AH688" s="20"/>
      <c r="AI688" s="20"/>
      <c r="AJ688" s="20"/>
      <c r="AK688" s="20"/>
    </row>
    <row r="689" spans="1:37" ht="102" customHeight="1">
      <c r="A689" s="20">
        <v>684</v>
      </c>
      <c r="B689" s="20" t="str">
        <f>VLOOKUP(E689,studia!$F$1:$I$12,2,FALSE)</f>
        <v>Mechatronika</v>
      </c>
      <c r="C689" s="20" t="str">
        <f>VLOOKUP(E689,studia!$F$1:$I$12,3,FALSE)</f>
        <v>inż.</v>
      </c>
      <c r="D689" s="20">
        <f>VLOOKUP(E689,studia!$F$1:$I$12,4,FALSE)</f>
        <v>0</v>
      </c>
      <c r="E689" s="34" t="s">
        <v>519</v>
      </c>
      <c r="F689" s="85" t="s">
        <v>2939</v>
      </c>
      <c r="G689" s="35" t="s">
        <v>2073</v>
      </c>
      <c r="H689" s="35" t="s">
        <v>2074</v>
      </c>
      <c r="I689" s="35" t="s">
        <v>2075</v>
      </c>
      <c r="J689" s="35" t="s">
        <v>2066</v>
      </c>
      <c r="K689" s="19" t="str">
        <f>VLOOKUP(J689,Prowadzacy!$F$2:$J$112,2,FALSE)</f>
        <v>Marcin</v>
      </c>
      <c r="L689" s="19">
        <f>VLOOKUP(J689,Prowadzacy!$F$2:$K$112,3,FALSE)</f>
        <v>0</v>
      </c>
      <c r="M689" s="19" t="str">
        <f>VLOOKUP(J689,Prowadzacy!$F$2:$K$112,4,FALSE)</f>
        <v>Kamiński</v>
      </c>
      <c r="N689" s="20" t="str">
        <f>VLOOKUP(J689,Prowadzacy!$F$2:$M$112,8,FALSE)</f>
        <v xml:space="preserve">Marcin | Kamiński | Dr hab. inż. |  ( 05373 ) </v>
      </c>
      <c r="O689" s="20" t="str">
        <f>VLOOKUP(J689,Prowadzacy!$F$2:$K$112,5,FALSE)</f>
        <v>W05/K3</v>
      </c>
      <c r="P689" s="20" t="str">
        <f>VLOOKUP(J689,Prowadzacy!$F$2:$K$112,6,FALSE)</f>
        <v>ZNEMAP</v>
      </c>
      <c r="Q689" s="53" t="s">
        <v>2147</v>
      </c>
      <c r="R689" s="20" t="str">
        <f>VLOOKUP(Q689,Prowadzacy!$F$2:$K$112,2,FALSE)</f>
        <v>Marcin</v>
      </c>
      <c r="S689" s="20" t="str">
        <f>VLOOKUP(Q689,Prowadzacy!$F$2:$K$112,3,FALSE)</f>
        <v>Stanisław</v>
      </c>
      <c r="T689" s="20" t="str">
        <f>VLOOKUP(Q689,Prowadzacy!$F$2:$K$112,4,FALSE)</f>
        <v>Pawlak</v>
      </c>
      <c r="U689" s="20" t="str">
        <f>VLOOKUP(Q689,Prowadzacy!$F$2:$M$112,8,FALSE)</f>
        <v xml:space="preserve">Marcin | Pawlak | Dr inż. |  ( 05337 ) </v>
      </c>
      <c r="V689" s="35"/>
      <c r="W689" s="53" t="s">
        <v>235</v>
      </c>
      <c r="X689" s="34"/>
      <c r="Y689" s="34"/>
      <c r="Z689" s="10"/>
      <c r="AA689" s="20"/>
      <c r="AB689" s="20"/>
      <c r="AC689" s="20"/>
      <c r="AD689" s="20"/>
      <c r="AE689" s="20"/>
      <c r="AF689" s="20"/>
      <c r="AG689" s="20"/>
      <c r="AH689" s="20"/>
      <c r="AI689" s="20"/>
      <c r="AJ689" s="20"/>
      <c r="AK689" s="20"/>
    </row>
    <row r="690" spans="1:37" ht="114.75" customHeight="1">
      <c r="A690" s="20">
        <v>685</v>
      </c>
      <c r="B690" s="20" t="str">
        <f>VLOOKUP(E690,studia!$F$1:$I$12,2,FALSE)</f>
        <v>Mechatronika</v>
      </c>
      <c r="C690" s="20" t="str">
        <f>VLOOKUP(E690,studia!$F$1:$I$12,3,FALSE)</f>
        <v>inż.</v>
      </c>
      <c r="D690" s="20">
        <f>VLOOKUP(E690,studia!$F$1:$I$12,4,FALSE)</f>
        <v>0</v>
      </c>
      <c r="E690" s="34" t="s">
        <v>519</v>
      </c>
      <c r="F690" s="85" t="s">
        <v>2939</v>
      </c>
      <c r="G690" s="54" t="s">
        <v>2076</v>
      </c>
      <c r="H690" s="54" t="s">
        <v>2077</v>
      </c>
      <c r="I690" s="35" t="s">
        <v>2078</v>
      </c>
      <c r="J690" s="54" t="s">
        <v>2066</v>
      </c>
      <c r="K690" s="19" t="str">
        <f>VLOOKUP(J690,Prowadzacy!$F$2:$J$112,2,FALSE)</f>
        <v>Marcin</v>
      </c>
      <c r="L690" s="19">
        <f>VLOOKUP(J690,Prowadzacy!$F$2:$K$112,3,FALSE)</f>
        <v>0</v>
      </c>
      <c r="M690" s="19" t="str">
        <f>VLOOKUP(J690,Prowadzacy!$F$2:$K$112,4,FALSE)</f>
        <v>Kamiński</v>
      </c>
      <c r="N690" s="20" t="str">
        <f>VLOOKUP(J690,Prowadzacy!$F$2:$M$112,8,FALSE)</f>
        <v xml:space="preserve">Marcin | Kamiński | Dr hab. inż. |  ( 05373 ) </v>
      </c>
      <c r="O690" s="20" t="str">
        <f>VLOOKUP(J690,Prowadzacy!$F$2:$K$112,5,FALSE)</f>
        <v>W05/K3</v>
      </c>
      <c r="P690" s="20" t="str">
        <f>VLOOKUP(J690,Prowadzacy!$F$2:$K$112,6,FALSE)</f>
        <v>ZNEMAP</v>
      </c>
      <c r="Q690" s="34" t="s">
        <v>2147</v>
      </c>
      <c r="R690" s="20" t="str">
        <f>VLOOKUP(Q690,Prowadzacy!$F$2:$K$112,2,FALSE)</f>
        <v>Marcin</v>
      </c>
      <c r="S690" s="20" t="str">
        <f>VLOOKUP(Q690,Prowadzacy!$F$2:$K$112,3,FALSE)</f>
        <v>Stanisław</v>
      </c>
      <c r="T690" s="20" t="str">
        <f>VLOOKUP(Q690,Prowadzacy!$F$2:$K$112,4,FALSE)</f>
        <v>Pawlak</v>
      </c>
      <c r="U690" s="20" t="str">
        <f>VLOOKUP(Q690,Prowadzacy!$F$2:$M$112,8,FALSE)</f>
        <v xml:space="preserve">Marcin | Pawlak | Dr inż. |  ( 05337 ) </v>
      </c>
      <c r="V690" s="35"/>
      <c r="W690" s="53" t="s">
        <v>235</v>
      </c>
      <c r="X690" s="34"/>
      <c r="Y690" s="34"/>
      <c r="Z690" s="10"/>
      <c r="AA690" s="20"/>
      <c r="AB690" s="20"/>
      <c r="AC690" s="20"/>
      <c r="AD690" s="20"/>
      <c r="AE690" s="20"/>
      <c r="AF690" s="20"/>
      <c r="AG690" s="20"/>
      <c r="AH690" s="20"/>
      <c r="AI690" s="20"/>
      <c r="AJ690" s="20"/>
      <c r="AK690" s="20"/>
    </row>
    <row r="691" spans="1:37" ht="127.5" customHeight="1">
      <c r="A691" s="20">
        <v>686</v>
      </c>
      <c r="B691" s="20" t="str">
        <f>VLOOKUP(E691,studia!$F$1:$I$12,2,FALSE)</f>
        <v>Mechatronika</v>
      </c>
      <c r="C691" s="20" t="str">
        <f>VLOOKUP(E691,studia!$F$1:$I$12,3,FALSE)</f>
        <v>inż.</v>
      </c>
      <c r="D691" s="20">
        <f>VLOOKUP(E691,studia!$F$1:$I$12,4,FALSE)</f>
        <v>0</v>
      </c>
      <c r="E691" s="34" t="s">
        <v>519</v>
      </c>
      <c r="F691" s="85" t="s">
        <v>2939</v>
      </c>
      <c r="G691" s="54" t="s">
        <v>2079</v>
      </c>
      <c r="H691" s="35" t="s">
        <v>2080</v>
      </c>
      <c r="I691" s="54" t="s">
        <v>2081</v>
      </c>
      <c r="J691" s="56" t="s">
        <v>2066</v>
      </c>
      <c r="K691" s="19" t="str">
        <f>VLOOKUP(J691,Prowadzacy!$F$2:$J$112,2,FALSE)</f>
        <v>Marcin</v>
      </c>
      <c r="L691" s="19">
        <f>VLOOKUP(J691,Prowadzacy!$F$2:$K$112,3,FALSE)</f>
        <v>0</v>
      </c>
      <c r="M691" s="19" t="str">
        <f>VLOOKUP(J691,Prowadzacy!$F$2:$K$112,4,FALSE)</f>
        <v>Kamiński</v>
      </c>
      <c r="N691" s="20" t="str">
        <f>VLOOKUP(J691,Prowadzacy!$F$2:$M$112,8,FALSE)</f>
        <v xml:space="preserve">Marcin | Kamiński | Dr hab. inż. |  ( 05373 ) </v>
      </c>
      <c r="O691" s="20" t="str">
        <f>VLOOKUP(J691,Prowadzacy!$F$2:$K$112,5,FALSE)</f>
        <v>W05/K3</v>
      </c>
      <c r="P691" s="20" t="str">
        <f>VLOOKUP(J691,Prowadzacy!$F$2:$K$112,6,FALSE)</f>
        <v>ZNEMAP</v>
      </c>
      <c r="Q691" s="53" t="s">
        <v>2415</v>
      </c>
      <c r="R691" s="20" t="str">
        <f>VLOOKUP(Q691,Prowadzacy!$F$2:$K$112,2,FALSE)</f>
        <v>Krzysztof</v>
      </c>
      <c r="S691" s="20" t="str">
        <f>VLOOKUP(Q691,Prowadzacy!$F$2:$K$112,3,FALSE)</f>
        <v>Paweł</v>
      </c>
      <c r="T691" s="20" t="str">
        <f>VLOOKUP(Q691,Prowadzacy!$F$2:$K$112,4,FALSE)</f>
        <v>Dyrcz</v>
      </c>
      <c r="U691" s="20" t="str">
        <f>VLOOKUP(Q691,Prowadzacy!$F$2:$M$112,8,FALSE)</f>
        <v xml:space="preserve">Krzysztof | Dyrcz | Dr inż. |  ( 05307 ) </v>
      </c>
      <c r="V691" s="35"/>
      <c r="W691" s="53" t="s">
        <v>235</v>
      </c>
      <c r="X691" s="34"/>
      <c r="Y691" s="34"/>
      <c r="Z691" s="10"/>
      <c r="AA691" s="20"/>
      <c r="AB691" s="20"/>
      <c r="AC691" s="20"/>
      <c r="AD691" s="20"/>
      <c r="AE691" s="20"/>
      <c r="AF691" s="20"/>
      <c r="AG691" s="20"/>
      <c r="AH691" s="20"/>
      <c r="AI691" s="20"/>
      <c r="AJ691" s="20"/>
      <c r="AK691" s="20"/>
    </row>
    <row r="692" spans="1:37" ht="153" customHeight="1">
      <c r="A692" s="20">
        <v>687</v>
      </c>
      <c r="B692" s="20" t="str">
        <f>VLOOKUP(E692,studia!$F$1:$I$12,2,FALSE)</f>
        <v>Mechatronika</v>
      </c>
      <c r="C692" s="20" t="str">
        <f>VLOOKUP(E692,studia!$F$1:$I$12,3,FALSE)</f>
        <v>inż.</v>
      </c>
      <c r="D692" s="20">
        <f>VLOOKUP(E692,studia!$F$1:$I$12,4,FALSE)</f>
        <v>0</v>
      </c>
      <c r="E692" s="34" t="s">
        <v>519</v>
      </c>
      <c r="F692" s="85" t="s">
        <v>2939</v>
      </c>
      <c r="G692" s="54" t="s">
        <v>2088</v>
      </c>
      <c r="H692" s="54" t="s">
        <v>2089</v>
      </c>
      <c r="I692" s="54" t="s">
        <v>2090</v>
      </c>
      <c r="J692" s="54" t="s">
        <v>2066</v>
      </c>
      <c r="K692" s="19" t="str">
        <f>VLOOKUP(J692,Prowadzacy!$F$2:$J$112,2,FALSE)</f>
        <v>Marcin</v>
      </c>
      <c r="L692" s="19">
        <f>VLOOKUP(J692,Prowadzacy!$F$2:$K$112,3,FALSE)</f>
        <v>0</v>
      </c>
      <c r="M692" s="19" t="str">
        <f>VLOOKUP(J692,Prowadzacy!$F$2:$K$112,4,FALSE)</f>
        <v>Kamiński</v>
      </c>
      <c r="N692" s="20" t="str">
        <f>VLOOKUP(J692,Prowadzacy!$F$2:$M$112,8,FALSE)</f>
        <v xml:space="preserve">Marcin | Kamiński | Dr hab. inż. |  ( 05373 ) </v>
      </c>
      <c r="O692" s="20" t="str">
        <f>VLOOKUP(J692,Prowadzacy!$F$2:$K$112,5,FALSE)</f>
        <v>W05/K3</v>
      </c>
      <c r="P692" s="20" t="str">
        <f>VLOOKUP(J692,Prowadzacy!$F$2:$K$112,6,FALSE)</f>
        <v>ZNEMAP</v>
      </c>
      <c r="Q692" s="34" t="s">
        <v>2415</v>
      </c>
      <c r="R692" s="20" t="str">
        <f>VLOOKUP(Q692,Prowadzacy!$F$2:$K$112,2,FALSE)</f>
        <v>Krzysztof</v>
      </c>
      <c r="S692" s="20" t="str">
        <f>VLOOKUP(Q692,Prowadzacy!$F$2:$K$112,3,FALSE)</f>
        <v>Paweł</v>
      </c>
      <c r="T692" s="20" t="str">
        <f>VLOOKUP(Q692,Prowadzacy!$F$2:$K$112,4,FALSE)</f>
        <v>Dyrcz</v>
      </c>
      <c r="U692" s="20" t="str">
        <f>VLOOKUP(Q692,Prowadzacy!$F$2:$M$112,8,FALSE)</f>
        <v xml:space="preserve">Krzysztof | Dyrcz | Dr inż. |  ( 05307 ) </v>
      </c>
      <c r="V692" s="35"/>
      <c r="W692" s="34" t="s">
        <v>235</v>
      </c>
      <c r="X692" s="34"/>
      <c r="Y692" s="34"/>
      <c r="Z692" s="10"/>
      <c r="AA692" s="20"/>
      <c r="AB692" s="20"/>
      <c r="AC692" s="20"/>
      <c r="AD692" s="20"/>
      <c r="AE692" s="20"/>
      <c r="AF692" s="20"/>
      <c r="AG692" s="20"/>
      <c r="AH692" s="20"/>
      <c r="AI692" s="20"/>
      <c r="AJ692" s="20"/>
      <c r="AK692" s="20"/>
    </row>
    <row r="693" spans="1:37" ht="114.75" customHeight="1">
      <c r="A693" s="20">
        <v>688</v>
      </c>
      <c r="B693" s="20" t="str">
        <f>VLOOKUP(E693,studia!$F$1:$I$12,2,FALSE)</f>
        <v>Mechatronika</v>
      </c>
      <c r="C693" s="20" t="str">
        <f>VLOOKUP(E693,studia!$F$1:$I$12,3,FALSE)</f>
        <v>inż.</v>
      </c>
      <c r="D693" s="20">
        <f>VLOOKUP(E693,studia!$F$1:$I$12,4,FALSE)</f>
        <v>0</v>
      </c>
      <c r="E693" s="53" t="s">
        <v>519</v>
      </c>
      <c r="F693" s="85" t="s">
        <v>2939</v>
      </c>
      <c r="G693" s="54" t="s">
        <v>2091</v>
      </c>
      <c r="H693" s="54" t="s">
        <v>2092</v>
      </c>
      <c r="I693" s="54" t="s">
        <v>2093</v>
      </c>
      <c r="J693" s="54" t="s">
        <v>2066</v>
      </c>
      <c r="K693" s="19" t="str">
        <f>VLOOKUP(J693,Prowadzacy!$F$2:$J$112,2,FALSE)</f>
        <v>Marcin</v>
      </c>
      <c r="L693" s="19">
        <f>VLOOKUP(J693,Prowadzacy!$F$2:$K$112,3,FALSE)</f>
        <v>0</v>
      </c>
      <c r="M693" s="19" t="str">
        <f>VLOOKUP(J693,Prowadzacy!$F$2:$K$112,4,FALSE)</f>
        <v>Kamiński</v>
      </c>
      <c r="N693" s="20" t="str">
        <f>VLOOKUP(J693,Prowadzacy!$F$2:$M$112,8,FALSE)</f>
        <v xml:space="preserve">Marcin | Kamiński | Dr hab. inż. |  ( 05373 ) </v>
      </c>
      <c r="O693" s="20" t="str">
        <f>VLOOKUP(J693,Prowadzacy!$F$2:$K$112,5,FALSE)</f>
        <v>W05/K3</v>
      </c>
      <c r="P693" s="20" t="str">
        <f>VLOOKUP(J693,Prowadzacy!$F$2:$K$112,6,FALSE)</f>
        <v>ZNEMAP</v>
      </c>
      <c r="Q693" s="34" t="s">
        <v>2147</v>
      </c>
      <c r="R693" s="20" t="str">
        <f>VLOOKUP(Q693,Prowadzacy!$F$2:$K$112,2,FALSE)</f>
        <v>Marcin</v>
      </c>
      <c r="S693" s="20" t="str">
        <f>VLOOKUP(Q693,Prowadzacy!$F$2:$K$112,3,FALSE)</f>
        <v>Stanisław</v>
      </c>
      <c r="T693" s="20" t="str">
        <f>VLOOKUP(Q693,Prowadzacy!$F$2:$K$112,4,FALSE)</f>
        <v>Pawlak</v>
      </c>
      <c r="U693" s="20" t="str">
        <f>VLOOKUP(Q693,Prowadzacy!$F$2:$M$112,8,FALSE)</f>
        <v xml:space="preserve">Marcin | Pawlak | Dr inż. |  ( 05337 ) </v>
      </c>
      <c r="V693" s="35"/>
      <c r="W693" s="53" t="s">
        <v>235</v>
      </c>
      <c r="X693" s="34"/>
      <c r="Y693" s="34"/>
      <c r="Z693" s="10"/>
      <c r="AA693" s="20"/>
      <c r="AB693" s="20"/>
      <c r="AC693" s="20"/>
      <c r="AD693" s="20"/>
      <c r="AE693" s="20"/>
      <c r="AF693" s="20"/>
      <c r="AG693" s="20"/>
      <c r="AH693" s="20"/>
      <c r="AI693" s="20"/>
      <c r="AJ693" s="20"/>
      <c r="AK693" s="20"/>
    </row>
    <row r="694" spans="1:37" ht="76.5" customHeight="1">
      <c r="A694" s="20">
        <v>689</v>
      </c>
      <c r="B694" s="20" t="str">
        <f>VLOOKUP(E694,studia!$F$1:$I$12,2,FALSE)</f>
        <v>Mechatronika</v>
      </c>
      <c r="C694" s="20" t="str">
        <f>VLOOKUP(E694,studia!$F$1:$I$12,3,FALSE)</f>
        <v>inż.</v>
      </c>
      <c r="D694" s="20">
        <f>VLOOKUP(E694,studia!$F$1:$I$12,4,FALSE)</f>
        <v>0</v>
      </c>
      <c r="E694" s="34" t="s">
        <v>519</v>
      </c>
      <c r="F694" s="85" t="s">
        <v>2939</v>
      </c>
      <c r="G694" s="54" t="s">
        <v>2166</v>
      </c>
      <c r="H694" s="54" t="s">
        <v>2167</v>
      </c>
      <c r="I694" s="54" t="s">
        <v>2168</v>
      </c>
      <c r="J694" s="35" t="s">
        <v>2147</v>
      </c>
      <c r="K694" s="19" t="str">
        <f>VLOOKUP(J694,Prowadzacy!$F$2:$J$112,2,FALSE)</f>
        <v>Marcin</v>
      </c>
      <c r="L694" s="19" t="str">
        <f>VLOOKUP(J694,Prowadzacy!$F$2:$K$112,3,FALSE)</f>
        <v>Stanisław</v>
      </c>
      <c r="M694" s="19" t="str">
        <f>VLOOKUP(J694,Prowadzacy!$F$2:$K$112,4,FALSE)</f>
        <v>Pawlak</v>
      </c>
      <c r="N694" s="20" t="str">
        <f>VLOOKUP(J694,Prowadzacy!$F$2:$M$112,8,FALSE)</f>
        <v xml:space="preserve">Marcin | Pawlak | Dr inż. |  ( 05337 ) </v>
      </c>
      <c r="O694" s="20" t="str">
        <f>VLOOKUP(J694,Prowadzacy!$F$2:$K$112,5,FALSE)</f>
        <v>W05/K3</v>
      </c>
      <c r="P694" s="20" t="str">
        <f>VLOOKUP(J694,Prowadzacy!$F$2:$K$112,6,FALSE)</f>
        <v>ZNEMAP</v>
      </c>
      <c r="Q694" s="34" t="s">
        <v>2415</v>
      </c>
      <c r="R694" s="20" t="str">
        <f>VLOOKUP(Q694,Prowadzacy!$F$2:$K$112,2,FALSE)</f>
        <v>Krzysztof</v>
      </c>
      <c r="S694" s="20" t="str">
        <f>VLOOKUP(Q694,Prowadzacy!$F$2:$K$112,3,FALSE)</f>
        <v>Paweł</v>
      </c>
      <c r="T694" s="20" t="str">
        <f>VLOOKUP(Q694,Prowadzacy!$F$2:$K$112,4,FALSE)</f>
        <v>Dyrcz</v>
      </c>
      <c r="U694" s="20" t="str">
        <f>VLOOKUP(Q694,Prowadzacy!$F$2:$M$112,8,FALSE)</f>
        <v xml:space="preserve">Krzysztof | Dyrcz | Dr inż. |  ( 05307 ) </v>
      </c>
      <c r="V694" s="35"/>
      <c r="W694" s="34" t="s">
        <v>235</v>
      </c>
      <c r="X694" s="34"/>
      <c r="Y694" s="34"/>
      <c r="Z694" s="10"/>
      <c r="AA694" s="20"/>
      <c r="AB694" s="20"/>
      <c r="AC694" s="20"/>
      <c r="AD694" s="20"/>
      <c r="AE694" s="20"/>
      <c r="AF694" s="20"/>
      <c r="AG694" s="20"/>
      <c r="AH694" s="20"/>
      <c r="AI694" s="20"/>
      <c r="AJ694" s="20"/>
      <c r="AK694" s="20"/>
    </row>
    <row r="695" spans="1:37" ht="63.75" customHeight="1">
      <c r="A695" s="20">
        <v>690</v>
      </c>
      <c r="B695" s="20" t="str">
        <f>VLOOKUP(E695,studia!$F$1:$I$12,2,FALSE)</f>
        <v>Mechatronika</v>
      </c>
      <c r="C695" s="20" t="str">
        <f>VLOOKUP(E695,studia!$F$1:$I$12,3,FALSE)</f>
        <v>inż.</v>
      </c>
      <c r="D695" s="20">
        <f>VLOOKUP(E695,studia!$F$1:$I$12,4,FALSE)</f>
        <v>0</v>
      </c>
      <c r="E695" s="53" t="s">
        <v>519</v>
      </c>
      <c r="F695" s="85" t="s">
        <v>2939</v>
      </c>
      <c r="G695" s="54" t="s">
        <v>2169</v>
      </c>
      <c r="H695" s="54" t="s">
        <v>2170</v>
      </c>
      <c r="I695" s="54" t="s">
        <v>2171</v>
      </c>
      <c r="J695" s="54" t="s">
        <v>2147</v>
      </c>
      <c r="K695" s="19" t="str">
        <f>VLOOKUP(J695,Prowadzacy!$F$2:$J$112,2,FALSE)</f>
        <v>Marcin</v>
      </c>
      <c r="L695" s="19" t="str">
        <f>VLOOKUP(J695,Prowadzacy!$F$2:$K$112,3,FALSE)</f>
        <v>Stanisław</v>
      </c>
      <c r="M695" s="19" t="str">
        <f>VLOOKUP(J695,Prowadzacy!$F$2:$K$112,4,FALSE)</f>
        <v>Pawlak</v>
      </c>
      <c r="N695" s="20" t="str">
        <f>VLOOKUP(J695,Prowadzacy!$F$2:$M$112,8,FALSE)</f>
        <v xml:space="preserve">Marcin | Pawlak | Dr inż. |  ( 05337 ) </v>
      </c>
      <c r="O695" s="20" t="str">
        <f>VLOOKUP(J695,Prowadzacy!$F$2:$K$112,5,FALSE)</f>
        <v>W05/K3</v>
      </c>
      <c r="P695" s="20" t="str">
        <f>VLOOKUP(J695,Prowadzacy!$F$2:$K$112,6,FALSE)</f>
        <v>ZNEMAP</v>
      </c>
      <c r="Q695" s="53" t="s">
        <v>2415</v>
      </c>
      <c r="R695" s="20" t="str">
        <f>VLOOKUP(Q695,Prowadzacy!$F$2:$K$112,2,FALSE)</f>
        <v>Krzysztof</v>
      </c>
      <c r="S695" s="20" t="str">
        <f>VLOOKUP(Q695,Prowadzacy!$F$2:$K$112,3,FALSE)</f>
        <v>Paweł</v>
      </c>
      <c r="T695" s="20" t="str">
        <f>VLOOKUP(Q695,Prowadzacy!$F$2:$K$112,4,FALSE)</f>
        <v>Dyrcz</v>
      </c>
      <c r="U695" s="20" t="str">
        <f>VLOOKUP(Q695,Prowadzacy!$F$2:$M$112,8,FALSE)</f>
        <v xml:space="preserve">Krzysztof | Dyrcz | Dr inż. |  ( 05307 ) </v>
      </c>
      <c r="V695" s="54"/>
      <c r="W695" s="53" t="s">
        <v>235</v>
      </c>
      <c r="X695" s="53"/>
      <c r="Y695" s="53"/>
      <c r="Z695" s="10"/>
      <c r="AA695" s="20"/>
      <c r="AB695" s="20"/>
      <c r="AC695" s="20"/>
      <c r="AD695" s="20"/>
      <c r="AE695" s="20"/>
      <c r="AF695" s="20"/>
      <c r="AG695" s="20"/>
      <c r="AH695" s="20"/>
      <c r="AI695" s="20"/>
      <c r="AJ695" s="20"/>
      <c r="AK695" s="20"/>
    </row>
    <row r="696" spans="1:37" ht="63.75" customHeight="1">
      <c r="A696" s="20">
        <v>691</v>
      </c>
      <c r="B696" s="20" t="str">
        <f>VLOOKUP(E696,studia!$F$1:$I$12,2,FALSE)</f>
        <v>Mechatronika</v>
      </c>
      <c r="C696" s="20" t="str">
        <f>VLOOKUP(E696,studia!$F$1:$I$12,3,FALSE)</f>
        <v>inż.</v>
      </c>
      <c r="D696" s="20">
        <f>VLOOKUP(E696,studia!$F$1:$I$12,4,FALSE)</f>
        <v>0</v>
      </c>
      <c r="E696" s="53" t="s">
        <v>519</v>
      </c>
      <c r="F696" s="85" t="s">
        <v>2939</v>
      </c>
      <c r="G696" s="54" t="s">
        <v>2172</v>
      </c>
      <c r="H696" s="54" t="s">
        <v>2173</v>
      </c>
      <c r="I696" s="54" t="s">
        <v>2174</v>
      </c>
      <c r="J696" s="54" t="s">
        <v>2147</v>
      </c>
      <c r="K696" s="19" t="str">
        <f>VLOOKUP(J696,Prowadzacy!$F$2:$J$112,2,FALSE)</f>
        <v>Marcin</v>
      </c>
      <c r="L696" s="19" t="str">
        <f>VLOOKUP(J696,Prowadzacy!$F$2:$K$112,3,FALSE)</f>
        <v>Stanisław</v>
      </c>
      <c r="M696" s="19" t="str">
        <f>VLOOKUP(J696,Prowadzacy!$F$2:$K$112,4,FALSE)</f>
        <v>Pawlak</v>
      </c>
      <c r="N696" s="20" t="str">
        <f>VLOOKUP(J696,Prowadzacy!$F$2:$M$112,8,FALSE)</f>
        <v xml:space="preserve">Marcin | Pawlak | Dr inż. |  ( 05337 ) </v>
      </c>
      <c r="O696" s="20" t="str">
        <f>VLOOKUP(J696,Prowadzacy!$F$2:$K$112,5,FALSE)</f>
        <v>W05/K3</v>
      </c>
      <c r="P696" s="20" t="str">
        <f>VLOOKUP(J696,Prowadzacy!$F$2:$K$112,6,FALSE)</f>
        <v>ZNEMAP</v>
      </c>
      <c r="Q696" s="53" t="s">
        <v>2415</v>
      </c>
      <c r="R696" s="20" t="str">
        <f>VLOOKUP(Q696,Prowadzacy!$F$2:$K$112,2,FALSE)</f>
        <v>Krzysztof</v>
      </c>
      <c r="S696" s="20" t="str">
        <f>VLOOKUP(Q696,Prowadzacy!$F$2:$K$112,3,FALSE)</f>
        <v>Paweł</v>
      </c>
      <c r="T696" s="20" t="str">
        <f>VLOOKUP(Q696,Prowadzacy!$F$2:$K$112,4,FALSE)</f>
        <v>Dyrcz</v>
      </c>
      <c r="U696" s="20" t="str">
        <f>VLOOKUP(Q696,Prowadzacy!$F$2:$M$112,8,FALSE)</f>
        <v xml:space="preserve">Krzysztof | Dyrcz | Dr inż. |  ( 05307 ) </v>
      </c>
      <c r="V696" s="54"/>
      <c r="W696" s="53" t="s">
        <v>235</v>
      </c>
      <c r="X696" s="53"/>
      <c r="Y696" s="53"/>
      <c r="Z696" s="10"/>
      <c r="AA696" s="20"/>
      <c r="AB696" s="20"/>
      <c r="AC696" s="20"/>
      <c r="AD696" s="20"/>
      <c r="AE696" s="20"/>
      <c r="AF696" s="20"/>
      <c r="AG696" s="20"/>
      <c r="AH696" s="20"/>
      <c r="AI696" s="20"/>
      <c r="AJ696" s="20"/>
      <c r="AK696" s="20"/>
    </row>
    <row r="697" spans="1:37" ht="178.5" customHeight="1">
      <c r="A697" s="20">
        <v>692</v>
      </c>
      <c r="B697" s="20" t="str">
        <f>VLOOKUP(E697,studia!$F$1:$I$12,2,FALSE)</f>
        <v>Mechatronika</v>
      </c>
      <c r="C697" s="20" t="str">
        <f>VLOOKUP(E697,studia!$F$1:$I$12,3,FALSE)</f>
        <v>inż.</v>
      </c>
      <c r="D697" s="20">
        <f>VLOOKUP(E697,studia!$F$1:$I$12,4,FALSE)</f>
        <v>0</v>
      </c>
      <c r="E697" s="53" t="s">
        <v>519</v>
      </c>
      <c r="F697" s="85" t="s">
        <v>2939</v>
      </c>
      <c r="G697" s="54" t="s">
        <v>2196</v>
      </c>
      <c r="H697" s="54" t="s">
        <v>2197</v>
      </c>
      <c r="I697" s="54" t="s">
        <v>2198</v>
      </c>
      <c r="J697" s="54" t="s">
        <v>2193</v>
      </c>
      <c r="K697" s="19" t="str">
        <f>VLOOKUP(J697,Prowadzacy!$F$2:$J$112,2,FALSE)</f>
        <v>Piotr</v>
      </c>
      <c r="L697" s="19" t="str">
        <f>VLOOKUP(J697,Prowadzacy!$F$2:$K$112,3,FALSE)</f>
        <v>Jóżef</v>
      </c>
      <c r="M697" s="19" t="str">
        <f>VLOOKUP(J697,Prowadzacy!$F$2:$K$112,4,FALSE)</f>
        <v>Serkies</v>
      </c>
      <c r="N697" s="20" t="str">
        <f>VLOOKUP(J697,Prowadzacy!$F$2:$M$112,8,FALSE)</f>
        <v xml:space="preserve">Piotr | Serkies | Dr inż. |  ( 05383 ) </v>
      </c>
      <c r="O697" s="20" t="str">
        <f>VLOOKUP(J697,Prowadzacy!$F$2:$K$112,5,FALSE)</f>
        <v>W05/K3</v>
      </c>
      <c r="P697" s="20" t="str">
        <f>VLOOKUP(J697,Prowadzacy!$F$2:$K$112,6,FALSE)</f>
        <v>ZNEMAP</v>
      </c>
      <c r="Q697" s="53" t="s">
        <v>2283</v>
      </c>
      <c r="R697" s="20" t="str">
        <f>VLOOKUP(Q697,Prowadzacy!$F$2:$K$112,2,FALSE)</f>
        <v>Grzegorz</v>
      </c>
      <c r="S697" s="20" t="str">
        <f>VLOOKUP(Q697,Prowadzacy!$F$2:$K$112,3,FALSE)</f>
        <v>Jakub</v>
      </c>
      <c r="T697" s="20" t="str">
        <f>VLOOKUP(Q697,Prowadzacy!$F$2:$K$112,4,FALSE)</f>
        <v>Tarchała</v>
      </c>
      <c r="U697" s="20" t="str">
        <f>VLOOKUP(Q697,Prowadzacy!$F$2:$M$112,8,FALSE)</f>
        <v xml:space="preserve">Grzegorz | Tarchała | Dr inż. |  ( 05385 ) </v>
      </c>
      <c r="V697" s="54"/>
      <c r="W697" s="53" t="s">
        <v>235</v>
      </c>
      <c r="X697" s="53"/>
      <c r="Y697" s="53"/>
      <c r="Z697" s="10"/>
      <c r="AA697" s="20"/>
      <c r="AB697" s="20"/>
      <c r="AC697" s="20"/>
      <c r="AD697" s="20"/>
      <c r="AE697" s="20"/>
      <c r="AF697" s="20"/>
      <c r="AG697" s="20"/>
      <c r="AH697" s="20"/>
      <c r="AI697" s="20"/>
      <c r="AJ697" s="20"/>
      <c r="AK697" s="20"/>
    </row>
    <row r="698" spans="1:37" ht="51" customHeight="1">
      <c r="A698" s="20">
        <v>693</v>
      </c>
      <c r="B698" s="20" t="str">
        <f>VLOOKUP(E698,studia!$F$1:$I$12,2,FALSE)</f>
        <v>Mechatronika</v>
      </c>
      <c r="C698" s="20" t="str">
        <f>VLOOKUP(E698,studia!$F$1:$I$12,3,FALSE)</f>
        <v>inż.</v>
      </c>
      <c r="D698" s="20">
        <f>VLOOKUP(E698,studia!$F$1:$I$12,4,FALSE)</f>
        <v>0</v>
      </c>
      <c r="E698" s="53" t="s">
        <v>519</v>
      </c>
      <c r="F698" s="85" t="s">
        <v>2939</v>
      </c>
      <c r="G698" s="54" t="s">
        <v>2237</v>
      </c>
      <c r="H698" s="54" t="s">
        <v>2238</v>
      </c>
      <c r="I698" s="54" t="s">
        <v>2239</v>
      </c>
      <c r="J698" s="54" t="s">
        <v>2212</v>
      </c>
      <c r="K698" s="19" t="str">
        <f>VLOOKUP(J698,Prowadzacy!$F$2:$J$112,2,FALSE)</f>
        <v>Marcin</v>
      </c>
      <c r="L698" s="19" t="str">
        <f>VLOOKUP(J698,Prowadzacy!$F$2:$K$112,3,FALSE)</f>
        <v>Adam</v>
      </c>
      <c r="M698" s="19" t="str">
        <f>VLOOKUP(J698,Prowadzacy!$F$2:$K$112,4,FALSE)</f>
        <v>Skóra</v>
      </c>
      <c r="N698" s="20" t="str">
        <f>VLOOKUP(J698,Prowadzacy!$F$2:$M$112,8,FALSE)</f>
        <v xml:space="preserve">Marcin | Skóra | Dr inż. |  ( 05396 ) </v>
      </c>
      <c r="O698" s="20" t="str">
        <f>VLOOKUP(J698,Prowadzacy!$F$2:$K$112,5,FALSE)</f>
        <v>W05/K3</v>
      </c>
      <c r="P698" s="20" t="str">
        <f>VLOOKUP(J698,Prowadzacy!$F$2:$K$112,6,FALSE)</f>
        <v>ZNEMAP</v>
      </c>
      <c r="Q698" s="53" t="s">
        <v>2066</v>
      </c>
      <c r="R698" s="20" t="str">
        <f>VLOOKUP(Q698,Prowadzacy!$F$2:$K$112,2,FALSE)</f>
        <v>Marcin</v>
      </c>
      <c r="S698" s="20">
        <f>VLOOKUP(Q698,Prowadzacy!$F$2:$K$112,3,FALSE)</f>
        <v>0</v>
      </c>
      <c r="T698" s="20" t="str">
        <f>VLOOKUP(Q698,Prowadzacy!$F$2:$K$112,4,FALSE)</f>
        <v>Kamiński</v>
      </c>
      <c r="U698" s="20" t="str">
        <f>VLOOKUP(Q698,Prowadzacy!$F$2:$M$112,8,FALSE)</f>
        <v xml:space="preserve">Marcin | Kamiński | Dr hab. inż. |  ( 05373 ) </v>
      </c>
      <c r="V698" s="54"/>
      <c r="W698" s="53" t="s">
        <v>235</v>
      </c>
      <c r="X698" s="53"/>
      <c r="Y698" s="53"/>
      <c r="Z698" s="10"/>
      <c r="AA698" s="20"/>
      <c r="AB698" s="20"/>
      <c r="AC698" s="20"/>
      <c r="AD698" s="20"/>
      <c r="AE698" s="20"/>
      <c r="AF698" s="20"/>
      <c r="AG698" s="20"/>
      <c r="AH698" s="20"/>
      <c r="AI698" s="20"/>
      <c r="AJ698" s="20"/>
      <c r="AK698" s="20"/>
    </row>
    <row r="699" spans="1:37" ht="153" customHeight="1">
      <c r="A699" s="20">
        <v>694</v>
      </c>
      <c r="B699" s="20" t="str">
        <f>VLOOKUP(E699,studia!$F$1:$I$12,2,FALSE)</f>
        <v>Mechatronika</v>
      </c>
      <c r="C699" s="20" t="str">
        <f>VLOOKUP(E699,studia!$F$1:$I$12,3,FALSE)</f>
        <v>inż.</v>
      </c>
      <c r="D699" s="20">
        <f>VLOOKUP(E699,studia!$F$1:$I$12,4,FALSE)</f>
        <v>0</v>
      </c>
      <c r="E699" s="53" t="s">
        <v>519</v>
      </c>
      <c r="F699" s="85" t="s">
        <v>2939</v>
      </c>
      <c r="G699" s="54" t="s">
        <v>2240</v>
      </c>
      <c r="H699" s="54" t="s">
        <v>2241</v>
      </c>
      <c r="I699" s="54" t="s">
        <v>2242</v>
      </c>
      <c r="J699" s="54" t="s">
        <v>2212</v>
      </c>
      <c r="K699" s="19" t="str">
        <f>VLOOKUP(J699,Prowadzacy!$F$2:$J$112,2,FALSE)</f>
        <v>Marcin</v>
      </c>
      <c r="L699" s="19" t="str">
        <f>VLOOKUP(J699,Prowadzacy!$F$2:$K$112,3,FALSE)</f>
        <v>Adam</v>
      </c>
      <c r="M699" s="19" t="str">
        <f>VLOOKUP(J699,Prowadzacy!$F$2:$K$112,4,FALSE)</f>
        <v>Skóra</v>
      </c>
      <c r="N699" s="20" t="str">
        <f>VLOOKUP(J699,Prowadzacy!$F$2:$M$112,8,FALSE)</f>
        <v xml:space="preserve">Marcin | Skóra | Dr inż. |  ( 05396 ) </v>
      </c>
      <c r="O699" s="20" t="str">
        <f>VLOOKUP(J699,Prowadzacy!$F$2:$K$112,5,FALSE)</f>
        <v>W05/K3</v>
      </c>
      <c r="P699" s="20" t="str">
        <f>VLOOKUP(J699,Prowadzacy!$F$2:$K$112,6,FALSE)</f>
        <v>ZNEMAP</v>
      </c>
      <c r="Q699" s="53" t="s">
        <v>2415</v>
      </c>
      <c r="R699" s="20" t="str">
        <f>VLOOKUP(Q699,Prowadzacy!$F$2:$K$112,2,FALSE)</f>
        <v>Krzysztof</v>
      </c>
      <c r="S699" s="20" t="str">
        <f>VLOOKUP(Q699,Prowadzacy!$F$2:$K$112,3,FALSE)</f>
        <v>Paweł</v>
      </c>
      <c r="T699" s="20" t="str">
        <f>VLOOKUP(Q699,Prowadzacy!$F$2:$K$112,4,FALSE)</f>
        <v>Dyrcz</v>
      </c>
      <c r="U699" s="20" t="str">
        <f>VLOOKUP(Q699,Prowadzacy!$F$2:$M$112,8,FALSE)</f>
        <v xml:space="preserve">Krzysztof | Dyrcz | Dr inż. |  ( 05307 ) </v>
      </c>
      <c r="V699" s="54"/>
      <c r="W699" s="53" t="s">
        <v>235</v>
      </c>
      <c r="X699" s="53"/>
      <c r="Y699" s="53"/>
      <c r="Z699" s="10"/>
      <c r="AA699" s="20"/>
      <c r="AB699" s="20"/>
      <c r="AC699" s="20"/>
      <c r="AD699" s="20"/>
      <c r="AE699" s="20"/>
      <c r="AF699" s="20"/>
      <c r="AG699" s="20"/>
      <c r="AH699" s="20"/>
      <c r="AI699" s="20"/>
      <c r="AJ699" s="20"/>
      <c r="AK699" s="20"/>
    </row>
    <row r="700" spans="1:37" ht="89.25" customHeight="1">
      <c r="A700" s="20">
        <v>695</v>
      </c>
      <c r="B700" s="20" t="str">
        <f>VLOOKUP(E700,studia!$F$1:$I$12,2,FALSE)</f>
        <v>Mechatronika</v>
      </c>
      <c r="C700" s="20" t="str">
        <f>VLOOKUP(E700,studia!$F$1:$I$12,3,FALSE)</f>
        <v>inż.</v>
      </c>
      <c r="D700" s="20">
        <f>VLOOKUP(E700,studia!$F$1:$I$12,4,FALSE)</f>
        <v>0</v>
      </c>
      <c r="E700" s="53" t="s">
        <v>519</v>
      </c>
      <c r="F700" s="85" t="s">
        <v>2939</v>
      </c>
      <c r="G700" s="54" t="s">
        <v>2322</v>
      </c>
      <c r="H700" s="54" t="s">
        <v>2323</v>
      </c>
      <c r="I700" s="54" t="s">
        <v>2324</v>
      </c>
      <c r="J700" s="54" t="s">
        <v>2309</v>
      </c>
      <c r="K700" s="19" t="str">
        <f>VLOOKUP(J700,Prowadzacy!$F$2:$J$112,2,FALSE)</f>
        <v>Marcin</v>
      </c>
      <c r="L700" s="19">
        <f>VLOOKUP(J700,Prowadzacy!$F$2:$K$112,3,FALSE)</f>
        <v>0</v>
      </c>
      <c r="M700" s="19" t="str">
        <f>VLOOKUP(J700,Prowadzacy!$F$2:$K$112,4,FALSE)</f>
        <v>Wolkiewicz</v>
      </c>
      <c r="N700" s="20" t="str">
        <f>VLOOKUP(J700,Prowadzacy!$F$2:$M$112,8,FALSE)</f>
        <v xml:space="preserve">Marcin | Wolkiewicz | Dr inż. |  ( 05377 ) </v>
      </c>
      <c r="O700" s="20" t="str">
        <f>VLOOKUP(J700,Prowadzacy!$F$2:$K$112,5,FALSE)</f>
        <v>W05/K3</v>
      </c>
      <c r="P700" s="20" t="str">
        <f>VLOOKUP(J700,Prowadzacy!$F$2:$K$112,6,FALSE)</f>
        <v>ZNEMAP</v>
      </c>
      <c r="Q700" s="53" t="s">
        <v>2283</v>
      </c>
      <c r="R700" s="20" t="str">
        <f>VLOOKUP(Q700,Prowadzacy!$F$2:$K$112,2,FALSE)</f>
        <v>Grzegorz</v>
      </c>
      <c r="S700" s="20" t="str">
        <f>VLOOKUP(Q700,Prowadzacy!$F$2:$K$112,3,FALSE)</f>
        <v>Jakub</v>
      </c>
      <c r="T700" s="20" t="str">
        <f>VLOOKUP(Q700,Prowadzacy!$F$2:$K$112,4,FALSE)</f>
        <v>Tarchała</v>
      </c>
      <c r="U700" s="20" t="str">
        <f>VLOOKUP(Q700,Prowadzacy!$F$2:$M$112,8,FALSE)</f>
        <v xml:space="preserve">Grzegorz | Tarchała | Dr inż. |  ( 05385 ) </v>
      </c>
      <c r="V700" s="54"/>
      <c r="W700" s="53" t="s">
        <v>235</v>
      </c>
      <c r="X700" s="53"/>
      <c r="Y700" s="53"/>
      <c r="Z700" s="10"/>
      <c r="AA700" s="20"/>
      <c r="AB700" s="20"/>
      <c r="AC700" s="20"/>
      <c r="AD700" s="20"/>
      <c r="AE700" s="20"/>
      <c r="AF700" s="20"/>
      <c r="AG700" s="20"/>
      <c r="AH700" s="20"/>
      <c r="AI700" s="20"/>
      <c r="AJ700" s="20"/>
      <c r="AK700" s="20"/>
    </row>
    <row r="701" spans="1:37" ht="127.5" customHeight="1">
      <c r="A701" s="20">
        <v>696</v>
      </c>
      <c r="B701" s="20" t="str">
        <f>VLOOKUP(E701,studia!$F$1:$I$12,2,FALSE)</f>
        <v>Mechatronika</v>
      </c>
      <c r="C701" s="20" t="str">
        <f>VLOOKUP(E701,studia!$F$1:$I$12,3,FALSE)</f>
        <v>inż.</v>
      </c>
      <c r="D701" s="20">
        <f>VLOOKUP(E701,studia!$F$1:$I$12,4,FALSE)</f>
        <v>0</v>
      </c>
      <c r="E701" s="53" t="s">
        <v>519</v>
      </c>
      <c r="F701" s="85" t="s">
        <v>2939</v>
      </c>
      <c r="G701" s="54" t="s">
        <v>2325</v>
      </c>
      <c r="H701" s="54" t="s">
        <v>2326</v>
      </c>
      <c r="I701" s="54" t="s">
        <v>2327</v>
      </c>
      <c r="J701" s="54" t="s">
        <v>2309</v>
      </c>
      <c r="K701" s="19" t="str">
        <f>VLOOKUP(J701,Prowadzacy!$F$2:$J$112,2,FALSE)</f>
        <v>Marcin</v>
      </c>
      <c r="L701" s="19">
        <f>VLOOKUP(J701,Prowadzacy!$F$2:$K$112,3,FALSE)</f>
        <v>0</v>
      </c>
      <c r="M701" s="19" t="str">
        <f>VLOOKUP(J701,Prowadzacy!$F$2:$K$112,4,FALSE)</f>
        <v>Wolkiewicz</v>
      </c>
      <c r="N701" s="20" t="str">
        <f>VLOOKUP(J701,Prowadzacy!$F$2:$M$112,8,FALSE)</f>
        <v xml:space="preserve">Marcin | Wolkiewicz | Dr inż. |  ( 05377 ) </v>
      </c>
      <c r="O701" s="20" t="str">
        <f>VLOOKUP(J701,Prowadzacy!$F$2:$K$112,5,FALSE)</f>
        <v>W05/K3</v>
      </c>
      <c r="P701" s="20" t="str">
        <f>VLOOKUP(J701,Prowadzacy!$F$2:$K$112,6,FALSE)</f>
        <v>ZNEMAP</v>
      </c>
      <c r="Q701" s="53" t="s">
        <v>2212</v>
      </c>
      <c r="R701" s="20" t="str">
        <f>VLOOKUP(Q701,Prowadzacy!$F$2:$K$112,2,FALSE)</f>
        <v>Marcin</v>
      </c>
      <c r="S701" s="20" t="str">
        <f>VLOOKUP(Q701,Prowadzacy!$F$2:$K$112,3,FALSE)</f>
        <v>Adam</v>
      </c>
      <c r="T701" s="20" t="str">
        <f>VLOOKUP(Q701,Prowadzacy!$F$2:$K$112,4,FALSE)</f>
        <v>Skóra</v>
      </c>
      <c r="U701" s="20" t="str">
        <f>VLOOKUP(Q701,Prowadzacy!$F$2:$M$112,8,FALSE)</f>
        <v xml:space="preserve">Marcin | Skóra | Dr inż. |  ( 05396 ) </v>
      </c>
      <c r="V701" s="54"/>
      <c r="W701" s="53" t="s">
        <v>235</v>
      </c>
      <c r="X701" s="53"/>
      <c r="Y701" s="53"/>
      <c r="Z701" s="10"/>
      <c r="AA701" s="20"/>
      <c r="AB701" s="20"/>
      <c r="AC701" s="20"/>
      <c r="AD701" s="20"/>
      <c r="AE701" s="20"/>
      <c r="AF701" s="20"/>
      <c r="AG701" s="20"/>
      <c r="AH701" s="20"/>
      <c r="AI701" s="20"/>
      <c r="AJ701" s="20"/>
      <c r="AK701" s="20"/>
    </row>
    <row r="702" spans="1:37" s="63" customFormat="1">
      <c r="A702" s="58"/>
      <c r="B702" s="58"/>
      <c r="C702" s="58"/>
      <c r="D702" s="58"/>
      <c r="E702" s="59"/>
      <c r="F702" s="59"/>
      <c r="G702" s="60"/>
      <c r="H702" s="60"/>
      <c r="I702" s="60"/>
      <c r="J702" s="60"/>
      <c r="K702" s="61"/>
      <c r="L702" s="61"/>
      <c r="M702" s="61"/>
      <c r="N702" s="58"/>
      <c r="O702" s="58"/>
      <c r="P702" s="58"/>
      <c r="Q702" s="59"/>
      <c r="R702" s="58"/>
      <c r="S702" s="58"/>
      <c r="T702" s="58"/>
      <c r="U702" s="58"/>
      <c r="V702" s="60"/>
      <c r="W702" s="59"/>
      <c r="X702" s="59"/>
      <c r="Y702" s="59"/>
      <c r="Z702" s="62"/>
      <c r="AA702" s="58"/>
      <c r="AB702" s="58"/>
      <c r="AC702" s="58"/>
      <c r="AD702" s="58"/>
      <c r="AE702" s="58"/>
      <c r="AF702" s="58"/>
      <c r="AG702" s="58"/>
      <c r="AH702" s="58"/>
      <c r="AI702" s="58"/>
      <c r="AJ702" s="58"/>
      <c r="AK702" s="58"/>
    </row>
    <row r="703" spans="1:37" s="63" customFormat="1">
      <c r="E703" s="64"/>
      <c r="F703" s="64"/>
      <c r="G703" s="56"/>
      <c r="H703" s="56"/>
      <c r="I703" s="56"/>
      <c r="J703" s="56"/>
      <c r="K703" s="65"/>
      <c r="L703" s="65"/>
      <c r="M703" s="65"/>
      <c r="Q703" s="64"/>
      <c r="V703" s="56"/>
      <c r="W703" s="64"/>
      <c r="X703" s="64"/>
      <c r="Y703" s="64"/>
      <c r="Z703" s="66"/>
    </row>
    <row r="704" spans="1:37" s="63" customFormat="1" ht="31.5">
      <c r="A704" s="84" t="s">
        <v>2607</v>
      </c>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64"/>
      <c r="Z704" s="66"/>
    </row>
    <row r="705" spans="1:37" s="63" customFormat="1">
      <c r="E705" s="64"/>
      <c r="F705" s="64"/>
      <c r="G705" s="56"/>
      <c r="H705" s="56"/>
      <c r="I705" s="56"/>
      <c r="J705" s="56"/>
      <c r="K705" s="65"/>
      <c r="L705" s="65"/>
      <c r="M705" s="65"/>
      <c r="Q705" s="64"/>
      <c r="V705" s="56"/>
      <c r="W705" s="64"/>
      <c r="X705" s="64"/>
      <c r="Y705" s="64"/>
      <c r="Z705" s="66"/>
    </row>
    <row r="706" spans="1:37" s="63" customFormat="1">
      <c r="E706" s="64"/>
      <c r="F706" s="64"/>
      <c r="G706" s="56"/>
      <c r="H706" s="56"/>
      <c r="I706" s="56"/>
      <c r="J706" s="56"/>
      <c r="K706" s="65"/>
      <c r="L706" s="65"/>
      <c r="M706" s="65"/>
      <c r="Q706" s="64"/>
      <c r="V706" s="56"/>
      <c r="W706" s="64"/>
      <c r="X706" s="64"/>
      <c r="Y706" s="68"/>
      <c r="Z706" s="71"/>
      <c r="AA706" s="67"/>
      <c r="AB706" s="67"/>
      <c r="AC706" s="67"/>
      <c r="AD706" s="67"/>
      <c r="AE706" s="67"/>
      <c r="AF706" s="67"/>
      <c r="AG706" s="67"/>
      <c r="AH706" s="67"/>
      <c r="AI706" s="67"/>
      <c r="AJ706" s="67"/>
      <c r="AK706" s="67"/>
    </row>
    <row r="707" spans="1:37">
      <c r="A707" s="67"/>
      <c r="B707" s="67"/>
      <c r="C707" s="67"/>
      <c r="D707" s="67"/>
      <c r="E707" s="68"/>
      <c r="F707" s="68"/>
      <c r="G707" s="69"/>
      <c r="H707" s="69"/>
      <c r="I707" s="69"/>
      <c r="J707" s="69"/>
      <c r="K707" s="70"/>
      <c r="L707" s="70"/>
      <c r="M707" s="70"/>
      <c r="N707" s="67"/>
      <c r="O707" s="67"/>
      <c r="P707" s="67"/>
      <c r="Q707" s="68"/>
      <c r="R707" s="67"/>
      <c r="S707" s="67"/>
      <c r="T707" s="67"/>
      <c r="U707" s="67"/>
      <c r="V707" s="69"/>
      <c r="W707" s="68"/>
      <c r="X707" s="68"/>
      <c r="Y707" s="34"/>
      <c r="Z707" s="10"/>
      <c r="AA707" s="20"/>
      <c r="AB707" s="20"/>
      <c r="AC707" s="20"/>
      <c r="AD707" s="20"/>
      <c r="AE707" s="20"/>
      <c r="AF707" s="20"/>
      <c r="AG707" s="20"/>
      <c r="AH707" s="20"/>
      <c r="AI707" s="20"/>
      <c r="AJ707" s="20"/>
      <c r="AK707" s="20"/>
    </row>
    <row r="708" spans="1:37" ht="114.75">
      <c r="A708" s="20"/>
      <c r="B708" s="20" t="str">
        <f>VLOOKUP(E708,studia!$F$1:$I$12,2,FALSE)</f>
        <v>Elektrotechnika</v>
      </c>
      <c r="C708" s="20" t="str">
        <f>VLOOKUP(E708,studia!$F$1:$I$12,3,FALSE)</f>
        <v>inż.</v>
      </c>
      <c r="D708" s="20" t="str">
        <f>VLOOKUP(E708,studia!$F$1:$I$12,4,FALSE)</f>
        <v>EEN</v>
      </c>
      <c r="E708" s="34" t="s">
        <v>393</v>
      </c>
      <c r="F708" s="85" t="s">
        <v>2939</v>
      </c>
      <c r="G708" s="73" t="s">
        <v>2608</v>
      </c>
      <c r="H708" s="73" t="s">
        <v>2609</v>
      </c>
      <c r="I708" s="74" t="s">
        <v>2610</v>
      </c>
      <c r="J708" s="35" t="s">
        <v>430</v>
      </c>
      <c r="K708" s="19" t="str">
        <f>VLOOKUP(J708,Prowadzacy!$F$2:$J$112,2,FALSE)</f>
        <v>Paweł</v>
      </c>
      <c r="L708" s="19" t="str">
        <f>VLOOKUP(J708,Prowadzacy!$F$2:$K$112,3,FALSE)</f>
        <v>Tomasz</v>
      </c>
      <c r="M708" s="19" t="str">
        <f>VLOOKUP(J708,Prowadzacy!$F$2:$K$112,4,FALSE)</f>
        <v>Kostyła</v>
      </c>
      <c r="N708" s="20" t="str">
        <f>VLOOKUP(J708,Prowadzacy!$F$2:$M$112,8,FALSE)</f>
        <v xml:space="preserve">Paweł | Kostyła | Dr inż. |  ( 05108 ) </v>
      </c>
      <c r="O708" s="20" t="str">
        <f>VLOOKUP(J708,Prowadzacy!$F$2:$K$112,5,FALSE)</f>
        <v>W05/K1</v>
      </c>
      <c r="P708" s="20" t="str">
        <f>VLOOKUP(J708,Prowadzacy!$F$2:$K$112,6,FALSE)</f>
        <v>ZET</v>
      </c>
      <c r="Q708" s="34" t="s">
        <v>483</v>
      </c>
      <c r="R708" s="20" t="str">
        <f>VLOOKUP(Q708,Prowadzacy!$F$2:$K$112,2,FALSE)</f>
        <v>Zbigniew</v>
      </c>
      <c r="S708" s="20" t="str">
        <f>VLOOKUP(Q708,Prowadzacy!$F$2:$K$112,3,FALSE)</f>
        <v>Krzysztof</v>
      </c>
      <c r="T708" s="20" t="str">
        <f>VLOOKUP(Q708,Prowadzacy!$F$2:$K$112,4,FALSE)</f>
        <v>Wacławek</v>
      </c>
      <c r="U708" s="20" t="str">
        <f>VLOOKUP(Q708,Prowadzacy!$F$2:$M$112,8,FALSE)</f>
        <v xml:space="preserve">Zbigniew | Wacławek | Dr inż. |  ( 05129 ) </v>
      </c>
      <c r="V708" s="35"/>
      <c r="W708" s="34" t="s">
        <v>235</v>
      </c>
      <c r="X708" s="34"/>
      <c r="Y708" s="34"/>
      <c r="Z708" s="10"/>
      <c r="AA708" s="20"/>
      <c r="AB708" s="20"/>
      <c r="AC708" s="20"/>
      <c r="AD708" s="20"/>
      <c r="AE708" s="20"/>
      <c r="AF708" s="20"/>
      <c r="AG708" s="20"/>
      <c r="AH708" s="20"/>
      <c r="AI708" s="20"/>
      <c r="AJ708" s="20"/>
      <c r="AK708" s="20"/>
    </row>
    <row r="709" spans="1:37" ht="51">
      <c r="A709" s="20"/>
      <c r="B709" s="20" t="str">
        <f>VLOOKUP(E709,studia!$F$1:$I$12,2,FALSE)</f>
        <v>Mechatronika</v>
      </c>
      <c r="C709" s="20" t="str">
        <f>VLOOKUP(E709,studia!$F$1:$I$12,3,FALSE)</f>
        <v>inż.</v>
      </c>
      <c r="D709" s="20">
        <f>VLOOKUP(E709,studia!$F$1:$I$12,4,FALSE)</f>
        <v>0</v>
      </c>
      <c r="E709" s="34" t="s">
        <v>519</v>
      </c>
      <c r="F709" s="34"/>
      <c r="G709" s="72" t="s">
        <v>2611</v>
      </c>
      <c r="H709" s="72" t="s">
        <v>2612</v>
      </c>
      <c r="I709" s="72" t="s">
        <v>2613</v>
      </c>
      <c r="J709" s="35" t="s">
        <v>552</v>
      </c>
      <c r="K709" s="19" t="str">
        <f>VLOOKUP(J709,Prowadzacy!$F$2:$J$112,2,FALSE)</f>
        <v>Adam</v>
      </c>
      <c r="L709" s="19" t="str">
        <f>VLOOKUP(J709,Prowadzacy!$F$2:$K$112,3,FALSE)</f>
        <v>Łukasz</v>
      </c>
      <c r="M709" s="19" t="str">
        <f>VLOOKUP(J709,Prowadzacy!$F$2:$K$112,4,FALSE)</f>
        <v>Pelesz</v>
      </c>
      <c r="N709" s="20" t="str">
        <f>VLOOKUP(J709,Prowadzacy!$F$2:$M$112,8,FALSE)</f>
        <v xml:space="preserve">Adam | Pelesz | Dr inż. |  ( 05170 ) </v>
      </c>
      <c r="O709" s="20" t="str">
        <f>VLOOKUP(J709,Prowadzacy!$F$2:$K$112,5,FALSE)</f>
        <v>W05/K1</v>
      </c>
      <c r="P709" s="20" t="str">
        <f>VLOOKUP(J709,Prowadzacy!$F$2:$K$112,6,FALSE)</f>
        <v>ZWN</v>
      </c>
      <c r="Q709" s="34" t="s">
        <v>523</v>
      </c>
      <c r="R709" s="20" t="str">
        <f>VLOOKUP(Q709,Prowadzacy!$F$2:$K$112,2,FALSE)</f>
        <v>Tomasz</v>
      </c>
      <c r="S709" s="20">
        <f>VLOOKUP(Q709,Prowadzacy!$F$2:$K$112,3,FALSE)</f>
        <v>0</v>
      </c>
      <c r="T709" s="20" t="str">
        <f>VLOOKUP(Q709,Prowadzacy!$F$2:$K$112,4,FALSE)</f>
        <v>Czapka</v>
      </c>
      <c r="U709" s="20" t="str">
        <f>VLOOKUP(Q709,Prowadzacy!$F$2:$M$112,8,FALSE)</f>
        <v xml:space="preserve">Tomasz | Czapka | Dr inż. |  ( 05158 ) </v>
      </c>
      <c r="V709" s="35"/>
      <c r="W709" s="34" t="s">
        <v>235</v>
      </c>
      <c r="X709" s="34"/>
      <c r="Y709" s="34"/>
      <c r="Z709" s="10"/>
      <c r="AA709" s="20"/>
      <c r="AB709" s="20"/>
      <c r="AC709" s="20"/>
      <c r="AD709" s="20"/>
      <c r="AE709" s="20"/>
      <c r="AF709" s="20"/>
      <c r="AG709" s="20"/>
      <c r="AH709" s="20"/>
      <c r="AI709" s="20"/>
      <c r="AJ709" s="20"/>
      <c r="AK709" s="20"/>
    </row>
    <row r="710" spans="1:37" ht="191.25">
      <c r="A710" s="20"/>
      <c r="B710" s="20" t="str">
        <f>VLOOKUP(E710,studia!$F$1:$I$12,2,FALSE)</f>
        <v>Automatyka i Robotyka</v>
      </c>
      <c r="C710" s="20" t="str">
        <f>VLOOKUP(E710,studia!$F$1:$I$12,3,FALSE)</f>
        <v>mgr</v>
      </c>
      <c r="D710" s="20" t="str">
        <f>VLOOKUP(E710,studia!$F$1:$I$12,4,FALSE)</f>
        <v>AMU</v>
      </c>
      <c r="E710" s="34" t="s">
        <v>643</v>
      </c>
      <c r="F710" s="85" t="s">
        <v>2939</v>
      </c>
      <c r="G710" s="72" t="s">
        <v>2614</v>
      </c>
      <c r="H710" s="72" t="s">
        <v>2615</v>
      </c>
      <c r="I710" s="72" t="s">
        <v>2616</v>
      </c>
      <c r="J710" s="35" t="s">
        <v>2066</v>
      </c>
      <c r="K710" s="19" t="str">
        <f>VLOOKUP(J710,Prowadzacy!$F$2:$J$112,2,FALSE)</f>
        <v>Marcin</v>
      </c>
      <c r="L710" s="19">
        <f>VLOOKUP(J710,Prowadzacy!$F$2:$K$112,3,FALSE)</f>
        <v>0</v>
      </c>
      <c r="M710" s="19" t="str">
        <f>VLOOKUP(J710,Prowadzacy!$F$2:$K$112,4,FALSE)</f>
        <v>Kamiński</v>
      </c>
      <c r="N710" s="20" t="str">
        <f>VLOOKUP(J710,Prowadzacy!$F$2:$M$112,8,FALSE)</f>
        <v xml:space="preserve">Marcin | Kamiński | Dr hab. inż. |  ( 05373 ) </v>
      </c>
      <c r="O710" s="20" t="str">
        <f>VLOOKUP(J710,Prowadzacy!$F$2:$K$112,5,FALSE)</f>
        <v>W05/K3</v>
      </c>
      <c r="P710" s="20" t="str">
        <f>VLOOKUP(J710,Prowadzacy!$F$2:$K$112,6,FALSE)</f>
        <v>ZNEMAP</v>
      </c>
      <c r="Q710" s="34" t="s">
        <v>2415</v>
      </c>
      <c r="R710" s="20" t="str">
        <f>VLOOKUP(Q710,Prowadzacy!$F$2:$K$112,2,FALSE)</f>
        <v>Krzysztof</v>
      </c>
      <c r="S710" s="20" t="str">
        <f>VLOOKUP(Q710,Prowadzacy!$F$2:$K$112,3,FALSE)</f>
        <v>Paweł</v>
      </c>
      <c r="T710" s="20" t="str">
        <f>VLOOKUP(Q710,Prowadzacy!$F$2:$K$112,4,FALSE)</f>
        <v>Dyrcz</v>
      </c>
      <c r="U710" s="20" t="str">
        <f>VLOOKUP(Q710,Prowadzacy!$F$2:$M$112,8,FALSE)</f>
        <v xml:space="preserve">Krzysztof | Dyrcz | Dr inż. |  ( 05307 ) </v>
      </c>
      <c r="V710" s="35"/>
      <c r="W710" s="34" t="s">
        <v>235</v>
      </c>
      <c r="X710" s="34"/>
      <c r="Y710" s="34"/>
      <c r="Z710" s="10"/>
      <c r="AA710" s="20"/>
      <c r="AB710" s="20"/>
      <c r="AC710" s="20"/>
      <c r="AD710" s="20"/>
      <c r="AE710" s="20"/>
      <c r="AF710" s="20"/>
      <c r="AG710" s="20"/>
      <c r="AH710" s="20"/>
      <c r="AI710" s="20"/>
      <c r="AJ710" s="20"/>
      <c r="AK710" s="20"/>
    </row>
    <row r="711" spans="1:37" ht="127.5">
      <c r="A711" s="20"/>
      <c r="B711" s="20" t="str">
        <f>VLOOKUP(E711,studia!$F$1:$I$12,2,FALSE)</f>
        <v>Automatyka i Robotyka</v>
      </c>
      <c r="C711" s="20" t="str">
        <f>VLOOKUP(E711,studia!$F$1:$I$12,3,FALSE)</f>
        <v>inż.</v>
      </c>
      <c r="D711" s="20" t="str">
        <f>VLOOKUP(E711,studia!$F$1:$I$12,4,FALSE)</f>
        <v>AMU</v>
      </c>
      <c r="E711" s="34" t="s">
        <v>386</v>
      </c>
      <c r="F711" s="85" t="s">
        <v>2939</v>
      </c>
      <c r="G711" s="54" t="s">
        <v>2617</v>
      </c>
      <c r="H711" s="54" t="s">
        <v>2618</v>
      </c>
      <c r="I711" s="75" t="s">
        <v>2619</v>
      </c>
      <c r="J711" s="35" t="s">
        <v>1890</v>
      </c>
      <c r="K711" s="19" t="str">
        <f>VLOOKUP(J711,Prowadzacy!$F$2:$J$112,2,FALSE)</f>
        <v>Piotr</v>
      </c>
      <c r="L711" s="19" t="str">
        <f>VLOOKUP(J711,Prowadzacy!$F$2:$K$112,3,FALSE)</f>
        <v>Stanisław</v>
      </c>
      <c r="M711" s="19" t="str">
        <f>VLOOKUP(J711,Prowadzacy!$F$2:$K$112,4,FALSE)</f>
        <v>Derugo</v>
      </c>
      <c r="N711" s="20" t="str">
        <f>VLOOKUP(J711,Prowadzacy!$F$2:$M$112,8,FALSE)</f>
        <v xml:space="preserve">Piotr | Derugo | Dr inż. |  ( 05390 ) </v>
      </c>
      <c r="O711" s="20" t="str">
        <f>VLOOKUP(J711,Prowadzacy!$F$2:$K$112,5,FALSE)</f>
        <v>W05/K3</v>
      </c>
      <c r="P711" s="20" t="str">
        <f>VLOOKUP(J711,Prowadzacy!$F$2:$K$112,6,FALSE)</f>
        <v>ZNEMAP</v>
      </c>
      <c r="Q711" s="34" t="s">
        <v>2115</v>
      </c>
      <c r="R711" s="20" t="str">
        <f>VLOOKUP(Q711,Prowadzacy!$F$2:$K$112,2,FALSE)</f>
        <v>Grzegorz</v>
      </c>
      <c r="S711" s="20" t="str">
        <f>VLOOKUP(Q711,Prowadzacy!$F$2:$K$112,3,FALSE)</f>
        <v>Michał</v>
      </c>
      <c r="T711" s="20" t="str">
        <f>VLOOKUP(Q711,Prowadzacy!$F$2:$K$112,4,FALSE)</f>
        <v>Kosobudzki</v>
      </c>
      <c r="U711" s="20" t="str">
        <f>VLOOKUP(Q711,Prowadzacy!$F$2:$M$112,8,FALSE)</f>
        <v xml:space="preserve">Grzegorz | Kosobudzki | Dr inż. |  ( 05320 ) </v>
      </c>
      <c r="V711" s="35"/>
      <c r="W711" s="34" t="s">
        <v>235</v>
      </c>
      <c r="X711" s="34"/>
      <c r="Y711" s="34"/>
      <c r="Z711" s="10"/>
      <c r="AA711" s="20"/>
      <c r="AB711" s="20"/>
      <c r="AC711" s="20"/>
      <c r="AD711" s="20"/>
      <c r="AE711" s="20"/>
      <c r="AF711" s="20"/>
      <c r="AG711" s="20"/>
      <c r="AH711" s="20"/>
      <c r="AI711" s="20"/>
      <c r="AJ711" s="20"/>
      <c r="AK711" s="20"/>
    </row>
    <row r="712" spans="1:37" ht="89.25">
      <c r="A712" s="20"/>
      <c r="B712" s="20" t="str">
        <f>VLOOKUP(E712,studia!$F$1:$I$12,2,FALSE)</f>
        <v>Automatyka i Robotyka</v>
      </c>
      <c r="C712" s="20" t="str">
        <f>VLOOKUP(E712,studia!$F$1:$I$12,3,FALSE)</f>
        <v>inż.</v>
      </c>
      <c r="D712" s="20" t="str">
        <f>VLOOKUP(E712,studia!$F$1:$I$12,4,FALSE)</f>
        <v>AMU</v>
      </c>
      <c r="E712" s="34" t="s">
        <v>386</v>
      </c>
      <c r="F712" s="85" t="s">
        <v>2939</v>
      </c>
      <c r="G712" s="54" t="s">
        <v>2620</v>
      </c>
      <c r="H712" s="54" t="s">
        <v>2621</v>
      </c>
      <c r="I712" s="54" t="s">
        <v>2622</v>
      </c>
      <c r="J712" s="35" t="s">
        <v>1890</v>
      </c>
      <c r="K712" s="19" t="str">
        <f>VLOOKUP(J712,Prowadzacy!$F$2:$J$112,2,FALSE)</f>
        <v>Piotr</v>
      </c>
      <c r="L712" s="19" t="str">
        <f>VLOOKUP(J712,Prowadzacy!$F$2:$K$112,3,FALSE)</f>
        <v>Stanisław</v>
      </c>
      <c r="M712" s="19" t="str">
        <f>VLOOKUP(J712,Prowadzacy!$F$2:$K$112,4,FALSE)</f>
        <v>Derugo</v>
      </c>
      <c r="N712" s="20" t="str">
        <f>VLOOKUP(J712,Prowadzacy!$F$2:$M$112,8,FALSE)</f>
        <v xml:space="preserve">Piotr | Derugo | Dr inż. |  ( 05390 ) </v>
      </c>
      <c r="O712" s="20" t="str">
        <f>VLOOKUP(J712,Prowadzacy!$F$2:$K$112,5,FALSE)</f>
        <v>W05/K3</v>
      </c>
      <c r="P712" s="20" t="str">
        <f>VLOOKUP(J712,Prowadzacy!$F$2:$K$112,6,FALSE)</f>
        <v>ZNEMAP</v>
      </c>
      <c r="Q712" s="34" t="s">
        <v>2415</v>
      </c>
      <c r="R712" s="20" t="str">
        <f>VLOOKUP(Q712,Prowadzacy!$F$2:$K$112,2,FALSE)</f>
        <v>Krzysztof</v>
      </c>
      <c r="S712" s="20" t="str">
        <f>VLOOKUP(Q712,Prowadzacy!$F$2:$K$112,3,FALSE)</f>
        <v>Paweł</v>
      </c>
      <c r="T712" s="20" t="str">
        <f>VLOOKUP(Q712,Prowadzacy!$F$2:$K$112,4,FALSE)</f>
        <v>Dyrcz</v>
      </c>
      <c r="U712" s="20" t="str">
        <f>VLOOKUP(Q712,Prowadzacy!$F$2:$M$112,8,FALSE)</f>
        <v xml:space="preserve">Krzysztof | Dyrcz | Dr inż. |  ( 05307 ) </v>
      </c>
      <c r="V712" s="35"/>
      <c r="W712" s="34" t="s">
        <v>235</v>
      </c>
      <c r="X712" s="34"/>
      <c r="Y712" s="34"/>
      <c r="Z712" s="10"/>
      <c r="AA712" s="20"/>
      <c r="AB712" s="20"/>
      <c r="AC712" s="20"/>
      <c r="AD712" s="20"/>
      <c r="AE712" s="20"/>
      <c r="AF712" s="20"/>
      <c r="AG712" s="20"/>
      <c r="AH712" s="20"/>
      <c r="AI712" s="20"/>
      <c r="AJ712" s="20"/>
      <c r="AK712" s="20"/>
    </row>
    <row r="713" spans="1:37" ht="102">
      <c r="A713" s="20"/>
      <c r="B713" s="20" t="str">
        <f>VLOOKUP(E713,studia!$F$1:$I$12,2,FALSE)</f>
        <v>Automatyka i Robotyka</v>
      </c>
      <c r="C713" s="20" t="str">
        <f>VLOOKUP(E713,studia!$F$1:$I$12,3,FALSE)</f>
        <v>mgr</v>
      </c>
      <c r="D713" s="20" t="str">
        <f>VLOOKUP(E713,studia!$F$1:$I$12,4,FALSE)</f>
        <v>AMU</v>
      </c>
      <c r="E713" s="34" t="s">
        <v>643</v>
      </c>
      <c r="F713" s="85" t="s">
        <v>2939</v>
      </c>
      <c r="G713" s="54" t="s">
        <v>2623</v>
      </c>
      <c r="H713" s="54" t="s">
        <v>2624</v>
      </c>
      <c r="I713" s="76" t="s">
        <v>2628</v>
      </c>
      <c r="J713" s="35" t="s">
        <v>1890</v>
      </c>
      <c r="K713" s="19" t="str">
        <f>VLOOKUP(J713,Prowadzacy!$F$2:$J$112,2,FALSE)</f>
        <v>Piotr</v>
      </c>
      <c r="L713" s="19" t="str">
        <f>VLOOKUP(J713,Prowadzacy!$F$2:$K$112,3,FALSE)</f>
        <v>Stanisław</v>
      </c>
      <c r="M713" s="19" t="str">
        <f>VLOOKUP(J713,Prowadzacy!$F$2:$K$112,4,FALSE)</f>
        <v>Derugo</v>
      </c>
      <c r="N713" s="20" t="str">
        <f>VLOOKUP(J713,Prowadzacy!$F$2:$M$112,8,FALSE)</f>
        <v xml:space="preserve">Piotr | Derugo | Dr inż. |  ( 05390 ) </v>
      </c>
      <c r="O713" s="20" t="str">
        <f>VLOOKUP(J713,Prowadzacy!$F$2:$K$112,5,FALSE)</f>
        <v>W05/K3</v>
      </c>
      <c r="P713" s="20" t="str">
        <f>VLOOKUP(J713,Prowadzacy!$F$2:$K$112,6,FALSE)</f>
        <v>ZNEMAP</v>
      </c>
      <c r="Q713" s="34" t="s">
        <v>2066</v>
      </c>
      <c r="R713" s="20" t="str">
        <f>VLOOKUP(Q713,Prowadzacy!$F$2:$K$112,2,FALSE)</f>
        <v>Marcin</v>
      </c>
      <c r="S713" s="20">
        <f>VLOOKUP(Q713,Prowadzacy!$F$2:$K$112,3,FALSE)</f>
        <v>0</v>
      </c>
      <c r="T713" s="20" t="str">
        <f>VLOOKUP(Q713,Prowadzacy!$F$2:$K$112,4,FALSE)</f>
        <v>Kamiński</v>
      </c>
      <c r="U713" s="20" t="str">
        <f>VLOOKUP(Q713,Prowadzacy!$F$2:$M$112,8,FALSE)</f>
        <v xml:space="preserve">Marcin | Kamiński | Dr hab. inż. |  ( 05373 ) </v>
      </c>
      <c r="V713" s="35"/>
      <c r="W713" s="34" t="s">
        <v>235</v>
      </c>
      <c r="X713" s="34"/>
      <c r="Y713" s="34"/>
      <c r="Z713" s="10"/>
      <c r="AA713" s="20"/>
      <c r="AB713" s="20"/>
      <c r="AC713" s="20"/>
      <c r="AD713" s="20"/>
      <c r="AE713" s="20"/>
      <c r="AF713" s="20"/>
      <c r="AG713" s="20"/>
      <c r="AH713" s="20"/>
      <c r="AI713" s="20"/>
      <c r="AJ713" s="20"/>
      <c r="AK713" s="20"/>
    </row>
    <row r="714" spans="1:37" ht="156.75" customHeight="1">
      <c r="A714" s="20"/>
      <c r="B714" s="20" t="str">
        <f>VLOOKUP(E714,studia!$F$1:$I$12,2,FALSE)</f>
        <v>Automatyka i Robotyka</v>
      </c>
      <c r="C714" s="20" t="str">
        <f>VLOOKUP(E714,studia!$F$1:$I$12,3,FALSE)</f>
        <v>inż.</v>
      </c>
      <c r="D714" s="20" t="str">
        <f>VLOOKUP(E714,studia!$F$1:$I$12,4,FALSE)</f>
        <v>AMU</v>
      </c>
      <c r="E714" s="34" t="s">
        <v>386</v>
      </c>
      <c r="F714" s="85" t="s">
        <v>2939</v>
      </c>
      <c r="G714" s="54" t="s">
        <v>2625</v>
      </c>
      <c r="H714" s="54" t="s">
        <v>2626</v>
      </c>
      <c r="I714" s="54" t="s">
        <v>2627</v>
      </c>
      <c r="J714" s="35" t="s">
        <v>1890</v>
      </c>
      <c r="K714" s="19" t="str">
        <f>VLOOKUP(J714,Prowadzacy!$F$2:$J$112,2,FALSE)</f>
        <v>Piotr</v>
      </c>
      <c r="L714" s="19" t="str">
        <f>VLOOKUP(J714,Prowadzacy!$F$2:$K$112,3,FALSE)</f>
        <v>Stanisław</v>
      </c>
      <c r="M714" s="19" t="str">
        <f>VLOOKUP(J714,Prowadzacy!$F$2:$K$112,4,FALSE)</f>
        <v>Derugo</v>
      </c>
      <c r="N714" s="20" t="str">
        <f>VLOOKUP(J714,Prowadzacy!$F$2:$M$112,8,FALSE)</f>
        <v xml:space="preserve">Piotr | Derugo | Dr inż. |  ( 05390 ) </v>
      </c>
      <c r="O714" s="20" t="str">
        <f>VLOOKUP(J714,Prowadzacy!$F$2:$K$112,5,FALSE)</f>
        <v>W05/K3</v>
      </c>
      <c r="P714" s="20" t="str">
        <f>VLOOKUP(J714,Prowadzacy!$F$2:$K$112,6,FALSE)</f>
        <v>ZNEMAP</v>
      </c>
      <c r="Q714" s="34" t="s">
        <v>2415</v>
      </c>
      <c r="R714" s="20" t="str">
        <f>VLOOKUP(Q714,Prowadzacy!$F$2:$K$112,2,FALSE)</f>
        <v>Krzysztof</v>
      </c>
      <c r="S714" s="20" t="str">
        <f>VLOOKUP(Q714,Prowadzacy!$F$2:$K$112,3,FALSE)</f>
        <v>Paweł</v>
      </c>
      <c r="T714" s="20" t="str">
        <f>VLOOKUP(Q714,Prowadzacy!$F$2:$K$112,4,FALSE)</f>
        <v>Dyrcz</v>
      </c>
      <c r="U714" s="20" t="str">
        <f>VLOOKUP(Q714,Prowadzacy!$F$2:$M$112,8,FALSE)</f>
        <v xml:space="preserve">Krzysztof | Dyrcz | Dr inż. |  ( 05307 ) </v>
      </c>
      <c r="V714" s="35"/>
      <c r="W714" s="34" t="s">
        <v>235</v>
      </c>
      <c r="X714" s="34"/>
      <c r="Y714" s="34"/>
      <c r="Z714" s="10"/>
      <c r="AA714" s="20"/>
      <c r="AB714" s="20"/>
      <c r="AC714" s="20"/>
      <c r="AD714" s="20"/>
      <c r="AE714" s="20"/>
      <c r="AF714" s="20"/>
      <c r="AG714" s="20"/>
      <c r="AH714" s="20"/>
      <c r="AI714" s="20"/>
      <c r="AJ714" s="20"/>
      <c r="AK714" s="20"/>
    </row>
    <row r="715" spans="1:37" ht="175.5" customHeight="1">
      <c r="A715" s="20"/>
      <c r="B715" s="20" t="str">
        <f>VLOOKUP(E715,studia!$F$1:$I$12,2,FALSE)</f>
        <v>Automatyka i Robotyka</v>
      </c>
      <c r="C715" s="20" t="str">
        <f>VLOOKUP(E715,studia!$F$1:$I$12,3,FALSE)</f>
        <v>mgr</v>
      </c>
      <c r="D715" s="20" t="str">
        <f>VLOOKUP(E715,studia!$F$1:$I$12,4,FALSE)</f>
        <v>AMU</v>
      </c>
      <c r="E715" s="34" t="s">
        <v>643</v>
      </c>
      <c r="F715" s="85" t="s">
        <v>2939</v>
      </c>
      <c r="G715" s="35" t="s">
        <v>2629</v>
      </c>
      <c r="H715" s="35" t="s">
        <v>2630</v>
      </c>
      <c r="I715" s="35" t="s">
        <v>2631</v>
      </c>
      <c r="J715" s="35" t="s">
        <v>1932</v>
      </c>
      <c r="K715" s="19" t="str">
        <f>VLOOKUP(J715,Prowadzacy!$F$2:$J$112,2,FALSE)</f>
        <v>Daniel</v>
      </c>
      <c r="L715" s="19">
        <f>VLOOKUP(J715,Prowadzacy!$F$2:$K$112,3,FALSE)</f>
        <v>0</v>
      </c>
      <c r="M715" s="19" t="str">
        <f>VLOOKUP(J715,Prowadzacy!$F$2:$K$112,4,FALSE)</f>
        <v>Dusza</v>
      </c>
      <c r="N715" s="20" t="str">
        <f>VLOOKUP(J715,Prowadzacy!$F$2:$M$112,8,FALSE)</f>
        <v xml:space="preserve">Daniel | Dusza | Dr inż. |  ( 05358 ) </v>
      </c>
      <c r="O715" s="20" t="str">
        <f>VLOOKUP(J715,Prowadzacy!$F$2:$K$112,5,FALSE)</f>
        <v>W05/K3</v>
      </c>
      <c r="P715" s="20" t="str">
        <f>VLOOKUP(J715,Prowadzacy!$F$2:$K$112,6,FALSE)</f>
        <v>ZMPE</v>
      </c>
      <c r="Q715" s="34" t="s">
        <v>2115</v>
      </c>
      <c r="R715" s="20" t="str">
        <f>VLOOKUP(Q715,Prowadzacy!$F$2:$K$112,2,FALSE)</f>
        <v>Grzegorz</v>
      </c>
      <c r="S715" s="20" t="str">
        <f>VLOOKUP(Q715,Prowadzacy!$F$2:$K$112,3,FALSE)</f>
        <v>Michał</v>
      </c>
      <c r="T715" s="20" t="str">
        <f>VLOOKUP(Q715,Prowadzacy!$F$2:$K$112,4,FALSE)</f>
        <v>Kosobudzki</v>
      </c>
      <c r="U715" s="20" t="str">
        <f>VLOOKUP(Q715,Prowadzacy!$F$2:$M$112,8,FALSE)</f>
        <v xml:space="preserve">Grzegorz | Kosobudzki | Dr inż. |  ( 05320 ) </v>
      </c>
      <c r="V715" s="35"/>
      <c r="W715" s="34" t="s">
        <v>235</v>
      </c>
      <c r="X715" s="34"/>
      <c r="Y715" s="34"/>
      <c r="Z715" s="10"/>
      <c r="AA715" s="20"/>
      <c r="AB715" s="20"/>
      <c r="AC715" s="20"/>
      <c r="AD715" s="20"/>
      <c r="AE715" s="20"/>
      <c r="AF715" s="20"/>
      <c r="AG715" s="20"/>
      <c r="AH715" s="20"/>
      <c r="AI715" s="20"/>
      <c r="AJ715" s="20"/>
      <c r="AK715" s="20"/>
    </row>
    <row r="716" spans="1:37" ht="165.75">
      <c r="A716" s="20"/>
      <c r="B716" s="20" t="str">
        <f>VLOOKUP(E716,studia!$F$1:$I$12,2,FALSE)</f>
        <v>Automatyka i Robotyka</v>
      </c>
      <c r="C716" s="20" t="str">
        <f>VLOOKUP(E716,studia!$F$1:$I$12,3,FALSE)</f>
        <v>inż.</v>
      </c>
      <c r="D716" s="20" t="str">
        <f>VLOOKUP(E716,studia!$F$1:$I$12,4,FALSE)</f>
        <v>ASE</v>
      </c>
      <c r="E716" s="34" t="s">
        <v>389</v>
      </c>
      <c r="F716" s="85" t="s">
        <v>2939</v>
      </c>
      <c r="G716" s="35" t="s">
        <v>2632</v>
      </c>
      <c r="H716" s="35" t="s">
        <v>2633</v>
      </c>
      <c r="I716" s="35" t="s">
        <v>2634</v>
      </c>
      <c r="J716" s="35" t="s">
        <v>949</v>
      </c>
      <c r="K716" s="19" t="str">
        <f>VLOOKUP(J716,Prowadzacy!$F$2:$J$112,2,FALSE)</f>
        <v>Robert</v>
      </c>
      <c r="L716" s="19">
        <f>VLOOKUP(J716,Prowadzacy!$F$2:$K$112,3,FALSE)</f>
        <v>0</v>
      </c>
      <c r="M716" s="19" t="str">
        <f>VLOOKUP(J716,Prowadzacy!$F$2:$K$112,4,FALSE)</f>
        <v>Czechowski</v>
      </c>
      <c r="N716" s="20" t="str">
        <f>VLOOKUP(J716,Prowadzacy!$F$2:$M$112,8,FALSE)</f>
        <v xml:space="preserve">Robert | Czechowski | Dr inż. |  ( 052345 ) </v>
      </c>
      <c r="O716" s="20" t="str">
        <f>VLOOKUP(J716,Prowadzacy!$F$2:$K$112,5,FALSE)</f>
        <v>W05/K2</v>
      </c>
      <c r="P716" s="20" t="str">
        <f>VLOOKUP(J716,Prowadzacy!$F$2:$K$112,6,FALSE)</f>
        <v>ZAS</v>
      </c>
      <c r="Q716" s="34" t="s">
        <v>798</v>
      </c>
      <c r="R716" s="20" t="str">
        <f>VLOOKUP(Q716,Prowadzacy!$F$2:$K$112,2,FALSE)</f>
        <v>Marcin</v>
      </c>
      <c r="S716" s="20" t="str">
        <f>VLOOKUP(Q716,Prowadzacy!$F$2:$K$112,3,FALSE)</f>
        <v>Wojciech</v>
      </c>
      <c r="T716" s="20" t="str">
        <f>VLOOKUP(Q716,Prowadzacy!$F$2:$K$112,4,FALSE)</f>
        <v>Habrych</v>
      </c>
      <c r="U716" s="20" t="str">
        <f>VLOOKUP(Q716,Prowadzacy!$F$2:$M$112,8,FALSE)</f>
        <v xml:space="preserve">Marcin | Habrych | Dr inż. |  ( 05281 ) </v>
      </c>
      <c r="V716" s="35"/>
      <c r="W716" s="34" t="s">
        <v>235</v>
      </c>
      <c r="X716" s="34"/>
      <c r="Y716" s="34"/>
      <c r="Z716" s="10"/>
      <c r="AA716" s="20"/>
      <c r="AB716" s="20"/>
      <c r="AC716" s="20"/>
      <c r="AD716" s="20"/>
      <c r="AE716" s="20"/>
      <c r="AF716" s="20"/>
      <c r="AG716" s="20"/>
      <c r="AH716" s="20"/>
      <c r="AI716" s="20"/>
      <c r="AJ716" s="20"/>
      <c r="AK716" s="20"/>
    </row>
    <row r="717" spans="1:37" ht="51">
      <c r="A717" s="20"/>
      <c r="B717" s="20" t="str">
        <f>VLOOKUP(E717,studia!$F$1:$I$12,2,FALSE)</f>
        <v>Mechatronika</v>
      </c>
      <c r="C717" s="20" t="str">
        <f>VLOOKUP(E717,studia!$F$1:$I$12,3,FALSE)</f>
        <v>inż.</v>
      </c>
      <c r="D717" s="20">
        <f>VLOOKUP(E717,studia!$F$1:$I$12,4,FALSE)</f>
        <v>0</v>
      </c>
      <c r="E717" s="53" t="s">
        <v>519</v>
      </c>
      <c r="F717" s="85" t="s">
        <v>2939</v>
      </c>
      <c r="G717" s="35" t="s">
        <v>2611</v>
      </c>
      <c r="H717" s="35" t="s">
        <v>2612</v>
      </c>
      <c r="I717" s="35" t="s">
        <v>2613</v>
      </c>
      <c r="J717" s="35" t="s">
        <v>552</v>
      </c>
      <c r="K717" s="19" t="str">
        <f>VLOOKUP(J717,Prowadzacy!$F$2:$J$112,2,FALSE)</f>
        <v>Adam</v>
      </c>
      <c r="L717" s="19" t="str">
        <f>VLOOKUP(J717,Prowadzacy!$F$2:$K$112,3,FALSE)</f>
        <v>Łukasz</v>
      </c>
      <c r="M717" s="19" t="str">
        <f>VLOOKUP(J717,Prowadzacy!$F$2:$K$112,4,FALSE)</f>
        <v>Pelesz</v>
      </c>
      <c r="N717" s="20" t="str">
        <f>VLOOKUP(J717,Prowadzacy!$F$2:$M$112,8,FALSE)</f>
        <v xml:space="preserve">Adam | Pelesz | Dr inż. |  ( 05170 ) </v>
      </c>
      <c r="O717" s="20" t="str">
        <f>VLOOKUP(J717,Prowadzacy!$F$2:$K$112,5,FALSE)</f>
        <v>W05/K1</v>
      </c>
      <c r="P717" s="20" t="str">
        <f>VLOOKUP(J717,Prowadzacy!$F$2:$K$112,6,FALSE)</f>
        <v>ZWN</v>
      </c>
      <c r="Q717" s="34" t="s">
        <v>523</v>
      </c>
      <c r="R717" s="20" t="str">
        <f>VLOOKUP(Q717,Prowadzacy!$F$2:$K$112,2,FALSE)</f>
        <v>Tomasz</v>
      </c>
      <c r="S717" s="20">
        <f>VLOOKUP(Q717,Prowadzacy!$F$2:$K$112,3,FALSE)</f>
        <v>0</v>
      </c>
      <c r="T717" s="20" t="str">
        <f>VLOOKUP(Q717,Prowadzacy!$F$2:$K$112,4,FALSE)</f>
        <v>Czapka</v>
      </c>
      <c r="U717" s="20" t="str">
        <f>VLOOKUP(Q717,Prowadzacy!$F$2:$M$112,8,FALSE)</f>
        <v xml:space="preserve">Tomasz | Czapka | Dr inż. |  ( 05158 ) </v>
      </c>
      <c r="V717" s="35"/>
      <c r="W717" s="34" t="s">
        <v>235</v>
      </c>
      <c r="X717" s="34"/>
      <c r="Y717" s="34"/>
      <c r="Z717" s="10"/>
      <c r="AA717" s="20"/>
      <c r="AB717" s="20"/>
      <c r="AC717" s="20"/>
      <c r="AD717" s="20"/>
      <c r="AE717" s="20"/>
      <c r="AF717" s="20"/>
      <c r="AG717" s="20"/>
      <c r="AH717" s="20"/>
      <c r="AI717" s="20"/>
      <c r="AJ717" s="20"/>
      <c r="AK717" s="20"/>
    </row>
    <row r="718" spans="1:37" ht="165.75">
      <c r="A718" s="20"/>
      <c r="B718" s="20" t="str">
        <f>VLOOKUP(E718,studia!$F$1:$I$12,2,FALSE)</f>
        <v>Automatyka i Robotyka</v>
      </c>
      <c r="C718" s="20" t="str">
        <f>VLOOKUP(E718,studia!$F$1:$I$12,3,FALSE)</f>
        <v>inż.</v>
      </c>
      <c r="D718" s="20" t="str">
        <f>VLOOKUP(E718,studia!$F$1:$I$12,4,FALSE)</f>
        <v>ASE</v>
      </c>
      <c r="E718" s="34" t="s">
        <v>389</v>
      </c>
      <c r="F718" s="85" t="s">
        <v>2939</v>
      </c>
      <c r="G718" s="35" t="s">
        <v>2632</v>
      </c>
      <c r="H718" s="35" t="s">
        <v>2633</v>
      </c>
      <c r="I718" s="35" t="s">
        <v>2636</v>
      </c>
      <c r="J718" s="35" t="s">
        <v>949</v>
      </c>
      <c r="K718" s="19" t="str">
        <f>VLOOKUP(J718,Prowadzacy!$F$2:$J$112,2,FALSE)</f>
        <v>Robert</v>
      </c>
      <c r="L718" s="19">
        <f>VLOOKUP(J718,Prowadzacy!$F$2:$K$112,3,FALSE)</f>
        <v>0</v>
      </c>
      <c r="M718" s="19" t="str">
        <f>VLOOKUP(J718,Prowadzacy!$F$2:$K$112,4,FALSE)</f>
        <v>Czechowski</v>
      </c>
      <c r="N718" s="20" t="str">
        <f>VLOOKUP(J718,Prowadzacy!$F$2:$M$112,8,FALSE)</f>
        <v xml:space="preserve">Robert | Czechowski | Dr inż. |  ( 052345 ) </v>
      </c>
      <c r="O718" s="20" t="str">
        <f>VLOOKUP(J718,Prowadzacy!$F$2:$K$112,5,FALSE)</f>
        <v>W05/K2</v>
      </c>
      <c r="P718" s="20" t="str">
        <f>VLOOKUP(J718,Prowadzacy!$F$2:$K$112,6,FALSE)</f>
        <v>ZAS</v>
      </c>
      <c r="Q718" s="34" t="s">
        <v>798</v>
      </c>
      <c r="R718" s="20" t="str">
        <f>VLOOKUP(Q718,Prowadzacy!$F$2:$K$112,2,FALSE)</f>
        <v>Marcin</v>
      </c>
      <c r="S718" s="20" t="str">
        <f>VLOOKUP(Q718,Prowadzacy!$F$2:$K$112,3,FALSE)</f>
        <v>Wojciech</v>
      </c>
      <c r="T718" s="20" t="str">
        <f>VLOOKUP(Q718,Prowadzacy!$F$2:$K$112,4,FALSE)</f>
        <v>Habrych</v>
      </c>
      <c r="U718" s="20" t="str">
        <f>VLOOKUP(Q718,Prowadzacy!$F$2:$M$112,8,FALSE)</f>
        <v xml:space="preserve">Marcin | Habrych | Dr inż. |  ( 05281 ) </v>
      </c>
      <c r="V718" s="35"/>
      <c r="W718" s="34" t="s">
        <v>235</v>
      </c>
      <c r="X718" s="34"/>
      <c r="Y718" s="34"/>
      <c r="Z718" s="10"/>
      <c r="AA718" s="20"/>
      <c r="AB718" s="20"/>
      <c r="AC718" s="20"/>
      <c r="AD718" s="20"/>
      <c r="AE718" s="20"/>
      <c r="AF718" s="20"/>
      <c r="AG718" s="20"/>
      <c r="AH718" s="20"/>
      <c r="AI718" s="20"/>
      <c r="AJ718" s="20"/>
      <c r="AK718" s="20"/>
    </row>
    <row r="719" spans="1:37" ht="89.25">
      <c r="A719" s="20"/>
      <c r="B719" s="20" t="str">
        <f>VLOOKUP(E719,studia!$F$1:$I$12,2,FALSE)</f>
        <v>Automatyka i Robotyka</v>
      </c>
      <c r="C719" s="20" t="str">
        <f>VLOOKUP(E719,studia!$F$1:$I$12,3,FALSE)</f>
        <v>mgr</v>
      </c>
      <c r="D719" s="20" t="str">
        <f>VLOOKUP(E719,studia!$F$1:$I$12,4,FALSE)</f>
        <v>AMU</v>
      </c>
      <c r="E719" s="34" t="s">
        <v>643</v>
      </c>
      <c r="F719" s="85" t="s">
        <v>2939</v>
      </c>
      <c r="G719" s="35" t="s">
        <v>2614</v>
      </c>
      <c r="H719" s="35" t="s">
        <v>2615</v>
      </c>
      <c r="I719" s="35" t="s">
        <v>2637</v>
      </c>
      <c r="J719" s="35" t="s">
        <v>2066</v>
      </c>
      <c r="K719" s="19" t="str">
        <f>VLOOKUP(J719,Prowadzacy!$F$2:$J$112,2,FALSE)</f>
        <v>Marcin</v>
      </c>
      <c r="L719" s="19">
        <f>VLOOKUP(J719,Prowadzacy!$F$2:$K$112,3,FALSE)</f>
        <v>0</v>
      </c>
      <c r="M719" s="19" t="str">
        <f>VLOOKUP(J719,Prowadzacy!$F$2:$K$112,4,FALSE)</f>
        <v>Kamiński</v>
      </c>
      <c r="N719" s="20" t="str">
        <f>VLOOKUP(J719,Prowadzacy!$F$2:$M$112,8,FALSE)</f>
        <v xml:space="preserve">Marcin | Kamiński | Dr hab. inż. |  ( 05373 ) </v>
      </c>
      <c r="O719" s="20" t="str">
        <f>VLOOKUP(J719,Prowadzacy!$F$2:$K$112,5,FALSE)</f>
        <v>W05/K3</v>
      </c>
      <c r="P719" s="20" t="str">
        <f>VLOOKUP(J719,Prowadzacy!$F$2:$K$112,6,FALSE)</f>
        <v>ZNEMAP</v>
      </c>
      <c r="Q719" s="34" t="s">
        <v>2415</v>
      </c>
      <c r="R719" s="20" t="str">
        <f>VLOOKUP(Q719,Prowadzacy!$F$2:$K$112,2,FALSE)</f>
        <v>Krzysztof</v>
      </c>
      <c r="S719" s="20" t="str">
        <f>VLOOKUP(Q719,Prowadzacy!$F$2:$K$112,3,FALSE)</f>
        <v>Paweł</v>
      </c>
      <c r="T719" s="20" t="str">
        <f>VLOOKUP(Q719,Prowadzacy!$F$2:$K$112,4,FALSE)</f>
        <v>Dyrcz</v>
      </c>
      <c r="U719" s="20" t="str">
        <f>VLOOKUP(Q719,Prowadzacy!$F$2:$M$112,8,FALSE)</f>
        <v xml:space="preserve">Krzysztof | Dyrcz | Dr inż. |  ( 05307 ) </v>
      </c>
      <c r="V719" s="35"/>
      <c r="W719" s="34" t="s">
        <v>235</v>
      </c>
      <c r="X719" s="34"/>
      <c r="Y719" s="34"/>
      <c r="Z719" s="10"/>
      <c r="AA719" s="20"/>
      <c r="AB719" s="20"/>
      <c r="AC719" s="20"/>
      <c r="AD719" s="20"/>
      <c r="AE719" s="20"/>
      <c r="AF719" s="20"/>
      <c r="AG719" s="20"/>
      <c r="AH719" s="20"/>
      <c r="AI719" s="20"/>
      <c r="AJ719" s="20"/>
      <c r="AK719" s="20"/>
    </row>
    <row r="720" spans="1:37" ht="79.5" customHeight="1">
      <c r="A720" s="20"/>
      <c r="B720" s="20" t="str">
        <f>VLOOKUP(E720,studia!$F$1:$I$12,2,FALSE)</f>
        <v>Mechatronika</v>
      </c>
      <c r="C720" s="20" t="str">
        <f>VLOOKUP(E720,studia!$F$1:$I$12,3,FALSE)</f>
        <v>inż.</v>
      </c>
      <c r="D720" s="20">
        <f>VLOOKUP(E720,studia!$F$1:$I$12,4,FALSE)</f>
        <v>0</v>
      </c>
      <c r="E720" s="34" t="s">
        <v>519</v>
      </c>
      <c r="F720" s="85" t="s">
        <v>2939</v>
      </c>
      <c r="G720" s="35" t="s">
        <v>2635</v>
      </c>
      <c r="H720" s="35" t="s">
        <v>2881</v>
      </c>
      <c r="I720" s="35" t="s">
        <v>2882</v>
      </c>
      <c r="J720" s="35" t="s">
        <v>650</v>
      </c>
      <c r="K720" s="19" t="str">
        <f>VLOOKUP(J720,Prowadzacy!$F$2:$J$112,2,FALSE)</f>
        <v>Zbigniew</v>
      </c>
      <c r="L720" s="19" t="str">
        <f>VLOOKUP(J720,Prowadzacy!$F$2:$K$112,3,FALSE)</f>
        <v>Maria</v>
      </c>
      <c r="M720" s="19" t="str">
        <f>VLOOKUP(J720,Prowadzacy!$F$2:$K$112,4,FALSE)</f>
        <v>Leonowicz</v>
      </c>
      <c r="N720" s="20" t="str">
        <f>VLOOKUP(J720,Prowadzacy!$F$2:$M$112,8,FALSE)</f>
        <v xml:space="preserve">Zbigniew | Leonowicz | Dr hab. inż. |  ( 05110 ) </v>
      </c>
      <c r="O720" s="20" t="str">
        <f>VLOOKUP(J720,Prowadzacy!$F$2:$K$112,5,FALSE)</f>
        <v>W05/K1</v>
      </c>
      <c r="P720" s="20" t="str">
        <f>VLOOKUP(J720,Prowadzacy!$F$2:$K$112,6,FALSE)</f>
        <v>ZET</v>
      </c>
      <c r="Q720" s="34" t="s">
        <v>469</v>
      </c>
      <c r="R720" s="20" t="str">
        <f>VLOOKUP(Q720,Prowadzacy!$F$2:$K$112,2,FALSE)</f>
        <v>Jacek</v>
      </c>
      <c r="S720" s="20" t="str">
        <f>VLOOKUP(Q720,Prowadzacy!$F$2:$K$112,3,FALSE)</f>
        <v>Jerzy</v>
      </c>
      <c r="T720" s="20" t="str">
        <f>VLOOKUP(Q720,Prowadzacy!$F$2:$K$112,4,FALSE)</f>
        <v>Rezmer</v>
      </c>
      <c r="U720" s="20" t="str">
        <f>VLOOKUP(Q720,Prowadzacy!$F$2:$M$112,8,FALSE)</f>
        <v xml:space="preserve">Jacek | Rezmer | Dr hab. inż. |  ( 05120 ) </v>
      </c>
      <c r="V720" s="35"/>
      <c r="W720" s="34"/>
      <c r="X720" s="34"/>
      <c r="Y720" s="34"/>
      <c r="Z720" s="10"/>
      <c r="AA720" s="20"/>
      <c r="AB720" s="20"/>
      <c r="AC720" s="20"/>
      <c r="AD720" s="20"/>
      <c r="AE720" s="20"/>
      <c r="AF720" s="20"/>
      <c r="AG720" s="20"/>
      <c r="AH720" s="20"/>
      <c r="AI720" s="20"/>
      <c r="AJ720" s="20"/>
      <c r="AK720" s="20"/>
    </row>
    <row r="721" spans="1:37" ht="102">
      <c r="A721" s="20"/>
      <c r="B721" s="20" t="str">
        <f>VLOOKUP(E721,studia!$F$1:$I$12,2,FALSE)</f>
        <v>Automatyka i Robotyka</v>
      </c>
      <c r="C721" s="20" t="str">
        <f>VLOOKUP(E721,studia!$F$1:$I$12,3,FALSE)</f>
        <v>inż.</v>
      </c>
      <c r="D721" s="20" t="str">
        <f>VLOOKUP(E721,studia!$F$1:$I$12,4,FALSE)</f>
        <v>ASE</v>
      </c>
      <c r="E721" s="34" t="s">
        <v>389</v>
      </c>
      <c r="F721" s="85" t="s">
        <v>2939</v>
      </c>
      <c r="G721" s="35" t="s">
        <v>2638</v>
      </c>
      <c r="H721" s="35" t="s">
        <v>2639</v>
      </c>
      <c r="I721" s="35" t="s">
        <v>2640</v>
      </c>
      <c r="J721" s="35" t="s">
        <v>1871</v>
      </c>
      <c r="K721" s="19" t="str">
        <f>VLOOKUP(J721,Prowadzacy!$F$2:$J$112,2,FALSE)</f>
        <v>Marek</v>
      </c>
      <c r="L721" s="19" t="str">
        <f>VLOOKUP(J721,Prowadzacy!$F$2:$K$112,3,FALSE)</f>
        <v>Paweł</v>
      </c>
      <c r="M721" s="19" t="str">
        <f>VLOOKUP(J721,Prowadzacy!$F$2:$K$112,4,FALSE)</f>
        <v>Ciurys</v>
      </c>
      <c r="N721" s="20" t="str">
        <f>VLOOKUP(J721,Prowadzacy!$F$2:$M$112,8,FALSE)</f>
        <v xml:space="preserve">Marek | Ciurys | Dr inż. |  ( 05369 ) </v>
      </c>
      <c r="O721" s="20" t="str">
        <f>VLOOKUP(J721,Prowadzacy!$F$2:$K$112,5,FALSE)</f>
        <v>W05/K3</v>
      </c>
      <c r="P721" s="20" t="str">
        <f>VLOOKUP(J721,Prowadzacy!$F$2:$K$112,6,FALSE)</f>
        <v>ZMPE</v>
      </c>
      <c r="Q721" s="34" t="s">
        <v>2538</v>
      </c>
      <c r="R721" s="20" t="str">
        <f>VLOOKUP(Q721,Prowadzacy!$F$2:$K$112,2,FALSE)</f>
        <v>Aleksander</v>
      </c>
      <c r="S721" s="20">
        <f>VLOOKUP(Q721,Prowadzacy!$F$2:$K$112,3,FALSE)</f>
        <v>0</v>
      </c>
      <c r="T721" s="20" t="str">
        <f>VLOOKUP(Q721,Prowadzacy!$F$2:$K$112,4,FALSE)</f>
        <v>Leicht</v>
      </c>
      <c r="U721" s="20" t="str">
        <f>VLOOKUP(Q721,Prowadzacy!$F$2:$M$112,8,FALSE)</f>
        <v xml:space="preserve">Aleksander | Leicht | Dr inż. |  ( 5388 ) </v>
      </c>
      <c r="V721" s="35"/>
      <c r="W721" s="34" t="s">
        <v>235</v>
      </c>
      <c r="X721" s="34"/>
      <c r="Y721" s="34"/>
      <c r="Z721" s="10"/>
      <c r="AA721" s="20"/>
      <c r="AB721" s="20"/>
      <c r="AC721" s="20"/>
      <c r="AD721" s="20"/>
      <c r="AE721" s="20"/>
      <c r="AF721" s="20"/>
      <c r="AG721" s="20"/>
      <c r="AH721" s="20"/>
      <c r="AI721" s="20"/>
      <c r="AJ721" s="20"/>
      <c r="AK721" s="20"/>
    </row>
    <row r="722" spans="1:37" ht="178.5">
      <c r="A722" s="20"/>
      <c r="B722" s="20" t="str">
        <f>VLOOKUP(E722,studia!$F$1:$I$12,2,FALSE)</f>
        <v>Automatyka i Robotyka</v>
      </c>
      <c r="C722" s="20" t="str">
        <f>VLOOKUP(E722,studia!$F$1:$I$12,3,FALSE)</f>
        <v>inż.</v>
      </c>
      <c r="D722" s="20" t="str">
        <f>VLOOKUP(E722,studia!$F$1:$I$12,4,FALSE)</f>
        <v>ASE</v>
      </c>
      <c r="E722" s="34" t="s">
        <v>389</v>
      </c>
      <c r="F722" s="85" t="s">
        <v>2939</v>
      </c>
      <c r="G722" s="35" t="s">
        <v>2641</v>
      </c>
      <c r="H722" s="35" t="s">
        <v>2642</v>
      </c>
      <c r="I722" s="35" t="s">
        <v>2643</v>
      </c>
      <c r="J722" s="35" t="s">
        <v>949</v>
      </c>
      <c r="K722" s="19" t="str">
        <f>VLOOKUP(J722,Prowadzacy!$F$2:$J$112,2,FALSE)</f>
        <v>Robert</v>
      </c>
      <c r="L722" s="19">
        <f>VLOOKUP(J722,Prowadzacy!$F$2:$K$112,3,FALSE)</f>
        <v>0</v>
      </c>
      <c r="M722" s="19" t="str">
        <f>VLOOKUP(J722,Prowadzacy!$F$2:$K$112,4,FALSE)</f>
        <v>Czechowski</v>
      </c>
      <c r="N722" s="20" t="str">
        <f>VLOOKUP(J722,Prowadzacy!$F$2:$M$112,8,FALSE)</f>
        <v xml:space="preserve">Robert | Czechowski | Dr inż. |  ( 052345 ) </v>
      </c>
      <c r="O722" s="20" t="str">
        <f>VLOOKUP(J722,Prowadzacy!$F$2:$K$112,5,FALSE)</f>
        <v>W05/K2</v>
      </c>
      <c r="P722" s="20" t="str">
        <f>VLOOKUP(J722,Prowadzacy!$F$2:$K$112,6,FALSE)</f>
        <v>ZAS</v>
      </c>
      <c r="Q722" s="34" t="s">
        <v>890</v>
      </c>
      <c r="R722" s="20" t="str">
        <f>VLOOKUP(Q722,Prowadzacy!$F$2:$K$112,2,FALSE)</f>
        <v>Eugeniusz</v>
      </c>
      <c r="S722" s="20">
        <f>VLOOKUP(Q722,Prowadzacy!$F$2:$K$112,3,FALSE)</f>
        <v>0</v>
      </c>
      <c r="T722" s="20" t="str">
        <f>VLOOKUP(Q722,Prowadzacy!$F$2:$K$112,4,FALSE)</f>
        <v>Rosołowski</v>
      </c>
      <c r="U722" s="20" t="str">
        <f>VLOOKUP(Q722,Prowadzacy!$F$2:$M$112,8,FALSE)</f>
        <v xml:space="preserve">Eugeniusz | Rosołowski | Prof. dr hab. inż. |  ( 05242 ) </v>
      </c>
      <c r="V722" s="35"/>
      <c r="W722" s="34" t="s">
        <v>235</v>
      </c>
      <c r="X722" s="34"/>
      <c r="Y722" s="34"/>
      <c r="Z722" s="10"/>
      <c r="AA722" s="20"/>
      <c r="AB722" s="20"/>
      <c r="AC722" s="20"/>
      <c r="AD722" s="20"/>
      <c r="AE722" s="20"/>
      <c r="AF722" s="20"/>
      <c r="AG722" s="20"/>
      <c r="AH722" s="20"/>
      <c r="AI722" s="20"/>
      <c r="AJ722" s="20"/>
      <c r="AK722" s="20"/>
    </row>
    <row r="723" spans="1:37" ht="76.5">
      <c r="A723" s="20"/>
      <c r="B723" s="20" t="str">
        <f>VLOOKUP(E723,studia!$F$1:$I$12,2,FALSE)</f>
        <v>Mechatronika</v>
      </c>
      <c r="C723" s="20" t="str">
        <f>VLOOKUP(E723,studia!$F$1:$I$12,3,FALSE)</f>
        <v>inż.</v>
      </c>
      <c r="D723" s="20">
        <f>VLOOKUP(E723,studia!$F$1:$I$12,4,FALSE)</f>
        <v>0</v>
      </c>
      <c r="E723" s="34" t="s">
        <v>519</v>
      </c>
      <c r="F723" s="85" t="s">
        <v>2939</v>
      </c>
      <c r="G723" s="35" t="s">
        <v>2644</v>
      </c>
      <c r="H723" s="35" t="s">
        <v>2645</v>
      </c>
      <c r="I723" s="35" t="s">
        <v>2646</v>
      </c>
      <c r="J723" s="35" t="s">
        <v>1292</v>
      </c>
      <c r="K723" s="19" t="str">
        <f>VLOOKUP(J723,Prowadzacy!$F$2:$J$112,2,FALSE)</f>
        <v>Łukasz</v>
      </c>
      <c r="L723" s="19">
        <f>VLOOKUP(J723,Prowadzacy!$F$2:$K$112,3,FALSE)</f>
        <v>0</v>
      </c>
      <c r="M723" s="19" t="str">
        <f>VLOOKUP(J723,Prowadzacy!$F$2:$K$112,4,FALSE)</f>
        <v>Staszewski</v>
      </c>
      <c r="N723" s="20" t="str">
        <f>VLOOKUP(J723,Prowadzacy!$F$2:$M$112,8,FALSE)</f>
        <v xml:space="preserve">Łukasz | Staszewski | Dr inż. |  ( 05410 ) </v>
      </c>
      <c r="O723" s="20" t="str">
        <f>VLOOKUP(J723,Prowadzacy!$F$2:$K$112,5,FALSE)</f>
        <v>W05/K2</v>
      </c>
      <c r="P723" s="20" t="str">
        <f>VLOOKUP(J723,Prowadzacy!$F$2:$K$112,6,FALSE)</f>
        <v>ZAS</v>
      </c>
      <c r="Q723" s="34" t="s">
        <v>774</v>
      </c>
      <c r="R723" s="20" t="str">
        <f>VLOOKUP(Q723,Prowadzacy!$F$2:$K$112,2,FALSE)</f>
        <v>Daniel</v>
      </c>
      <c r="S723" s="20" t="str">
        <f>VLOOKUP(Q723,Prowadzacy!$F$2:$K$112,3,FALSE)</f>
        <v>Łukasz</v>
      </c>
      <c r="T723" s="20" t="str">
        <f>VLOOKUP(Q723,Prowadzacy!$F$2:$K$112,4,FALSE)</f>
        <v>Bejmert</v>
      </c>
      <c r="U723" s="20" t="str">
        <f>VLOOKUP(Q723,Prowadzacy!$F$2:$M$112,8,FALSE)</f>
        <v xml:space="preserve">Daniel | Bejmert | Dr inż. |  ( 05285 ) </v>
      </c>
      <c r="V723" s="35"/>
      <c r="W723" s="34" t="s">
        <v>235</v>
      </c>
      <c r="X723" s="34"/>
      <c r="Y723" s="34"/>
      <c r="Z723" s="10"/>
      <c r="AA723" s="20"/>
      <c r="AB723" s="20"/>
      <c r="AC723" s="20"/>
      <c r="AD723" s="20"/>
      <c r="AE723" s="20"/>
      <c r="AF723" s="20"/>
      <c r="AG723" s="20"/>
      <c r="AH723" s="20"/>
      <c r="AI723" s="20"/>
      <c r="AJ723" s="20"/>
      <c r="AK723" s="20"/>
    </row>
    <row r="724" spans="1:37" ht="102">
      <c r="A724" s="20"/>
      <c r="B724" s="20" t="str">
        <f>VLOOKUP(E724,studia!$F$1:$I$12,2,FALSE)</f>
        <v>Automatyka i Robotyka</v>
      </c>
      <c r="C724" s="20" t="str">
        <f>VLOOKUP(E724,studia!$F$1:$I$12,3,FALSE)</f>
        <v>inż.</v>
      </c>
      <c r="D724" s="20" t="str">
        <f>VLOOKUP(E724,studia!$F$1:$I$12,4,FALSE)</f>
        <v>ASE</v>
      </c>
      <c r="E724" s="34" t="s">
        <v>389</v>
      </c>
      <c r="F724" s="85" t="s">
        <v>2939</v>
      </c>
      <c r="G724" s="35" t="s">
        <v>2647</v>
      </c>
      <c r="H724" s="35" t="s">
        <v>2648</v>
      </c>
      <c r="I724" s="35" t="s">
        <v>2649</v>
      </c>
      <c r="J724" s="35" t="s">
        <v>751</v>
      </c>
      <c r="K724" s="19" t="str">
        <f>VLOOKUP(J724,Prowadzacy!$F$2:$J$112,2,FALSE)</f>
        <v>Paweł</v>
      </c>
      <c r="L724" s="19" t="str">
        <f>VLOOKUP(J724,Prowadzacy!$F$2:$K$112,3,FALSE)</f>
        <v>Adam</v>
      </c>
      <c r="M724" s="19" t="str">
        <f>VLOOKUP(J724,Prowadzacy!$F$2:$K$112,4,FALSE)</f>
        <v>Regulski</v>
      </c>
      <c r="N724" s="20" t="str">
        <f>VLOOKUP(J724,Prowadzacy!$F$2:$M$112,8,FALSE)</f>
        <v xml:space="preserve">Paweł | Regulski | Dr inż. |  ( 52340 ) </v>
      </c>
      <c r="O724" s="20" t="str">
        <f>VLOOKUP(J724,Prowadzacy!$F$2:$K$112,5,FALSE)</f>
        <v>W05/K2</v>
      </c>
      <c r="P724" s="20" t="str">
        <f>VLOOKUP(J724,Prowadzacy!$F$2:$K$112,6,FALSE)</f>
        <v>ZAS</v>
      </c>
      <c r="Q724" s="34" t="s">
        <v>834</v>
      </c>
      <c r="R724" s="20" t="str">
        <f>VLOOKUP(Q724,Prowadzacy!$F$2:$K$112,2,FALSE)</f>
        <v>Krzysztof</v>
      </c>
      <c r="S724" s="20" t="str">
        <f>VLOOKUP(Q724,Prowadzacy!$F$2:$K$112,3,FALSE)</f>
        <v>Jacek</v>
      </c>
      <c r="T724" s="20" t="str">
        <f>VLOOKUP(Q724,Prowadzacy!$F$2:$K$112,4,FALSE)</f>
        <v>Solak</v>
      </c>
      <c r="U724" s="20" t="str">
        <f>VLOOKUP(Q724,Prowadzacy!$F$2:$M$112,8,FALSE)</f>
        <v xml:space="preserve">Krzysztof | Solak | Dr inż. |  ( 05296 ) </v>
      </c>
      <c r="V724" s="35"/>
      <c r="W724" s="34" t="s">
        <v>235</v>
      </c>
      <c r="X724" s="34"/>
      <c r="Y724" s="34"/>
      <c r="Z724" s="10"/>
      <c r="AA724" s="20"/>
      <c r="AB724" s="20"/>
      <c r="AC724" s="20"/>
      <c r="AD724" s="20"/>
      <c r="AE724" s="20"/>
      <c r="AF724" s="20"/>
      <c r="AG724" s="20"/>
      <c r="AH724" s="20"/>
      <c r="AI724" s="20"/>
      <c r="AJ724" s="20"/>
      <c r="AK724" s="20"/>
    </row>
    <row r="725" spans="1:37" ht="102">
      <c r="A725" s="20"/>
      <c r="B725" s="20" t="str">
        <f>VLOOKUP(E725,studia!$F$1:$I$12,2,FALSE)</f>
        <v>Automatyka i Robotyka</v>
      </c>
      <c r="C725" s="20" t="str">
        <f>VLOOKUP(E725,studia!$F$1:$I$12,3,FALSE)</f>
        <v>inż.</v>
      </c>
      <c r="D725" s="20" t="str">
        <f>VLOOKUP(E725,studia!$F$1:$I$12,4,FALSE)</f>
        <v>ASE</v>
      </c>
      <c r="E725" s="34" t="s">
        <v>389</v>
      </c>
      <c r="F725" s="85" t="s">
        <v>2939</v>
      </c>
      <c r="G725" s="35" t="s">
        <v>2650</v>
      </c>
      <c r="H725" s="35" t="s">
        <v>2651</v>
      </c>
      <c r="I725" s="35" t="s">
        <v>2652</v>
      </c>
      <c r="J725" s="35" t="s">
        <v>751</v>
      </c>
      <c r="K725" s="19" t="str">
        <f>VLOOKUP(J725,Prowadzacy!$F$2:$J$112,2,FALSE)</f>
        <v>Paweł</v>
      </c>
      <c r="L725" s="19" t="str">
        <f>VLOOKUP(J725,Prowadzacy!$F$2:$K$112,3,FALSE)</f>
        <v>Adam</v>
      </c>
      <c r="M725" s="19" t="str">
        <f>VLOOKUP(J725,Prowadzacy!$F$2:$K$112,4,FALSE)</f>
        <v>Regulski</v>
      </c>
      <c r="N725" s="20" t="str">
        <f>VLOOKUP(J725,Prowadzacy!$F$2:$M$112,8,FALSE)</f>
        <v xml:space="preserve">Paweł | Regulski | Dr inż. |  ( 52340 ) </v>
      </c>
      <c r="O725" s="20" t="str">
        <f>VLOOKUP(J725,Prowadzacy!$F$2:$K$112,5,FALSE)</f>
        <v>W05/K2</v>
      </c>
      <c r="P725" s="20" t="str">
        <f>VLOOKUP(J725,Prowadzacy!$F$2:$K$112,6,FALSE)</f>
        <v>ZAS</v>
      </c>
      <c r="Q725" s="34" t="s">
        <v>834</v>
      </c>
      <c r="R725" s="20" t="str">
        <f>VLOOKUP(Q725,Prowadzacy!$F$2:$K$112,2,FALSE)</f>
        <v>Krzysztof</v>
      </c>
      <c r="S725" s="20" t="str">
        <f>VLOOKUP(Q725,Prowadzacy!$F$2:$K$112,3,FALSE)</f>
        <v>Jacek</v>
      </c>
      <c r="T725" s="20" t="str">
        <f>VLOOKUP(Q725,Prowadzacy!$F$2:$K$112,4,FALSE)</f>
        <v>Solak</v>
      </c>
      <c r="U725" s="20" t="str">
        <f>VLOOKUP(Q725,Prowadzacy!$F$2:$M$112,8,FALSE)</f>
        <v xml:space="preserve">Krzysztof | Solak | Dr inż. |  ( 05296 ) </v>
      </c>
      <c r="V725" s="35"/>
      <c r="W725" s="34" t="s">
        <v>235</v>
      </c>
      <c r="X725" s="34"/>
      <c r="Y725" s="34"/>
      <c r="Z725" s="10"/>
      <c r="AA725" s="20"/>
      <c r="AB725" s="20"/>
      <c r="AC725" s="20"/>
      <c r="AD725" s="20"/>
      <c r="AE725" s="20"/>
      <c r="AF725" s="20"/>
      <c r="AG725" s="20"/>
      <c r="AH725" s="20"/>
      <c r="AI725" s="20"/>
      <c r="AJ725" s="20"/>
      <c r="AK725" s="20"/>
    </row>
    <row r="726" spans="1:37" ht="114.75">
      <c r="A726" s="20"/>
      <c r="B726" s="20" t="str">
        <f>VLOOKUP(E726,studia!$F$1:$I$12,2,FALSE)</f>
        <v>Automatyka i Robotyka</v>
      </c>
      <c r="C726" s="20" t="str">
        <f>VLOOKUP(E726,studia!$F$1:$I$12,3,FALSE)</f>
        <v>inż.</v>
      </c>
      <c r="D726" s="20" t="str">
        <f>VLOOKUP(E726,studia!$F$1:$I$12,4,FALSE)</f>
        <v>ASE</v>
      </c>
      <c r="E726" s="34" t="s">
        <v>389</v>
      </c>
      <c r="F726" s="85" t="s">
        <v>2939</v>
      </c>
      <c r="G726" s="35" t="s">
        <v>2653</v>
      </c>
      <c r="H726" s="35" t="s">
        <v>2654</v>
      </c>
      <c r="I726" s="35" t="s">
        <v>2655</v>
      </c>
      <c r="J726" s="35" t="s">
        <v>751</v>
      </c>
      <c r="K726" s="19" t="str">
        <f>VLOOKUP(J726,Prowadzacy!$F$2:$J$112,2,FALSE)</f>
        <v>Paweł</v>
      </c>
      <c r="L726" s="19" t="str">
        <f>VLOOKUP(J726,Prowadzacy!$F$2:$K$112,3,FALSE)</f>
        <v>Adam</v>
      </c>
      <c r="M726" s="19" t="str">
        <f>VLOOKUP(J726,Prowadzacy!$F$2:$K$112,4,FALSE)</f>
        <v>Regulski</v>
      </c>
      <c r="N726" s="20" t="str">
        <f>VLOOKUP(J726,Prowadzacy!$F$2:$M$112,8,FALSE)</f>
        <v xml:space="preserve">Paweł | Regulski | Dr inż. |  ( 52340 ) </v>
      </c>
      <c r="O726" s="20" t="str">
        <f>VLOOKUP(J726,Prowadzacy!$F$2:$K$112,5,FALSE)</f>
        <v>W05/K2</v>
      </c>
      <c r="P726" s="20" t="str">
        <f>VLOOKUP(J726,Prowadzacy!$F$2:$K$112,6,FALSE)</f>
        <v>ZAS</v>
      </c>
      <c r="Q726" s="34" t="s">
        <v>834</v>
      </c>
      <c r="R726" s="20" t="str">
        <f>VLOOKUP(Q726,Prowadzacy!$F$2:$K$112,2,FALSE)</f>
        <v>Krzysztof</v>
      </c>
      <c r="S726" s="20" t="str">
        <f>VLOOKUP(Q726,Prowadzacy!$F$2:$K$112,3,FALSE)</f>
        <v>Jacek</v>
      </c>
      <c r="T726" s="20" t="str">
        <f>VLOOKUP(Q726,Prowadzacy!$F$2:$K$112,4,FALSE)</f>
        <v>Solak</v>
      </c>
      <c r="U726" s="20" t="str">
        <f>VLOOKUP(Q726,Prowadzacy!$F$2:$M$112,8,FALSE)</f>
        <v xml:space="preserve">Krzysztof | Solak | Dr inż. |  ( 05296 ) </v>
      </c>
      <c r="V726" s="35"/>
      <c r="W726" s="34" t="s">
        <v>235</v>
      </c>
      <c r="X726" s="34"/>
      <c r="Y726" s="34"/>
      <c r="Z726" s="10"/>
      <c r="AA726" s="20"/>
      <c r="AB726" s="20"/>
      <c r="AC726" s="20"/>
      <c r="AD726" s="20"/>
      <c r="AE726" s="20"/>
      <c r="AF726" s="20"/>
      <c r="AG726" s="20"/>
      <c r="AH726" s="20"/>
      <c r="AI726" s="20"/>
      <c r="AJ726" s="20"/>
      <c r="AK726" s="20"/>
    </row>
    <row r="727" spans="1:37" ht="76.5">
      <c r="A727" s="20"/>
      <c r="B727" s="20" t="str">
        <f>VLOOKUP(E727,studia!$F$1:$I$12,2,FALSE)</f>
        <v>Mechatronika</v>
      </c>
      <c r="C727" s="20" t="str">
        <f>VLOOKUP(E727,studia!$F$1:$I$12,3,FALSE)</f>
        <v>inż.</v>
      </c>
      <c r="D727" s="20">
        <f>VLOOKUP(E727,studia!$F$1:$I$12,4,FALSE)</f>
        <v>0</v>
      </c>
      <c r="E727" s="53" t="s">
        <v>519</v>
      </c>
      <c r="F727" s="85" t="s">
        <v>2939</v>
      </c>
      <c r="G727" s="35" t="s">
        <v>2656</v>
      </c>
      <c r="H727" s="35" t="s">
        <v>2657</v>
      </c>
      <c r="I727" s="35" t="s">
        <v>2658</v>
      </c>
      <c r="J727" s="35" t="s">
        <v>1292</v>
      </c>
      <c r="K727" s="19" t="str">
        <f>VLOOKUP(J727,Prowadzacy!$F$2:$J$112,2,FALSE)</f>
        <v>Łukasz</v>
      </c>
      <c r="L727" s="19">
        <f>VLOOKUP(J727,Prowadzacy!$F$2:$K$112,3,FALSE)</f>
        <v>0</v>
      </c>
      <c r="M727" s="19" t="str">
        <f>VLOOKUP(J727,Prowadzacy!$F$2:$K$112,4,FALSE)</f>
        <v>Staszewski</v>
      </c>
      <c r="N727" s="20" t="str">
        <f>VLOOKUP(J727,Prowadzacy!$F$2:$M$112,8,FALSE)</f>
        <v xml:space="preserve">Łukasz | Staszewski | Dr inż. |  ( 05410 ) </v>
      </c>
      <c r="O727" s="20" t="str">
        <f>VLOOKUP(J727,Prowadzacy!$F$2:$K$112,5,FALSE)</f>
        <v>W05/K2</v>
      </c>
      <c r="P727" s="20" t="str">
        <f>VLOOKUP(J727,Prowadzacy!$F$2:$K$112,6,FALSE)</f>
        <v>ZAS</v>
      </c>
      <c r="Q727" s="34" t="s">
        <v>774</v>
      </c>
      <c r="R727" s="20" t="str">
        <f>VLOOKUP(Q727,Prowadzacy!$F$2:$K$112,2,FALSE)</f>
        <v>Daniel</v>
      </c>
      <c r="S727" s="20" t="str">
        <f>VLOOKUP(Q727,Prowadzacy!$F$2:$K$112,3,FALSE)</f>
        <v>Łukasz</v>
      </c>
      <c r="T727" s="20" t="str">
        <f>VLOOKUP(Q727,Prowadzacy!$F$2:$K$112,4,FALSE)</f>
        <v>Bejmert</v>
      </c>
      <c r="U727" s="20" t="str">
        <f>VLOOKUP(Q727,Prowadzacy!$F$2:$M$112,8,FALSE)</f>
        <v xml:space="preserve">Daniel | Bejmert | Dr inż. |  ( 05285 ) </v>
      </c>
      <c r="V727" s="35"/>
      <c r="W727" s="34" t="s">
        <v>235</v>
      </c>
      <c r="X727" s="34"/>
      <c r="Y727" s="34"/>
      <c r="Z727" s="10"/>
      <c r="AA727" s="20"/>
      <c r="AB727" s="20"/>
      <c r="AC727" s="20"/>
      <c r="AD727" s="20"/>
      <c r="AE727" s="20"/>
      <c r="AF727" s="20"/>
      <c r="AG727" s="20"/>
      <c r="AH727" s="20"/>
      <c r="AI727" s="20"/>
      <c r="AJ727" s="20"/>
      <c r="AK727" s="20"/>
    </row>
    <row r="728" spans="1:37" ht="76.5">
      <c r="A728" s="20"/>
      <c r="B728" s="20" t="str">
        <f>VLOOKUP(E728,studia!$F$1:$I$12,2,FALSE)</f>
        <v>Elektrotechnika</v>
      </c>
      <c r="C728" s="20" t="str">
        <f>VLOOKUP(E728,studia!$F$1:$I$12,3,FALSE)</f>
        <v>inż.</v>
      </c>
      <c r="D728" s="20" t="str">
        <f>VLOOKUP(E728,studia!$F$1:$I$12,4,FALSE)</f>
        <v>EEN</v>
      </c>
      <c r="E728" s="34" t="s">
        <v>393</v>
      </c>
      <c r="F728" s="85" t="s">
        <v>2939</v>
      </c>
      <c r="G728" s="54" t="s">
        <v>2659</v>
      </c>
      <c r="H728" s="54" t="s">
        <v>1525</v>
      </c>
      <c r="I728" s="54" t="s">
        <v>2660</v>
      </c>
      <c r="J728" s="35" t="s">
        <v>802</v>
      </c>
      <c r="K728" s="19" t="str">
        <f>VLOOKUP(J728,Prowadzacy!$F$2:$J$112,2,FALSE)</f>
        <v>Kazimierz</v>
      </c>
      <c r="L728" s="19">
        <f>VLOOKUP(J728,Prowadzacy!$F$2:$K$112,3,FALSE)</f>
        <v>0</v>
      </c>
      <c r="M728" s="19" t="str">
        <f>VLOOKUP(J728,Prowadzacy!$F$2:$K$112,4,FALSE)</f>
        <v>Herlender</v>
      </c>
      <c r="N728" s="20" t="str">
        <f>VLOOKUP(J728,Prowadzacy!$F$2:$M$112,8,FALSE)</f>
        <v xml:space="preserve">Kazimierz | Herlender | Dr inż. |  ( 05211 ) </v>
      </c>
      <c r="O728" s="20" t="str">
        <f>VLOOKUP(J728,Prowadzacy!$F$2:$K$112,5,FALSE)</f>
        <v>W05/K2</v>
      </c>
      <c r="P728" s="20" t="str">
        <f>VLOOKUP(J728,Prowadzacy!$F$2:$K$112,6,FALSE)</f>
        <v>ZUE</v>
      </c>
      <c r="Q728" s="34" t="s">
        <v>2661</v>
      </c>
      <c r="R728" s="20" t="str">
        <f>VLOOKUP(Q728,Prowadzacy!$F$2:$K$112,2,FALSE)</f>
        <v>Waldemar</v>
      </c>
      <c r="S728" s="20" t="str">
        <f>VLOOKUP(Q728,Prowadzacy!$F$2:$K$112,3,FALSE)</f>
        <v>Paweł</v>
      </c>
      <c r="T728" s="20" t="str">
        <f>VLOOKUP(Q728,Prowadzacy!$F$2:$K$112,4,FALSE)</f>
        <v>Dołęga</v>
      </c>
      <c r="U728" s="20" t="str">
        <f>VLOOKUP(Q728,Prowadzacy!$F$2:$M$112,8,FALSE)</f>
        <v xml:space="preserve">Waldemar | Dołęga | Dr hab. inż. |  ( 05265 ) </v>
      </c>
      <c r="V728" s="35"/>
      <c r="W728" s="34" t="s">
        <v>235</v>
      </c>
      <c r="X728" s="34"/>
      <c r="Y728" s="34"/>
      <c r="Z728" s="10"/>
      <c r="AA728" s="20"/>
      <c r="AB728" s="20"/>
      <c r="AC728" s="20"/>
      <c r="AD728" s="20"/>
      <c r="AE728" s="20"/>
      <c r="AF728" s="20"/>
      <c r="AG728" s="20"/>
      <c r="AH728" s="20"/>
      <c r="AI728" s="20"/>
      <c r="AJ728" s="20"/>
      <c r="AK728" s="20"/>
    </row>
    <row r="729" spans="1:37" ht="102">
      <c r="A729" s="20"/>
      <c r="B729" s="20" t="str">
        <f>VLOOKUP(E729,studia!$F$1:$I$12,2,FALSE)</f>
        <v>Mechatronika</v>
      </c>
      <c r="C729" s="20" t="str">
        <f>VLOOKUP(E729,studia!$F$1:$I$12,3,FALSE)</f>
        <v>inż.</v>
      </c>
      <c r="D729" s="20">
        <f>VLOOKUP(E729,studia!$F$1:$I$12,4,FALSE)</f>
        <v>0</v>
      </c>
      <c r="E729" s="34" t="s">
        <v>519</v>
      </c>
      <c r="F729" s="85" t="s">
        <v>2939</v>
      </c>
      <c r="G729" s="35" t="s">
        <v>2662</v>
      </c>
      <c r="H729" s="35" t="s">
        <v>2663</v>
      </c>
      <c r="I729" s="35" t="s">
        <v>2664</v>
      </c>
      <c r="J729" s="35" t="s">
        <v>1292</v>
      </c>
      <c r="K729" s="19" t="str">
        <f>VLOOKUP(J729,Prowadzacy!$F$2:$J$112,2,FALSE)</f>
        <v>Łukasz</v>
      </c>
      <c r="L729" s="19">
        <f>VLOOKUP(J729,Prowadzacy!$F$2:$K$112,3,FALSE)</f>
        <v>0</v>
      </c>
      <c r="M729" s="19" t="str">
        <f>VLOOKUP(J729,Prowadzacy!$F$2:$K$112,4,FALSE)</f>
        <v>Staszewski</v>
      </c>
      <c r="N729" s="20" t="str">
        <f>VLOOKUP(J729,Prowadzacy!$F$2:$M$112,8,FALSE)</f>
        <v xml:space="preserve">Łukasz | Staszewski | Dr inż. |  ( 05410 ) </v>
      </c>
      <c r="O729" s="20" t="str">
        <f>VLOOKUP(J729,Prowadzacy!$F$2:$K$112,5,FALSE)</f>
        <v>W05/K2</v>
      </c>
      <c r="P729" s="20" t="str">
        <f>VLOOKUP(J729,Prowadzacy!$F$2:$K$112,6,FALSE)</f>
        <v>ZAS</v>
      </c>
      <c r="Q729" s="34" t="s">
        <v>774</v>
      </c>
      <c r="R729" s="20" t="str">
        <f>VLOOKUP(Q729,Prowadzacy!$F$2:$K$112,2,FALSE)</f>
        <v>Daniel</v>
      </c>
      <c r="S729" s="20" t="str">
        <f>VLOOKUP(Q729,Prowadzacy!$F$2:$K$112,3,FALSE)</f>
        <v>Łukasz</v>
      </c>
      <c r="T729" s="20" t="str">
        <f>VLOOKUP(Q729,Prowadzacy!$F$2:$K$112,4,FALSE)</f>
        <v>Bejmert</v>
      </c>
      <c r="U729" s="20" t="str">
        <f>VLOOKUP(Q729,Prowadzacy!$F$2:$M$112,8,FALSE)</f>
        <v xml:space="preserve">Daniel | Bejmert | Dr inż. |  ( 05285 ) </v>
      </c>
      <c r="V729" s="35"/>
      <c r="W729" s="34" t="s">
        <v>235</v>
      </c>
      <c r="X729" s="34"/>
      <c r="Y729" s="34"/>
      <c r="Z729" s="10"/>
      <c r="AA729" s="20"/>
      <c r="AB729" s="20"/>
      <c r="AC729" s="20"/>
      <c r="AD729" s="20"/>
      <c r="AE729" s="20"/>
      <c r="AF729" s="20"/>
      <c r="AG729" s="20"/>
      <c r="AH729" s="20"/>
      <c r="AI729" s="20"/>
      <c r="AJ729" s="20"/>
      <c r="AK729" s="20"/>
    </row>
    <row r="730" spans="1:37" ht="102">
      <c r="A730" s="20"/>
      <c r="B730" s="20" t="str">
        <f>VLOOKUP(E730,studia!$F$1:$I$12,2,FALSE)</f>
        <v>Automatyka i Robotyka</v>
      </c>
      <c r="C730" s="20" t="str">
        <f>VLOOKUP(E730,studia!$F$1:$I$12,3,FALSE)</f>
        <v>inż.</v>
      </c>
      <c r="D730" s="20" t="str">
        <f>VLOOKUP(E730,studia!$F$1:$I$12,4,FALSE)</f>
        <v>ASE</v>
      </c>
      <c r="E730" s="53" t="s">
        <v>389</v>
      </c>
      <c r="F730" s="85" t="s">
        <v>2939</v>
      </c>
      <c r="G730" s="35" t="s">
        <v>2665</v>
      </c>
      <c r="H730" s="35" t="s">
        <v>2666</v>
      </c>
      <c r="I730" s="35" t="s">
        <v>2667</v>
      </c>
      <c r="J730" s="35" t="s">
        <v>867</v>
      </c>
      <c r="K730" s="19" t="str">
        <f>VLOOKUP(J730,Prowadzacy!$F$2:$J$112,2,FALSE)</f>
        <v>Grzegorz</v>
      </c>
      <c r="L730" s="19" t="str">
        <f>VLOOKUP(J730,Prowadzacy!$F$2:$K$112,3,FALSE)</f>
        <v>Eugeniusz</v>
      </c>
      <c r="M730" s="19" t="str">
        <f>VLOOKUP(J730,Prowadzacy!$F$2:$K$112,4,FALSE)</f>
        <v>Wiśniewski</v>
      </c>
      <c r="N730" s="20" t="str">
        <f>VLOOKUP(J730,Prowadzacy!$F$2:$M$112,8,FALSE)</f>
        <v xml:space="preserve">Grzegorz | Wiśniewski | Dr inż. |  ( 05214 ) </v>
      </c>
      <c r="O730" s="20" t="str">
        <f>VLOOKUP(J730,Prowadzacy!$F$2:$K$112,5,FALSE)</f>
        <v>W05/K2</v>
      </c>
      <c r="P730" s="20" t="str">
        <f>VLOOKUP(J730,Prowadzacy!$F$2:$K$112,6,FALSE)</f>
        <v>ZAS</v>
      </c>
      <c r="Q730" s="34" t="s">
        <v>798</v>
      </c>
      <c r="R730" s="20" t="str">
        <f>VLOOKUP(Q730,Prowadzacy!$F$2:$K$112,2,FALSE)</f>
        <v>Marcin</v>
      </c>
      <c r="S730" s="20" t="str">
        <f>VLOOKUP(Q730,Prowadzacy!$F$2:$K$112,3,FALSE)</f>
        <v>Wojciech</v>
      </c>
      <c r="T730" s="20" t="str">
        <f>VLOOKUP(Q730,Prowadzacy!$F$2:$K$112,4,FALSE)</f>
        <v>Habrych</v>
      </c>
      <c r="U730" s="20" t="str">
        <f>VLOOKUP(Q730,Prowadzacy!$F$2:$M$112,8,FALSE)</f>
        <v xml:space="preserve">Marcin | Habrych | Dr inż. |  ( 05281 ) </v>
      </c>
      <c r="V730" s="35"/>
      <c r="W730" s="34" t="s">
        <v>235</v>
      </c>
      <c r="X730" s="34"/>
      <c r="Y730" s="34"/>
      <c r="Z730" s="10"/>
      <c r="AA730" s="20"/>
      <c r="AB730" s="20"/>
      <c r="AC730" s="20"/>
      <c r="AD730" s="20"/>
      <c r="AE730" s="20"/>
      <c r="AF730" s="20"/>
      <c r="AG730" s="20"/>
      <c r="AH730" s="20"/>
      <c r="AI730" s="20"/>
      <c r="AJ730" s="20"/>
      <c r="AK730" s="20"/>
    </row>
    <row r="731" spans="1:37" ht="102">
      <c r="A731" s="20"/>
      <c r="B731" s="20" t="str">
        <f>VLOOKUP(E731,studia!$F$1:$I$12,2,FALSE)</f>
        <v>Elektrotechnika</v>
      </c>
      <c r="C731" s="20" t="str">
        <f>VLOOKUP(E731,studia!$F$1:$I$12,3,FALSE)</f>
        <v>inż.</v>
      </c>
      <c r="D731" s="20" t="str">
        <f>VLOOKUP(E731,studia!$F$1:$I$12,4,FALSE)</f>
        <v>EEN</v>
      </c>
      <c r="E731" s="34" t="s">
        <v>393</v>
      </c>
      <c r="F731" s="85" t="s">
        <v>2939</v>
      </c>
      <c r="G731" s="35" t="s">
        <v>2668</v>
      </c>
      <c r="H731" s="35" t="s">
        <v>2669</v>
      </c>
      <c r="I731" s="35" t="s">
        <v>2670</v>
      </c>
      <c r="J731" s="35" t="s">
        <v>867</v>
      </c>
      <c r="K731" s="19" t="str">
        <f>VLOOKUP(J731,Prowadzacy!$F$2:$J$112,2,FALSE)</f>
        <v>Grzegorz</v>
      </c>
      <c r="L731" s="19" t="str">
        <f>VLOOKUP(J731,Prowadzacy!$F$2:$K$112,3,FALSE)</f>
        <v>Eugeniusz</v>
      </c>
      <c r="M731" s="19" t="str">
        <f>VLOOKUP(J731,Prowadzacy!$F$2:$K$112,4,FALSE)</f>
        <v>Wiśniewski</v>
      </c>
      <c r="N731" s="20" t="str">
        <f>VLOOKUP(J731,Prowadzacy!$F$2:$M$112,8,FALSE)</f>
        <v xml:space="preserve">Grzegorz | Wiśniewski | Dr inż. |  ( 05214 ) </v>
      </c>
      <c r="O731" s="20" t="str">
        <f>VLOOKUP(J731,Prowadzacy!$F$2:$K$112,5,FALSE)</f>
        <v>W05/K2</v>
      </c>
      <c r="P731" s="20" t="str">
        <f>VLOOKUP(J731,Prowadzacy!$F$2:$K$112,6,FALSE)</f>
        <v>ZAS</v>
      </c>
      <c r="Q731" s="34" t="s">
        <v>798</v>
      </c>
      <c r="R731" s="20" t="str">
        <f>VLOOKUP(Q731,Prowadzacy!$F$2:$K$112,2,FALSE)</f>
        <v>Marcin</v>
      </c>
      <c r="S731" s="20" t="str">
        <f>VLOOKUP(Q731,Prowadzacy!$F$2:$K$112,3,FALSE)</f>
        <v>Wojciech</v>
      </c>
      <c r="T731" s="20" t="str">
        <f>VLOOKUP(Q731,Prowadzacy!$F$2:$K$112,4,FALSE)</f>
        <v>Habrych</v>
      </c>
      <c r="U731" s="20" t="str">
        <f>VLOOKUP(Q731,Prowadzacy!$F$2:$M$112,8,FALSE)</f>
        <v xml:space="preserve">Marcin | Habrych | Dr inż. |  ( 05281 ) </v>
      </c>
      <c r="V731" s="35"/>
      <c r="W731" s="34" t="s">
        <v>235</v>
      </c>
      <c r="X731" s="34"/>
      <c r="Y731" s="34"/>
      <c r="Z731" s="10"/>
      <c r="AA731" s="20"/>
      <c r="AB731" s="20"/>
      <c r="AC731" s="20"/>
      <c r="AD731" s="20"/>
      <c r="AE731" s="20"/>
      <c r="AF731" s="20"/>
      <c r="AG731" s="20"/>
      <c r="AH731" s="20"/>
      <c r="AI731" s="20"/>
      <c r="AJ731" s="20"/>
      <c r="AK731" s="20"/>
    </row>
    <row r="732" spans="1:37" ht="140.25">
      <c r="A732" s="20"/>
      <c r="B732" s="20" t="str">
        <f>VLOOKUP(E732,studia!$F$1:$I$12,2,FALSE)</f>
        <v>Automatyka i Robotyka</v>
      </c>
      <c r="C732" s="20" t="str">
        <f>VLOOKUP(E732,studia!$F$1:$I$12,3,FALSE)</f>
        <v>inż.</v>
      </c>
      <c r="D732" s="20" t="str">
        <f>VLOOKUP(E732,studia!$F$1:$I$12,4,FALSE)</f>
        <v>ASE</v>
      </c>
      <c r="E732" s="53" t="s">
        <v>389</v>
      </c>
      <c r="F732" s="85" t="s">
        <v>2939</v>
      </c>
      <c r="G732" s="54" t="s">
        <v>896</v>
      </c>
      <c r="H732" s="35" t="s">
        <v>2671</v>
      </c>
      <c r="I732" s="35" t="s">
        <v>2672</v>
      </c>
      <c r="J732" s="35" t="s">
        <v>798</v>
      </c>
      <c r="K732" s="19" t="str">
        <f>VLOOKUP(J732,Prowadzacy!$F$2:$J$112,2,FALSE)</f>
        <v>Marcin</v>
      </c>
      <c r="L732" s="19" t="str">
        <f>VLOOKUP(J732,Prowadzacy!$F$2:$K$112,3,FALSE)</f>
        <v>Wojciech</v>
      </c>
      <c r="M732" s="19" t="str">
        <f>VLOOKUP(J732,Prowadzacy!$F$2:$K$112,4,FALSE)</f>
        <v>Habrych</v>
      </c>
      <c r="N732" s="20" t="str">
        <f>VLOOKUP(J732,Prowadzacy!$F$2:$M$112,8,FALSE)</f>
        <v xml:space="preserve">Marcin | Habrych | Dr inż. |  ( 05281 ) </v>
      </c>
      <c r="O732" s="20" t="str">
        <f>VLOOKUP(J732,Prowadzacy!$F$2:$K$112,5,FALSE)</f>
        <v>W05/K2</v>
      </c>
      <c r="P732" s="20" t="str">
        <f>VLOOKUP(J732,Prowadzacy!$F$2:$K$112,6,FALSE)</f>
        <v>ZAS</v>
      </c>
      <c r="Q732" s="34" t="s">
        <v>1054</v>
      </c>
      <c r="R732" s="20" t="str">
        <f>VLOOKUP(Q732,Prowadzacy!$F$2:$K$112,2,FALSE)</f>
        <v>Jan</v>
      </c>
      <c r="S732" s="20" t="str">
        <f>VLOOKUP(Q732,Prowadzacy!$F$2:$K$112,3,FALSE)</f>
        <v>Józef</v>
      </c>
      <c r="T732" s="20" t="str">
        <f>VLOOKUP(Q732,Prowadzacy!$F$2:$K$112,4,FALSE)</f>
        <v>Iżykowski</v>
      </c>
      <c r="U732" s="20" t="str">
        <f>VLOOKUP(Q732,Prowadzacy!$F$2:$M$112,8,FALSE)</f>
        <v xml:space="preserve">Jan | Iżykowski | Prof. dr hab. inż. |  ( 05212 ) </v>
      </c>
      <c r="V732" s="35"/>
      <c r="W732" s="34" t="s">
        <v>235</v>
      </c>
      <c r="X732" s="34"/>
      <c r="Y732" s="34"/>
      <c r="Z732" s="10"/>
      <c r="AA732" s="20"/>
      <c r="AB732" s="20"/>
      <c r="AC732" s="20"/>
      <c r="AD732" s="20"/>
      <c r="AE732" s="20"/>
      <c r="AF732" s="20"/>
      <c r="AG732" s="20"/>
      <c r="AH732" s="20"/>
      <c r="AI732" s="20"/>
      <c r="AJ732" s="20"/>
      <c r="AK732" s="20"/>
    </row>
    <row r="733" spans="1:37" ht="115.5">
      <c r="A733" s="20"/>
      <c r="B733" s="20" t="str">
        <f>VLOOKUP(E733,studia!$F$1:$I$12,2,FALSE)</f>
        <v>Mechatronika</v>
      </c>
      <c r="C733" s="20" t="str">
        <f>VLOOKUP(E733,studia!$F$1:$I$12,3,FALSE)</f>
        <v>inż.</v>
      </c>
      <c r="D733" s="20">
        <f>VLOOKUP(E733,studia!$F$1:$I$12,4,FALSE)</f>
        <v>0</v>
      </c>
      <c r="E733" s="53" t="s">
        <v>519</v>
      </c>
      <c r="F733" s="85" t="s">
        <v>2939</v>
      </c>
      <c r="G733" s="77" t="s">
        <v>2674</v>
      </c>
      <c r="H733" s="35" t="s">
        <v>2673</v>
      </c>
      <c r="I733" s="35" t="s">
        <v>2675</v>
      </c>
      <c r="J733" s="35" t="s">
        <v>1292</v>
      </c>
      <c r="K733" s="19" t="str">
        <f>VLOOKUP(J733,Prowadzacy!$F$2:$J$112,2,FALSE)</f>
        <v>Łukasz</v>
      </c>
      <c r="L733" s="19">
        <f>VLOOKUP(J733,Prowadzacy!$F$2:$K$112,3,FALSE)</f>
        <v>0</v>
      </c>
      <c r="M733" s="19" t="str">
        <f>VLOOKUP(J733,Prowadzacy!$F$2:$K$112,4,FALSE)</f>
        <v>Staszewski</v>
      </c>
      <c r="N733" s="20" t="str">
        <f>VLOOKUP(J733,Prowadzacy!$F$2:$M$112,8,FALSE)</f>
        <v xml:space="preserve">Łukasz | Staszewski | Dr inż. |  ( 05410 ) </v>
      </c>
      <c r="O733" s="20" t="str">
        <f>VLOOKUP(J733,Prowadzacy!$F$2:$K$112,5,FALSE)</f>
        <v>W05/K2</v>
      </c>
      <c r="P733" s="20" t="str">
        <f>VLOOKUP(J733,Prowadzacy!$F$2:$K$112,6,FALSE)</f>
        <v>ZAS</v>
      </c>
      <c r="Q733" s="34" t="s">
        <v>774</v>
      </c>
      <c r="R733" s="20" t="str">
        <f>VLOOKUP(Q733,Prowadzacy!$F$2:$K$112,2,FALSE)</f>
        <v>Daniel</v>
      </c>
      <c r="S733" s="20" t="str">
        <f>VLOOKUP(Q733,Prowadzacy!$F$2:$K$112,3,FALSE)</f>
        <v>Łukasz</v>
      </c>
      <c r="T733" s="20" t="str">
        <f>VLOOKUP(Q733,Prowadzacy!$F$2:$K$112,4,FALSE)</f>
        <v>Bejmert</v>
      </c>
      <c r="U733" s="20" t="str">
        <f>VLOOKUP(Q733,Prowadzacy!$F$2:$M$112,8,FALSE)</f>
        <v xml:space="preserve">Daniel | Bejmert | Dr inż. |  ( 05285 ) </v>
      </c>
      <c r="V733" s="35"/>
      <c r="W733" s="34" t="s">
        <v>235</v>
      </c>
      <c r="X733" s="34"/>
      <c r="Y733" s="34"/>
      <c r="Z733" s="10"/>
      <c r="AA733" s="20"/>
      <c r="AB733" s="20"/>
      <c r="AC733" s="20"/>
      <c r="AD733" s="20"/>
      <c r="AE733" s="20"/>
      <c r="AF733" s="20"/>
      <c r="AG733" s="20"/>
      <c r="AH733" s="20"/>
      <c r="AI733" s="20"/>
      <c r="AJ733" s="20"/>
      <c r="AK733" s="20"/>
    </row>
    <row r="734" spans="1:37" ht="114.75">
      <c r="A734" s="20"/>
      <c r="B734" s="20" t="str">
        <f>VLOOKUP(E734,studia!$F$1:$I$12,2,FALSE)</f>
        <v>Elektrotechnika</v>
      </c>
      <c r="C734" s="20" t="str">
        <f>VLOOKUP(E734,studia!$F$1:$I$12,3,FALSE)</f>
        <v>mgr</v>
      </c>
      <c r="D734" s="20" t="str">
        <f>VLOOKUP(E734,studia!$F$1:$I$12,4,FALSE)</f>
        <v>EEN</v>
      </c>
      <c r="E734" s="53" t="s">
        <v>575</v>
      </c>
      <c r="F734" s="85" t="s">
        <v>2939</v>
      </c>
      <c r="G734" s="54" t="s">
        <v>2677</v>
      </c>
      <c r="H734" s="35" t="s">
        <v>2678</v>
      </c>
      <c r="I734" s="35" t="s">
        <v>2679</v>
      </c>
      <c r="J734" s="35" t="s">
        <v>1020</v>
      </c>
      <c r="K734" s="19" t="str">
        <f>VLOOKUP(J734,Prowadzacy!$F$2:$J$112,2,FALSE)</f>
        <v>Wiktoria</v>
      </c>
      <c r="L734" s="19" t="str">
        <f>VLOOKUP(J734,Prowadzacy!$F$2:$K$112,3,FALSE)</f>
        <v>Maria</v>
      </c>
      <c r="M734" s="19" t="str">
        <f>VLOOKUP(J734,Prowadzacy!$F$2:$K$112,4,FALSE)</f>
        <v>Grycan</v>
      </c>
      <c r="N734" s="20" t="str">
        <f>VLOOKUP(J734,Prowadzacy!$F$2:$M$112,8,FALSE)</f>
        <v xml:space="preserve">Wiktoria | Grycan | Dr inż. |  ( 05408 ) </v>
      </c>
      <c r="O734" s="20" t="str">
        <f>VLOOKUP(J734,Prowadzacy!$F$2:$K$112,5,FALSE)</f>
        <v>W05/K2</v>
      </c>
      <c r="P734" s="20" t="str">
        <f>VLOOKUP(J734,Prowadzacy!$F$2:$K$112,6,FALSE)</f>
        <v>ZEP</v>
      </c>
      <c r="Q734" s="34" t="s">
        <v>763</v>
      </c>
      <c r="R734" s="20" t="str">
        <f>VLOOKUP(Q734,Prowadzacy!$F$2:$K$112,2,FALSE)</f>
        <v>Joanna</v>
      </c>
      <c r="S734" s="20" t="str">
        <f>VLOOKUP(Q734,Prowadzacy!$F$2:$K$112,3,FALSE)</f>
        <v>Karolina</v>
      </c>
      <c r="T734" s="20" t="str">
        <f>VLOOKUP(Q734,Prowadzacy!$F$2:$K$112,4,FALSE)</f>
        <v>Budzisz</v>
      </c>
      <c r="U734" s="20" t="str">
        <f>VLOOKUP(Q734,Prowadzacy!$F$2:$M$112,8,FALSE)</f>
        <v xml:space="preserve">Joanna | Budzisz | Dr inż. |  ( 05404 ) </v>
      </c>
      <c r="V734" s="35"/>
      <c r="W734" s="34" t="s">
        <v>235</v>
      </c>
      <c r="X734" s="34"/>
      <c r="Y734" s="34"/>
      <c r="Z734" s="10"/>
      <c r="AA734" s="20"/>
      <c r="AB734" s="20"/>
      <c r="AC734" s="20"/>
      <c r="AD734" s="20"/>
      <c r="AE734" s="20"/>
      <c r="AF734" s="20"/>
      <c r="AG734" s="20"/>
      <c r="AH734" s="20"/>
      <c r="AI734" s="20"/>
      <c r="AJ734" s="20"/>
      <c r="AK734" s="20"/>
    </row>
    <row r="735" spans="1:37" ht="114.75">
      <c r="A735" s="20"/>
      <c r="B735" s="20" t="str">
        <f>VLOOKUP(E735,studia!$F$1:$I$12,2,FALSE)</f>
        <v>Elektrotechnika</v>
      </c>
      <c r="C735" s="20" t="str">
        <f>VLOOKUP(E735,studia!$F$1:$I$12,3,FALSE)</f>
        <v>inż.</v>
      </c>
      <c r="D735" s="20" t="str">
        <f>VLOOKUP(E735,studia!$F$1:$I$12,4,FALSE)</f>
        <v>EEN</v>
      </c>
      <c r="E735" s="53" t="s">
        <v>393</v>
      </c>
      <c r="F735" s="85" t="s">
        <v>2939</v>
      </c>
      <c r="G735" s="35" t="s">
        <v>2680</v>
      </c>
      <c r="H735" s="35" t="s">
        <v>2681</v>
      </c>
      <c r="I735" s="35" t="s">
        <v>2682</v>
      </c>
      <c r="J735" s="35" t="s">
        <v>867</v>
      </c>
      <c r="K735" s="19" t="str">
        <f>VLOOKUP(J735,Prowadzacy!$F$2:$J$112,2,FALSE)</f>
        <v>Grzegorz</v>
      </c>
      <c r="L735" s="19" t="str">
        <f>VLOOKUP(J735,Prowadzacy!$F$2:$K$112,3,FALSE)</f>
        <v>Eugeniusz</v>
      </c>
      <c r="M735" s="19" t="str">
        <f>VLOOKUP(J735,Prowadzacy!$F$2:$K$112,4,FALSE)</f>
        <v>Wiśniewski</v>
      </c>
      <c r="N735" s="20" t="str">
        <f>VLOOKUP(J735,Prowadzacy!$F$2:$M$112,8,FALSE)</f>
        <v xml:space="preserve">Grzegorz | Wiśniewski | Dr inż. |  ( 05214 ) </v>
      </c>
      <c r="O735" s="20" t="str">
        <f>VLOOKUP(J735,Prowadzacy!$F$2:$K$112,5,FALSE)</f>
        <v>W05/K2</v>
      </c>
      <c r="P735" s="20" t="str">
        <f>VLOOKUP(J735,Prowadzacy!$F$2:$K$112,6,FALSE)</f>
        <v>ZAS</v>
      </c>
      <c r="Q735" s="34" t="s">
        <v>798</v>
      </c>
      <c r="R735" s="20" t="str">
        <f>VLOOKUP(Q735,Prowadzacy!$F$2:$K$112,2,FALSE)</f>
        <v>Marcin</v>
      </c>
      <c r="S735" s="20" t="str">
        <f>VLOOKUP(Q735,Prowadzacy!$F$2:$K$112,3,FALSE)</f>
        <v>Wojciech</v>
      </c>
      <c r="T735" s="20" t="str">
        <f>VLOOKUP(Q735,Prowadzacy!$F$2:$K$112,4,FALSE)</f>
        <v>Habrych</v>
      </c>
      <c r="U735" s="20" t="str">
        <f>VLOOKUP(Q735,Prowadzacy!$F$2:$M$112,8,FALSE)</f>
        <v xml:space="preserve">Marcin | Habrych | Dr inż. |  ( 05281 ) </v>
      </c>
      <c r="V735" s="35"/>
      <c r="W735" s="34" t="s">
        <v>235</v>
      </c>
      <c r="X735" s="34"/>
      <c r="Y735" s="34"/>
      <c r="Z735" s="10"/>
      <c r="AA735" s="20"/>
      <c r="AB735" s="20"/>
      <c r="AC735" s="20"/>
      <c r="AD735" s="20"/>
      <c r="AE735" s="20"/>
      <c r="AF735" s="20"/>
      <c r="AG735" s="20"/>
      <c r="AH735" s="20"/>
      <c r="AI735" s="20"/>
      <c r="AJ735" s="20"/>
      <c r="AK735" s="20"/>
    </row>
    <row r="736" spans="1:37" ht="90" customHeight="1">
      <c r="A736" s="20"/>
      <c r="B736" s="20" t="str">
        <f>VLOOKUP(E736,studia!$F$1:$I$12,2,FALSE)</f>
        <v>Elektrotechnika</v>
      </c>
      <c r="C736" s="20" t="str">
        <f>VLOOKUP(E736,studia!$F$1:$I$12,3,FALSE)</f>
        <v>mgr</v>
      </c>
      <c r="D736" s="20" t="str">
        <f>VLOOKUP(E736,studia!$F$1:$I$12,4,FALSE)</f>
        <v>EEN</v>
      </c>
      <c r="E736" s="53" t="s">
        <v>575</v>
      </c>
      <c r="F736" s="85" t="s">
        <v>2939</v>
      </c>
      <c r="G736" s="35" t="s">
        <v>2683</v>
      </c>
      <c r="H736" s="35" t="s">
        <v>2684</v>
      </c>
      <c r="I736" s="35" t="s">
        <v>2685</v>
      </c>
      <c r="J736" s="35" t="s">
        <v>1236</v>
      </c>
      <c r="K736" s="19" t="str">
        <f>VLOOKUP(J736,Prowadzacy!$F$2:$J$112,2,FALSE)</f>
        <v>Bogumiła</v>
      </c>
      <c r="L736" s="19" t="str">
        <f>VLOOKUP(J736,Prowadzacy!$F$2:$K$112,3,FALSE)</f>
        <v>Kazimiera</v>
      </c>
      <c r="M736" s="19" t="str">
        <f>VLOOKUP(J736,Prowadzacy!$F$2:$K$112,4,FALSE)</f>
        <v>Wnukowska</v>
      </c>
      <c r="N736" s="20" t="str">
        <f>VLOOKUP(J736,Prowadzacy!$F$2:$M$112,8,FALSE)</f>
        <v xml:space="preserve">Bogumiła | Wnukowska | Dr hab. inż. |  ( 05258z ) </v>
      </c>
      <c r="O736" s="20" t="str">
        <f>VLOOKUP(J736,Prowadzacy!$F$2:$K$112,5,FALSE)</f>
        <v>W05/K2</v>
      </c>
      <c r="P736" s="20" t="str">
        <f>VLOOKUP(J736,Prowadzacy!$F$2:$K$112,6,FALSE)</f>
        <v>ZEP</v>
      </c>
      <c r="Q736" s="34" t="s">
        <v>1058</v>
      </c>
      <c r="R736" s="20" t="str">
        <f>VLOOKUP(Q736,Prowadzacy!$F$2:$K$112,2,FALSE)</f>
        <v>Marek</v>
      </c>
      <c r="S736" s="20" t="str">
        <f>VLOOKUP(Q736,Prowadzacy!$F$2:$K$112,3,FALSE)</f>
        <v>Andrzej</v>
      </c>
      <c r="T736" s="20" t="str">
        <f>VLOOKUP(Q736,Prowadzacy!$F$2:$K$112,4,FALSE)</f>
        <v>Jaworski</v>
      </c>
      <c r="U736" s="20" t="str">
        <f>VLOOKUP(Q736,Prowadzacy!$F$2:$M$112,8,FALSE)</f>
        <v xml:space="preserve">Marek | Jaworski | Dr inż. |  ( 05237 ) </v>
      </c>
      <c r="V736" s="35"/>
      <c r="W736" s="34" t="s">
        <v>235</v>
      </c>
      <c r="X736" s="34"/>
      <c r="Y736" s="34"/>
      <c r="Z736" s="10"/>
      <c r="AA736" s="20"/>
      <c r="AB736" s="20"/>
      <c r="AC736" s="20"/>
      <c r="AD736" s="20"/>
      <c r="AE736" s="20"/>
      <c r="AF736" s="20"/>
      <c r="AG736" s="20"/>
      <c r="AH736" s="20"/>
      <c r="AI736" s="20"/>
      <c r="AJ736" s="20"/>
      <c r="AK736" s="20"/>
    </row>
    <row r="737" spans="1:37" ht="128.25" customHeight="1">
      <c r="A737" s="20"/>
      <c r="B737" s="20" t="str">
        <f>VLOOKUP(E737,studia!$F$1:$I$12,2,FALSE)</f>
        <v>Elektrotechnika</v>
      </c>
      <c r="C737" s="20" t="str">
        <f>VLOOKUP(E737,studia!$F$1:$I$12,3,FALSE)</f>
        <v>inż.</v>
      </c>
      <c r="D737" s="20" t="str">
        <f>VLOOKUP(E737,studia!$F$1:$I$12,4,FALSE)</f>
        <v>EEN</v>
      </c>
      <c r="E737" s="53" t="s">
        <v>393</v>
      </c>
      <c r="F737" s="85" t="s">
        <v>2939</v>
      </c>
      <c r="G737" s="35" t="s">
        <v>2686</v>
      </c>
      <c r="H737" s="54" t="s">
        <v>2687</v>
      </c>
      <c r="I737" s="54" t="s">
        <v>2688</v>
      </c>
      <c r="J737" s="35" t="s">
        <v>867</v>
      </c>
      <c r="K737" s="19" t="str">
        <f>VLOOKUP(J737,Prowadzacy!$F$2:$J$112,2,FALSE)</f>
        <v>Grzegorz</v>
      </c>
      <c r="L737" s="19" t="str">
        <f>VLOOKUP(J737,Prowadzacy!$F$2:$K$112,3,FALSE)</f>
        <v>Eugeniusz</v>
      </c>
      <c r="M737" s="19" t="str">
        <f>VLOOKUP(J737,Prowadzacy!$F$2:$K$112,4,FALSE)</f>
        <v>Wiśniewski</v>
      </c>
      <c r="N737" s="20" t="str">
        <f>VLOOKUP(J737,Prowadzacy!$F$2:$M$112,8,FALSE)</f>
        <v xml:space="preserve">Grzegorz | Wiśniewski | Dr inż. |  ( 05214 ) </v>
      </c>
      <c r="O737" s="20" t="str">
        <f>VLOOKUP(J737,Prowadzacy!$F$2:$K$112,5,FALSE)</f>
        <v>W05/K2</v>
      </c>
      <c r="P737" s="20" t="str">
        <f>VLOOKUP(J737,Prowadzacy!$F$2:$K$112,6,FALSE)</f>
        <v>ZAS</v>
      </c>
      <c r="Q737" s="34" t="s">
        <v>798</v>
      </c>
      <c r="R737" s="20" t="str">
        <f>VLOOKUP(Q737,Prowadzacy!$F$2:$K$112,2,FALSE)</f>
        <v>Marcin</v>
      </c>
      <c r="S737" s="20" t="str">
        <f>VLOOKUP(Q737,Prowadzacy!$F$2:$K$112,3,FALSE)</f>
        <v>Wojciech</v>
      </c>
      <c r="T737" s="20" t="str">
        <f>VLOOKUP(Q737,Prowadzacy!$F$2:$K$112,4,FALSE)</f>
        <v>Habrych</v>
      </c>
      <c r="U737" s="20" t="str">
        <f>VLOOKUP(Q737,Prowadzacy!$F$2:$M$112,8,FALSE)</f>
        <v xml:space="preserve">Marcin | Habrych | Dr inż. |  ( 05281 ) </v>
      </c>
      <c r="V737" s="35"/>
      <c r="W737" s="34" t="s">
        <v>235</v>
      </c>
      <c r="X737" s="34"/>
      <c r="Y737" s="34"/>
      <c r="Z737" s="10"/>
      <c r="AA737" s="20"/>
      <c r="AB737" s="20"/>
      <c r="AC737" s="20"/>
      <c r="AD737" s="20"/>
      <c r="AE737" s="20"/>
      <c r="AF737" s="20"/>
      <c r="AG737" s="20"/>
      <c r="AH737" s="20"/>
      <c r="AI737" s="20"/>
      <c r="AJ737" s="20"/>
      <c r="AK737" s="20"/>
    </row>
    <row r="738" spans="1:37" ht="63.75">
      <c r="A738" s="20"/>
      <c r="B738" s="20" t="str">
        <f>VLOOKUP(E738,studia!$F$1:$I$12,2,FALSE)</f>
        <v>Elektrotechnika</v>
      </c>
      <c r="C738" s="20" t="str">
        <f>VLOOKUP(E738,studia!$F$1:$I$12,3,FALSE)</f>
        <v>mgr</v>
      </c>
      <c r="D738" s="20" t="str">
        <f>VLOOKUP(E738,studia!$F$1:$I$12,4,FALSE)</f>
        <v>EEN</v>
      </c>
      <c r="E738" s="53" t="s">
        <v>575</v>
      </c>
      <c r="F738" s="85" t="s">
        <v>2939</v>
      </c>
      <c r="G738" s="35" t="s">
        <v>2689</v>
      </c>
      <c r="H738" s="35" t="s">
        <v>2690</v>
      </c>
      <c r="I738" s="35" t="s">
        <v>2691</v>
      </c>
      <c r="J738" s="35" t="s">
        <v>1020</v>
      </c>
      <c r="K738" s="19" t="str">
        <f>VLOOKUP(J738,Prowadzacy!$F$2:$J$112,2,FALSE)</f>
        <v>Wiktoria</v>
      </c>
      <c r="L738" s="19" t="str">
        <f>VLOOKUP(J738,Prowadzacy!$F$2:$K$112,3,FALSE)</f>
        <v>Maria</v>
      </c>
      <c r="M738" s="19" t="str">
        <f>VLOOKUP(J738,Prowadzacy!$F$2:$K$112,4,FALSE)</f>
        <v>Grycan</v>
      </c>
      <c r="N738" s="20" t="str">
        <f>VLOOKUP(J738,Prowadzacy!$F$2:$M$112,8,FALSE)</f>
        <v xml:space="preserve">Wiktoria | Grycan | Dr inż. |  ( 05408 ) </v>
      </c>
      <c r="O738" s="20" t="str">
        <f>VLOOKUP(J738,Prowadzacy!$F$2:$K$112,5,FALSE)</f>
        <v>W05/K2</v>
      </c>
      <c r="P738" s="20" t="str">
        <f>VLOOKUP(J738,Prowadzacy!$F$2:$K$112,6,FALSE)</f>
        <v>ZEP</v>
      </c>
      <c r="Q738" s="34" t="s">
        <v>763</v>
      </c>
      <c r="R738" s="20" t="str">
        <f>VLOOKUP(Q738,Prowadzacy!$F$2:$K$112,2,FALSE)</f>
        <v>Joanna</v>
      </c>
      <c r="S738" s="20" t="str">
        <f>VLOOKUP(Q738,Prowadzacy!$F$2:$K$112,3,FALSE)</f>
        <v>Karolina</v>
      </c>
      <c r="T738" s="20" t="str">
        <f>VLOOKUP(Q738,Prowadzacy!$F$2:$K$112,4,FALSE)</f>
        <v>Budzisz</v>
      </c>
      <c r="U738" s="20" t="str">
        <f>VLOOKUP(Q738,Prowadzacy!$F$2:$M$112,8,FALSE)</f>
        <v xml:space="preserve">Joanna | Budzisz | Dr inż. |  ( 05404 ) </v>
      </c>
      <c r="V738" s="35" t="s">
        <v>2692</v>
      </c>
      <c r="W738" s="34" t="s">
        <v>234</v>
      </c>
      <c r="X738" s="78" t="s">
        <v>2693</v>
      </c>
      <c r="Y738" s="34" t="s">
        <v>234</v>
      </c>
      <c r="Z738" s="10"/>
      <c r="AA738" s="20"/>
      <c r="AB738" s="20"/>
      <c r="AC738" s="20"/>
      <c r="AD738" s="20"/>
      <c r="AE738" s="20"/>
      <c r="AF738" s="20"/>
      <c r="AG738" s="20"/>
      <c r="AH738" s="20"/>
      <c r="AI738" s="20"/>
      <c r="AJ738" s="20"/>
      <c r="AK738" s="20"/>
    </row>
    <row r="739" spans="1:37" ht="89.25">
      <c r="A739" s="20"/>
      <c r="B739" s="20" t="str">
        <f>VLOOKUP(E739,studia!$F$1:$I$12,2,FALSE)</f>
        <v>Automatyka i Robotyka</v>
      </c>
      <c r="C739" s="20" t="str">
        <f>VLOOKUP(E739,studia!$F$1:$I$12,3,FALSE)</f>
        <v>inż.</v>
      </c>
      <c r="D739" s="20" t="str">
        <f>VLOOKUP(E739,studia!$F$1:$I$12,4,FALSE)</f>
        <v>ASE</v>
      </c>
      <c r="E739" s="53" t="s">
        <v>389</v>
      </c>
      <c r="F739" s="85" t="s">
        <v>2939</v>
      </c>
      <c r="G739" s="35" t="s">
        <v>2694</v>
      </c>
      <c r="H739" s="35" t="s">
        <v>2695</v>
      </c>
      <c r="I739" s="35" t="s">
        <v>2696</v>
      </c>
      <c r="J739" s="35" t="s">
        <v>1292</v>
      </c>
      <c r="K739" s="19" t="str">
        <f>VLOOKUP(J739,Prowadzacy!$F$2:$J$112,2,FALSE)</f>
        <v>Łukasz</v>
      </c>
      <c r="L739" s="19">
        <f>VLOOKUP(J739,Prowadzacy!$F$2:$K$112,3,FALSE)</f>
        <v>0</v>
      </c>
      <c r="M739" s="19" t="str">
        <f>VLOOKUP(J739,Prowadzacy!$F$2:$K$112,4,FALSE)</f>
        <v>Staszewski</v>
      </c>
      <c r="N739" s="20" t="str">
        <f>VLOOKUP(J739,Prowadzacy!$F$2:$M$112,8,FALSE)</f>
        <v xml:space="preserve">Łukasz | Staszewski | Dr inż. |  ( 05410 ) </v>
      </c>
      <c r="O739" s="20" t="str">
        <f>VLOOKUP(J739,Prowadzacy!$F$2:$K$112,5,FALSE)</f>
        <v>W05/K2</v>
      </c>
      <c r="P739" s="20" t="str">
        <f>VLOOKUP(J739,Prowadzacy!$F$2:$K$112,6,FALSE)</f>
        <v>ZAS</v>
      </c>
      <c r="Q739" s="34" t="s">
        <v>774</v>
      </c>
      <c r="R739" s="20" t="str">
        <f>VLOOKUP(Q739,Prowadzacy!$F$2:$K$112,2,FALSE)</f>
        <v>Daniel</v>
      </c>
      <c r="S739" s="20" t="str">
        <f>VLOOKUP(Q739,Prowadzacy!$F$2:$K$112,3,FALSE)</f>
        <v>Łukasz</v>
      </c>
      <c r="T739" s="20" t="str">
        <f>VLOOKUP(Q739,Prowadzacy!$F$2:$K$112,4,FALSE)</f>
        <v>Bejmert</v>
      </c>
      <c r="U739" s="20" t="str">
        <f>VLOOKUP(Q739,Prowadzacy!$F$2:$M$112,8,FALSE)</f>
        <v xml:space="preserve">Daniel | Bejmert | Dr inż. |  ( 05285 ) </v>
      </c>
      <c r="V739" s="35"/>
      <c r="W739" s="34" t="s">
        <v>235</v>
      </c>
      <c r="X739" s="34"/>
      <c r="Y739" s="34"/>
      <c r="Z739" s="10"/>
      <c r="AA739" s="20"/>
      <c r="AB739" s="20"/>
      <c r="AC739" s="20"/>
      <c r="AD739" s="20"/>
      <c r="AE739" s="20"/>
      <c r="AF739" s="20"/>
      <c r="AG739" s="20"/>
      <c r="AH739" s="20"/>
      <c r="AI739" s="20"/>
      <c r="AJ739" s="20"/>
      <c r="AK739" s="20"/>
    </row>
    <row r="740" spans="1:37" ht="76.5">
      <c r="A740" s="20"/>
      <c r="B740" s="20" t="str">
        <f>VLOOKUP(E740,studia!$F$1:$I$12,2,FALSE)</f>
        <v>Automatyka i Robotyka</v>
      </c>
      <c r="C740" s="20" t="str">
        <f>VLOOKUP(E740,studia!$F$1:$I$12,3,FALSE)</f>
        <v>inż.</v>
      </c>
      <c r="D740" s="20" t="str">
        <f>VLOOKUP(E740,studia!$F$1:$I$12,4,FALSE)</f>
        <v>ASE</v>
      </c>
      <c r="E740" s="53" t="s">
        <v>389</v>
      </c>
      <c r="F740" s="85" t="s">
        <v>2939</v>
      </c>
      <c r="G740" s="35" t="s">
        <v>2699</v>
      </c>
      <c r="H740" s="35" t="s">
        <v>2697</v>
      </c>
      <c r="I740" s="35" t="s">
        <v>2698</v>
      </c>
      <c r="J740" s="35" t="s">
        <v>1292</v>
      </c>
      <c r="K740" s="19" t="str">
        <f>VLOOKUP(J740,Prowadzacy!$F$2:$J$112,2,FALSE)</f>
        <v>Łukasz</v>
      </c>
      <c r="L740" s="19">
        <f>VLOOKUP(J740,Prowadzacy!$F$2:$K$112,3,FALSE)</f>
        <v>0</v>
      </c>
      <c r="M740" s="19" t="str">
        <f>VLOOKUP(J740,Prowadzacy!$F$2:$K$112,4,FALSE)</f>
        <v>Staszewski</v>
      </c>
      <c r="N740" s="20" t="str">
        <f>VLOOKUP(J740,Prowadzacy!$F$2:$M$112,8,FALSE)</f>
        <v xml:space="preserve">Łukasz | Staszewski | Dr inż. |  ( 05410 ) </v>
      </c>
      <c r="O740" s="20" t="str">
        <f>VLOOKUP(J740,Prowadzacy!$F$2:$K$112,5,FALSE)</f>
        <v>W05/K2</v>
      </c>
      <c r="P740" s="20" t="str">
        <f>VLOOKUP(J740,Prowadzacy!$F$2:$K$112,6,FALSE)</f>
        <v>ZAS</v>
      </c>
      <c r="Q740" s="34" t="s">
        <v>774</v>
      </c>
      <c r="R740" s="20" t="str">
        <f>VLOOKUP(Q740,Prowadzacy!$F$2:$K$112,2,FALSE)</f>
        <v>Daniel</v>
      </c>
      <c r="S740" s="20" t="str">
        <f>VLOOKUP(Q740,Prowadzacy!$F$2:$K$112,3,FALSE)</f>
        <v>Łukasz</v>
      </c>
      <c r="T740" s="20" t="str">
        <f>VLOOKUP(Q740,Prowadzacy!$F$2:$K$112,4,FALSE)</f>
        <v>Bejmert</v>
      </c>
      <c r="U740" s="20" t="str">
        <f>VLOOKUP(Q740,Prowadzacy!$F$2:$M$112,8,FALSE)</f>
        <v xml:space="preserve">Daniel | Bejmert | Dr inż. |  ( 05285 ) </v>
      </c>
      <c r="V740" s="35"/>
      <c r="W740" s="34" t="s">
        <v>235</v>
      </c>
      <c r="X740" s="34"/>
      <c r="Y740" s="34"/>
      <c r="Z740" s="10"/>
      <c r="AA740" s="20"/>
      <c r="AB740" s="20"/>
      <c r="AC740" s="20"/>
      <c r="AD740" s="20"/>
      <c r="AE740" s="20"/>
      <c r="AF740" s="20"/>
      <c r="AG740" s="20"/>
      <c r="AH740" s="20"/>
      <c r="AI740" s="20"/>
      <c r="AJ740" s="20"/>
      <c r="AK740" s="20"/>
    </row>
    <row r="741" spans="1:37" ht="204">
      <c r="A741" s="20"/>
      <c r="B741" s="20" t="str">
        <f>VLOOKUP(E741,studia!$F$1:$I$12,2,FALSE)</f>
        <v>Elektrotechnika</v>
      </c>
      <c r="C741" s="20" t="str">
        <f>VLOOKUP(E741,studia!$F$1:$I$12,3,FALSE)</f>
        <v>inż.</v>
      </c>
      <c r="D741" s="20" t="str">
        <f>VLOOKUP(E741,studia!$F$1:$I$12,4,FALSE)</f>
        <v>EEN</v>
      </c>
      <c r="E741" s="53" t="s">
        <v>393</v>
      </c>
      <c r="F741" s="85" t="s">
        <v>2939</v>
      </c>
      <c r="G741" s="35" t="s">
        <v>2700</v>
      </c>
      <c r="H741" s="54" t="s">
        <v>2701</v>
      </c>
      <c r="I741" s="35" t="s">
        <v>2702</v>
      </c>
      <c r="J741" s="35" t="s">
        <v>2066</v>
      </c>
      <c r="K741" s="19" t="str">
        <f>VLOOKUP(J741,Prowadzacy!$F$2:$J$112,2,FALSE)</f>
        <v>Marcin</v>
      </c>
      <c r="L741" s="19">
        <f>VLOOKUP(J741,Prowadzacy!$F$2:$K$112,3,FALSE)</f>
        <v>0</v>
      </c>
      <c r="M741" s="19" t="str">
        <f>VLOOKUP(J741,Prowadzacy!$F$2:$K$112,4,FALSE)</f>
        <v>Kamiński</v>
      </c>
      <c r="N741" s="20" t="str">
        <f>VLOOKUP(J741,Prowadzacy!$F$2:$M$112,8,FALSE)</f>
        <v xml:space="preserve">Marcin | Kamiński | Dr hab. inż. |  ( 05373 ) </v>
      </c>
      <c r="O741" s="20" t="str">
        <f>VLOOKUP(J741,Prowadzacy!$F$2:$K$112,5,FALSE)</f>
        <v>W05/K3</v>
      </c>
      <c r="P741" s="20" t="str">
        <f>VLOOKUP(J741,Prowadzacy!$F$2:$K$112,6,FALSE)</f>
        <v>ZNEMAP</v>
      </c>
      <c r="Q741" s="34" t="s">
        <v>2147</v>
      </c>
      <c r="R741" s="20" t="str">
        <f>VLOOKUP(Q741,Prowadzacy!$F$2:$K$112,2,FALSE)</f>
        <v>Marcin</v>
      </c>
      <c r="S741" s="20" t="str">
        <f>VLOOKUP(Q741,Prowadzacy!$F$2:$K$112,3,FALSE)</f>
        <v>Stanisław</v>
      </c>
      <c r="T741" s="20" t="str">
        <f>VLOOKUP(Q741,Prowadzacy!$F$2:$K$112,4,FALSE)</f>
        <v>Pawlak</v>
      </c>
      <c r="U741" s="20" t="str">
        <f>VLOOKUP(Q741,Prowadzacy!$F$2:$M$112,8,FALSE)</f>
        <v xml:space="preserve">Marcin | Pawlak | Dr inż. |  ( 05337 ) </v>
      </c>
      <c r="V741" s="35"/>
      <c r="W741" s="34" t="s">
        <v>235</v>
      </c>
      <c r="X741" s="34"/>
      <c r="Y741" s="34"/>
      <c r="Z741" s="10"/>
      <c r="AA741" s="20"/>
      <c r="AB741" s="20"/>
      <c r="AC741" s="20"/>
      <c r="AD741" s="20"/>
      <c r="AE741" s="20"/>
      <c r="AF741" s="20"/>
      <c r="AG741" s="20"/>
      <c r="AH741" s="20"/>
      <c r="AI741" s="20"/>
      <c r="AJ741" s="20"/>
      <c r="AK741" s="20"/>
    </row>
    <row r="742" spans="1:37" ht="81" customHeight="1">
      <c r="A742" s="20"/>
      <c r="B742" s="20" t="str">
        <f>VLOOKUP(E742,studia!$F$1:$I$12,2,FALSE)</f>
        <v>Elektrotechnika</v>
      </c>
      <c r="C742" s="20" t="str">
        <f>VLOOKUP(E742,studia!$F$1:$I$12,3,FALSE)</f>
        <v>mgr</v>
      </c>
      <c r="D742" s="20" t="str">
        <f>VLOOKUP(E742,studia!$F$1:$I$12,4,FALSE)</f>
        <v>EEN</v>
      </c>
      <c r="E742" s="53" t="s">
        <v>575</v>
      </c>
      <c r="F742" s="85" t="s">
        <v>2939</v>
      </c>
      <c r="G742" s="54" t="s">
        <v>2705</v>
      </c>
      <c r="H742" s="35" t="s">
        <v>2704</v>
      </c>
      <c r="I742" s="35" t="s">
        <v>2703</v>
      </c>
      <c r="J742" s="35" t="s">
        <v>834</v>
      </c>
      <c r="K742" s="19" t="str">
        <f>VLOOKUP(J742,Prowadzacy!$F$2:$J$112,2,FALSE)</f>
        <v>Krzysztof</v>
      </c>
      <c r="L742" s="19" t="str">
        <f>VLOOKUP(J742,Prowadzacy!$F$2:$K$112,3,FALSE)</f>
        <v>Jacek</v>
      </c>
      <c r="M742" s="19" t="str">
        <f>VLOOKUP(J742,Prowadzacy!$F$2:$K$112,4,FALSE)</f>
        <v>Solak</v>
      </c>
      <c r="N742" s="20" t="str">
        <f>VLOOKUP(J742,Prowadzacy!$F$2:$M$112,8,FALSE)</f>
        <v xml:space="preserve">Krzysztof | Solak | Dr inż. |  ( 05296 ) </v>
      </c>
      <c r="O742" s="20" t="str">
        <f>VLOOKUP(J742,Prowadzacy!$F$2:$K$112,5,FALSE)</f>
        <v>W05/K2</v>
      </c>
      <c r="P742" s="20" t="str">
        <f>VLOOKUP(J742,Prowadzacy!$F$2:$K$112,6,FALSE)</f>
        <v>ZAS</v>
      </c>
      <c r="Q742" s="34" t="s">
        <v>774</v>
      </c>
      <c r="R742" s="20" t="str">
        <f>VLOOKUP(Q742,Prowadzacy!$F$2:$K$112,2,FALSE)</f>
        <v>Daniel</v>
      </c>
      <c r="S742" s="20" t="str">
        <f>VLOOKUP(Q742,Prowadzacy!$F$2:$K$112,3,FALSE)</f>
        <v>Łukasz</v>
      </c>
      <c r="T742" s="20" t="str">
        <f>VLOOKUP(Q742,Prowadzacy!$F$2:$K$112,4,FALSE)</f>
        <v>Bejmert</v>
      </c>
      <c r="U742" s="20" t="str">
        <f>VLOOKUP(Q742,Prowadzacy!$F$2:$M$112,8,FALSE)</f>
        <v xml:space="preserve">Daniel | Bejmert | Dr inż. |  ( 05285 ) </v>
      </c>
      <c r="V742" s="35"/>
      <c r="W742" s="34" t="s">
        <v>235</v>
      </c>
      <c r="X742" s="34"/>
      <c r="Y742" s="34"/>
      <c r="Z742" s="10"/>
      <c r="AA742" s="20"/>
      <c r="AB742" s="20"/>
      <c r="AC742" s="20"/>
      <c r="AD742" s="20"/>
      <c r="AE742" s="20"/>
      <c r="AF742" s="20"/>
      <c r="AG742" s="20"/>
      <c r="AH742" s="20"/>
      <c r="AI742" s="20"/>
      <c r="AJ742" s="20"/>
      <c r="AK742" s="20"/>
    </row>
    <row r="743" spans="1:37" ht="139.5" customHeight="1">
      <c r="A743" s="20"/>
      <c r="B743" s="20" t="str">
        <f>VLOOKUP(E743,studia!$F$1:$I$12,2,FALSE)</f>
        <v>Automatyka i Robotyka</v>
      </c>
      <c r="C743" s="20" t="str">
        <f>VLOOKUP(E743,studia!$F$1:$I$12,3,FALSE)</f>
        <v>inż.</v>
      </c>
      <c r="D743" s="20" t="str">
        <f>VLOOKUP(E743,studia!$F$1:$I$12,4,FALSE)</f>
        <v>ASE</v>
      </c>
      <c r="E743" s="53" t="s">
        <v>389</v>
      </c>
      <c r="F743" s="85" t="s">
        <v>2939</v>
      </c>
      <c r="G743" s="35" t="s">
        <v>2706</v>
      </c>
      <c r="H743" s="35" t="s">
        <v>2707</v>
      </c>
      <c r="I743" s="35" t="s">
        <v>2708</v>
      </c>
      <c r="J743" s="35" t="s">
        <v>886</v>
      </c>
      <c r="K743" s="19" t="str">
        <f>VLOOKUP(J743,Prowadzacy!$F$2:$J$112,2,FALSE)</f>
        <v>Piotr</v>
      </c>
      <c r="L743" s="19" t="str">
        <f>VLOOKUP(J743,Prowadzacy!$F$2:$K$112,3,FALSE)</f>
        <v>Eugeniusz</v>
      </c>
      <c r="M743" s="19" t="str">
        <f>VLOOKUP(J743,Prowadzacy!$F$2:$K$112,4,FALSE)</f>
        <v>Pierz</v>
      </c>
      <c r="N743" s="20" t="str">
        <f>VLOOKUP(J743,Prowadzacy!$F$2:$M$112,8,FALSE)</f>
        <v xml:space="preserve">Piotr | Pierz | Dr inż. |  ( 05232 ) </v>
      </c>
      <c r="O743" s="20" t="str">
        <f>VLOOKUP(J743,Prowadzacy!$F$2:$K$112,5,FALSE)</f>
        <v>W05/K2</v>
      </c>
      <c r="P743" s="20" t="str">
        <f>VLOOKUP(J743,Prowadzacy!$F$2:$K$112,6,FALSE)</f>
        <v>ZAS</v>
      </c>
      <c r="Q743" s="34" t="s">
        <v>850</v>
      </c>
      <c r="R743" s="20" t="str">
        <f>VLOOKUP(Q743,Prowadzacy!$F$2:$K$112,2,FALSE)</f>
        <v>Janusz</v>
      </c>
      <c r="S743" s="20" t="str">
        <f>VLOOKUP(Q743,Prowadzacy!$F$2:$K$112,3,FALSE)</f>
        <v>Kazimierz</v>
      </c>
      <c r="T743" s="20" t="str">
        <f>VLOOKUP(Q743,Prowadzacy!$F$2:$K$112,4,FALSE)</f>
        <v>Staszewski</v>
      </c>
      <c r="U743" s="20" t="str">
        <f>VLOOKUP(Q743,Prowadzacy!$F$2:$M$112,8,FALSE)</f>
        <v xml:space="preserve">Janusz | Staszewski | Dr inż. |  ( 05263 ) </v>
      </c>
      <c r="V743" s="35" t="s">
        <v>2564</v>
      </c>
      <c r="W743" s="34" t="s">
        <v>234</v>
      </c>
      <c r="X743" s="54" t="s">
        <v>2709</v>
      </c>
      <c r="Y743" s="34"/>
      <c r="Z743" s="10"/>
      <c r="AA743" s="20"/>
      <c r="AB743" s="20"/>
      <c r="AC743" s="20"/>
      <c r="AD743" s="20"/>
      <c r="AE743" s="20"/>
      <c r="AF743" s="20"/>
      <c r="AG743" s="20"/>
      <c r="AH743" s="20"/>
      <c r="AI743" s="20"/>
      <c r="AJ743" s="20"/>
      <c r="AK743" s="20"/>
    </row>
    <row r="744" spans="1:37" ht="171" customHeight="1">
      <c r="A744" s="20"/>
      <c r="B744" s="20" t="str">
        <f>VLOOKUP(E744,studia!$F$1:$I$12,2,FALSE)</f>
        <v>Elektrotechnika</v>
      </c>
      <c r="C744" s="20" t="str">
        <f>VLOOKUP(E744,studia!$F$1:$I$12,3,FALSE)</f>
        <v>inż.</v>
      </c>
      <c r="D744" s="20" t="str">
        <f>VLOOKUP(E744,studia!$F$1:$I$12,4,FALSE)</f>
        <v>EEN</v>
      </c>
      <c r="E744" s="53" t="s">
        <v>393</v>
      </c>
      <c r="F744" s="85" t="s">
        <v>2939</v>
      </c>
      <c r="G744" s="54" t="s">
        <v>2710</v>
      </c>
      <c r="H744" s="35" t="s">
        <v>2711</v>
      </c>
      <c r="I744" s="54" t="s">
        <v>2712</v>
      </c>
      <c r="J744" s="35" t="s">
        <v>2334</v>
      </c>
      <c r="K744" s="19" t="str">
        <f>VLOOKUP(J744,Prowadzacy!$F$2:$J$112,2,FALSE)</f>
        <v>Karol</v>
      </c>
      <c r="L744" s="19">
        <f>VLOOKUP(J744,Prowadzacy!$F$2:$K$112,3,FALSE)</f>
        <v>0</v>
      </c>
      <c r="M744" s="19" t="str">
        <f>VLOOKUP(J744,Prowadzacy!$F$2:$K$112,4,FALSE)</f>
        <v>Wróbel</v>
      </c>
      <c r="N744" s="20" t="str">
        <f>VLOOKUP(J744,Prowadzacy!$F$2:$M$112,8,FALSE)</f>
        <v xml:space="preserve">Karol | Wróbel | Dr inż. |  ( 053112 ) </v>
      </c>
      <c r="O744" s="20" t="str">
        <f>VLOOKUP(J744,Prowadzacy!$F$2:$K$112,5,FALSE)</f>
        <v>W05/K3</v>
      </c>
      <c r="P744" s="20" t="s">
        <v>270</v>
      </c>
      <c r="Q744" s="34" t="s">
        <v>2066</v>
      </c>
      <c r="R744" s="20" t="str">
        <f>VLOOKUP(Q744,Prowadzacy!$F$2:$K$112,2,FALSE)</f>
        <v>Marcin</v>
      </c>
      <c r="S744" s="20">
        <f>VLOOKUP(Q744,Prowadzacy!$F$2:$K$112,3,FALSE)</f>
        <v>0</v>
      </c>
      <c r="T744" s="20" t="str">
        <f>VLOOKUP(Q744,Prowadzacy!$F$2:$K$112,4,FALSE)</f>
        <v>Kamiński</v>
      </c>
      <c r="U744" s="20" t="str">
        <f>VLOOKUP(Q744,Prowadzacy!$F$2:$M$112,8,FALSE)</f>
        <v xml:space="preserve">Marcin | Kamiński | Dr hab. inż. |  ( 05373 ) </v>
      </c>
      <c r="V744" s="35"/>
      <c r="W744" s="34"/>
      <c r="X744" s="34"/>
      <c r="Y744" s="34"/>
      <c r="Z744" s="10"/>
      <c r="AA744" s="20"/>
      <c r="AB744" s="20"/>
      <c r="AC744" s="20"/>
      <c r="AD744" s="20"/>
      <c r="AE744" s="20"/>
      <c r="AF744" s="20"/>
      <c r="AG744" s="20"/>
      <c r="AH744" s="20"/>
      <c r="AI744" s="20"/>
      <c r="AJ744" s="20"/>
      <c r="AK744" s="20"/>
    </row>
    <row r="745" spans="1:37" ht="165.75">
      <c r="A745" s="20"/>
      <c r="B745" s="20" t="str">
        <f>VLOOKUP(E745,studia!$F$1:$I$12,2,FALSE)</f>
        <v>Automatyka i Robotyka</v>
      </c>
      <c r="C745" s="20" t="str">
        <f>VLOOKUP(E745,studia!$F$1:$I$12,3,FALSE)</f>
        <v>inż.</v>
      </c>
      <c r="D745" s="20" t="str">
        <f>VLOOKUP(E745,studia!$F$1:$I$12,4,FALSE)</f>
        <v>AMU</v>
      </c>
      <c r="E745" s="34" t="s">
        <v>386</v>
      </c>
      <c r="F745" s="85" t="s">
        <v>2939</v>
      </c>
      <c r="G745" s="35" t="s">
        <v>2713</v>
      </c>
      <c r="H745" s="35" t="s">
        <v>2714</v>
      </c>
      <c r="I745" s="35" t="s">
        <v>2715</v>
      </c>
      <c r="J745" s="35" t="s">
        <v>2193</v>
      </c>
      <c r="K745" s="19" t="str">
        <f>VLOOKUP(J745,Prowadzacy!$F$2:$J$112,2,FALSE)</f>
        <v>Piotr</v>
      </c>
      <c r="L745" s="19" t="str">
        <f>VLOOKUP(J745,Prowadzacy!$F$2:$K$112,3,FALSE)</f>
        <v>Jóżef</v>
      </c>
      <c r="M745" s="19" t="str">
        <f>VLOOKUP(J745,Prowadzacy!$F$2:$K$112,4,FALSE)</f>
        <v>Serkies</v>
      </c>
      <c r="N745" s="20" t="str">
        <f>VLOOKUP(J745,Prowadzacy!$F$2:$M$112,8,FALSE)</f>
        <v xml:space="preserve">Piotr | Serkies | Dr inż. |  ( 05383 ) </v>
      </c>
      <c r="O745" s="20" t="str">
        <f>VLOOKUP(J745,Prowadzacy!$F$2:$K$112,5,FALSE)</f>
        <v>W05/K3</v>
      </c>
      <c r="P745" s="20" t="str">
        <f>VLOOKUP(J745,Prowadzacy!$F$2:$K$112,6,FALSE)</f>
        <v>ZNEMAP</v>
      </c>
      <c r="Q745" s="34" t="s">
        <v>2283</v>
      </c>
      <c r="R745" s="20" t="str">
        <f>VLOOKUP(Q745,Prowadzacy!$F$2:$K$112,2,FALSE)</f>
        <v>Grzegorz</v>
      </c>
      <c r="S745" s="20" t="str">
        <f>VLOOKUP(Q745,Prowadzacy!$F$2:$K$112,3,FALSE)</f>
        <v>Jakub</v>
      </c>
      <c r="T745" s="20" t="str">
        <f>VLOOKUP(Q745,Prowadzacy!$F$2:$K$112,4,FALSE)</f>
        <v>Tarchała</v>
      </c>
      <c r="U745" s="20" t="str">
        <f>VLOOKUP(Q745,Prowadzacy!$F$2:$M$112,8,FALSE)</f>
        <v xml:space="preserve">Grzegorz | Tarchała | Dr inż. |  ( 05385 ) </v>
      </c>
      <c r="V745" s="35"/>
      <c r="W745" s="34" t="s">
        <v>2716</v>
      </c>
      <c r="X745" s="34"/>
      <c r="Y745" s="34"/>
      <c r="Z745" s="10"/>
      <c r="AA745" s="20"/>
      <c r="AB745" s="20"/>
      <c r="AC745" s="20"/>
      <c r="AD745" s="20"/>
      <c r="AE745" s="20"/>
      <c r="AF745" s="20"/>
      <c r="AG745" s="20"/>
      <c r="AH745" s="20"/>
      <c r="AI745" s="20"/>
      <c r="AJ745" s="20"/>
      <c r="AK745" s="20"/>
    </row>
    <row r="746" spans="1:37" ht="102">
      <c r="A746" s="20"/>
      <c r="B746" s="20" t="str">
        <f>VLOOKUP(E746,studia!$F$1:$I$12,2,FALSE)</f>
        <v>Elektrotechnika</v>
      </c>
      <c r="C746" s="20" t="str">
        <f>VLOOKUP(E746,studia!$F$1:$I$12,3,FALSE)</f>
        <v>mgr</v>
      </c>
      <c r="D746" s="20" t="str">
        <f>VLOOKUP(E746,studia!$F$1:$I$12,4,FALSE)</f>
        <v>EEN</v>
      </c>
      <c r="E746" s="34" t="s">
        <v>575</v>
      </c>
      <c r="F746" s="85" t="s">
        <v>2939</v>
      </c>
      <c r="G746" s="35" t="s">
        <v>2717</v>
      </c>
      <c r="H746" s="35" t="s">
        <v>2718</v>
      </c>
      <c r="I746" s="35" t="s">
        <v>2719</v>
      </c>
      <c r="J746" s="35" t="s">
        <v>1004</v>
      </c>
      <c r="K746" s="19" t="str">
        <f>VLOOKUP(J746,Prowadzacy!$F$2:$J$112,2,FALSE)</f>
        <v>Waldemar</v>
      </c>
      <c r="L746" s="19" t="str">
        <f>VLOOKUP(J746,Prowadzacy!$F$2:$K$112,3,FALSE)</f>
        <v>Paweł</v>
      </c>
      <c r="M746" s="19" t="str">
        <f>VLOOKUP(J746,Prowadzacy!$F$2:$K$112,4,FALSE)</f>
        <v>Dołęga</v>
      </c>
      <c r="N746" s="20" t="str">
        <f>VLOOKUP(J746,Prowadzacy!$F$2:$M$112,8,FALSE)</f>
        <v xml:space="preserve">Waldemar | Dołęga | Dr hab. inż. |  ( 05265 ) </v>
      </c>
      <c r="O746" s="20" t="str">
        <f>VLOOKUP(J746,Prowadzacy!$F$2:$K$112,5,FALSE)</f>
        <v>W05/K2</v>
      </c>
      <c r="P746" s="20" t="str">
        <f>VLOOKUP(J746,Prowadzacy!$F$2:$K$112,6,FALSE)</f>
        <v>ZUE</v>
      </c>
      <c r="Q746" s="34"/>
      <c r="R746" s="20" t="e">
        <f>VLOOKUP(Q746,Prowadzacy!$F$2:$K$112,2,FALSE)</f>
        <v>#N/A</v>
      </c>
      <c r="S746" s="20" t="e">
        <f>VLOOKUP(Q746,Prowadzacy!$F$2:$K$112,3,FALSE)</f>
        <v>#N/A</v>
      </c>
      <c r="T746" s="20" t="e">
        <f>VLOOKUP(Q746,Prowadzacy!$F$2:$K$112,4,FALSE)</f>
        <v>#N/A</v>
      </c>
      <c r="U746" s="20" t="e">
        <f>VLOOKUP(Q746,Prowadzacy!$F$2:$M$112,8,FALSE)</f>
        <v>#N/A</v>
      </c>
      <c r="V746" s="35"/>
      <c r="W746" s="34"/>
      <c r="X746" s="34"/>
      <c r="Y746" s="34"/>
      <c r="Z746" s="10"/>
      <c r="AA746" s="20"/>
      <c r="AB746" s="20"/>
      <c r="AC746" s="20"/>
      <c r="AD746" s="20"/>
      <c r="AE746" s="20"/>
      <c r="AF746" s="20"/>
      <c r="AG746" s="20"/>
      <c r="AH746" s="20"/>
      <c r="AI746" s="20"/>
      <c r="AJ746" s="20"/>
      <c r="AK746" s="20"/>
    </row>
    <row r="747" spans="1:37" ht="191.25">
      <c r="A747" s="20"/>
      <c r="B747" s="20" t="str">
        <f>VLOOKUP(E747,studia!$F$1:$I$12,2,FALSE)</f>
        <v>Elektrotechnika</v>
      </c>
      <c r="C747" s="20" t="str">
        <f>VLOOKUP(E747,studia!$F$1:$I$12,3,FALSE)</f>
        <v>mgr</v>
      </c>
      <c r="D747" s="20" t="str">
        <f>VLOOKUP(E747,studia!$F$1:$I$12,4,FALSE)</f>
        <v>EEN</v>
      </c>
      <c r="E747" s="34" t="s">
        <v>575</v>
      </c>
      <c r="F747" s="85" t="s">
        <v>2939</v>
      </c>
      <c r="G747" s="35" t="s">
        <v>2720</v>
      </c>
      <c r="H747" s="35" t="s">
        <v>2721</v>
      </c>
      <c r="I747" s="35" t="s">
        <v>2722</v>
      </c>
      <c r="J747" s="35" t="s">
        <v>1004</v>
      </c>
      <c r="K747" s="19" t="str">
        <f>VLOOKUP(J747,Prowadzacy!$F$2:$J$112,2,FALSE)</f>
        <v>Waldemar</v>
      </c>
      <c r="L747" s="19" t="str">
        <f>VLOOKUP(J747,Prowadzacy!$F$2:$K$112,3,FALSE)</f>
        <v>Paweł</v>
      </c>
      <c r="M747" s="19" t="str">
        <f>VLOOKUP(J747,Prowadzacy!$F$2:$K$112,4,FALSE)</f>
        <v>Dołęga</v>
      </c>
      <c r="N747" s="20" t="str">
        <f>VLOOKUP(J747,Prowadzacy!$F$2:$M$112,8,FALSE)</f>
        <v xml:space="preserve">Waldemar | Dołęga | Dr hab. inż. |  ( 05265 ) </v>
      </c>
      <c r="O747" s="20" t="str">
        <f>VLOOKUP(J747,Prowadzacy!$F$2:$K$112,5,FALSE)</f>
        <v>W05/K2</v>
      </c>
      <c r="P747" s="20" t="str">
        <f>VLOOKUP(J747,Prowadzacy!$F$2:$K$112,6,FALSE)</f>
        <v>ZUE</v>
      </c>
      <c r="Q747" s="34" t="s">
        <v>802</v>
      </c>
      <c r="R747" s="20" t="str">
        <f>VLOOKUP(Q747,Prowadzacy!$F$2:$K$112,2,FALSE)</f>
        <v>Kazimierz</v>
      </c>
      <c r="S747" s="20">
        <f>VLOOKUP(Q747,Prowadzacy!$F$2:$K$112,3,FALSE)</f>
        <v>0</v>
      </c>
      <c r="T747" s="20" t="str">
        <f>VLOOKUP(Q747,Prowadzacy!$F$2:$K$112,4,FALSE)</f>
        <v>Herlender</v>
      </c>
      <c r="U747" s="20" t="str">
        <f>VLOOKUP(Q747,Prowadzacy!$F$2:$M$112,8,FALSE)</f>
        <v xml:space="preserve">Kazimierz | Herlender | Dr inż. |  ( 05211 ) </v>
      </c>
      <c r="V747" s="35"/>
      <c r="W747" s="34"/>
      <c r="X747" s="34"/>
      <c r="Y747" s="34"/>
      <c r="Z747" s="10"/>
      <c r="AA747" s="20"/>
      <c r="AB747" s="20"/>
      <c r="AC747" s="20"/>
      <c r="AD747" s="20"/>
      <c r="AE747" s="20"/>
      <c r="AF747" s="20"/>
      <c r="AG747" s="20"/>
      <c r="AH747" s="20"/>
      <c r="AI747" s="20"/>
      <c r="AJ747" s="20"/>
      <c r="AK747" s="20"/>
    </row>
    <row r="748" spans="1:37" ht="63.75">
      <c r="A748" s="20"/>
      <c r="B748" s="20" t="str">
        <f>VLOOKUP(E748,studia!$F$1:$I$12,2,FALSE)</f>
        <v>Automatyka i Robotyka</v>
      </c>
      <c r="C748" s="20" t="str">
        <f>VLOOKUP(E748,studia!$F$1:$I$12,3,FALSE)</f>
        <v>inż.</v>
      </c>
      <c r="D748" s="20" t="str">
        <f>VLOOKUP(E748,studia!$F$1:$I$12,4,FALSE)</f>
        <v>ASE</v>
      </c>
      <c r="E748" s="34" t="s">
        <v>389</v>
      </c>
      <c r="F748" s="85" t="s">
        <v>2939</v>
      </c>
      <c r="G748" s="35" t="s">
        <v>2723</v>
      </c>
      <c r="H748" s="35" t="s">
        <v>2724</v>
      </c>
      <c r="I748" s="35" t="s">
        <v>2725</v>
      </c>
      <c r="J748" s="35" t="s">
        <v>1236</v>
      </c>
      <c r="K748" s="19" t="str">
        <f>VLOOKUP(J748,Prowadzacy!$F$2:$J$112,2,FALSE)</f>
        <v>Bogumiła</v>
      </c>
      <c r="L748" s="19" t="str">
        <f>VLOOKUP(J748,Prowadzacy!$F$2:$K$112,3,FALSE)</f>
        <v>Kazimiera</v>
      </c>
      <c r="M748" s="19" t="str">
        <f>VLOOKUP(J748,Prowadzacy!$F$2:$K$112,4,FALSE)</f>
        <v>Wnukowska</v>
      </c>
      <c r="N748" s="20" t="str">
        <f>VLOOKUP(J748,Prowadzacy!$F$2:$M$112,8,FALSE)</f>
        <v xml:space="preserve">Bogumiła | Wnukowska | Dr hab. inż. |  ( 05258z ) </v>
      </c>
      <c r="O748" s="20" t="str">
        <f>VLOOKUP(J748,Prowadzacy!$F$2:$K$112,5,FALSE)</f>
        <v>W05/K2</v>
      </c>
      <c r="P748" s="20" t="str">
        <f>VLOOKUP(J748,Prowadzacy!$F$2:$K$112,6,FALSE)</f>
        <v>ZEP</v>
      </c>
      <c r="Q748" s="34" t="s">
        <v>1125</v>
      </c>
      <c r="R748" s="20" t="str">
        <f>VLOOKUP(Q748,Prowadzacy!$F$2:$K$112,2,FALSE)</f>
        <v>Marek</v>
      </c>
      <c r="S748" s="20" t="str">
        <f>VLOOKUP(Q748,Prowadzacy!$F$2:$K$112,3,FALSE)</f>
        <v>Aleksander</v>
      </c>
      <c r="T748" s="20" t="str">
        <f>VLOOKUP(Q748,Prowadzacy!$F$2:$K$112,4,FALSE)</f>
        <v>Kott</v>
      </c>
      <c r="U748" s="20" t="str">
        <f>VLOOKUP(Q748,Prowadzacy!$F$2:$M$112,8,FALSE)</f>
        <v xml:space="preserve">Marek | Kott | Dr inż. |  ( 05297 ) </v>
      </c>
      <c r="V748" s="35"/>
      <c r="W748" s="34"/>
      <c r="X748" s="34"/>
      <c r="Y748" s="34"/>
      <c r="Z748" s="10"/>
      <c r="AA748" s="20"/>
      <c r="AB748" s="20"/>
      <c r="AC748" s="20"/>
      <c r="AD748" s="20"/>
      <c r="AE748" s="20"/>
      <c r="AF748" s="20"/>
      <c r="AG748" s="20"/>
      <c r="AH748" s="20"/>
      <c r="AI748" s="20"/>
      <c r="AJ748" s="20"/>
      <c r="AK748" s="20"/>
    </row>
    <row r="749" spans="1:37" ht="153">
      <c r="A749" s="20"/>
      <c r="B749" s="20" t="str">
        <f>VLOOKUP(E749,studia!$F$1:$I$12,2,FALSE)</f>
        <v>Automatyka i Robotyka</v>
      </c>
      <c r="C749" s="20" t="str">
        <f>VLOOKUP(E749,studia!$F$1:$I$12,3,FALSE)</f>
        <v>inż.</v>
      </c>
      <c r="D749" s="20" t="str">
        <f>VLOOKUP(E749,studia!$F$1:$I$12,4,FALSE)</f>
        <v>ASE</v>
      </c>
      <c r="E749" s="34" t="s">
        <v>389</v>
      </c>
      <c r="F749" s="85" t="s">
        <v>2939</v>
      </c>
      <c r="G749" s="35" t="s">
        <v>2726</v>
      </c>
      <c r="H749" s="35" t="s">
        <v>2727</v>
      </c>
      <c r="I749" s="35" t="s">
        <v>2728</v>
      </c>
      <c r="J749" s="35" t="s">
        <v>890</v>
      </c>
      <c r="K749" s="19" t="str">
        <f>VLOOKUP(J749,Prowadzacy!$F$2:$J$112,2,FALSE)</f>
        <v>Eugeniusz</v>
      </c>
      <c r="L749" s="19">
        <f>VLOOKUP(J749,Prowadzacy!$F$2:$K$112,3,FALSE)</f>
        <v>0</v>
      </c>
      <c r="M749" s="19" t="str">
        <f>VLOOKUP(J749,Prowadzacy!$F$2:$K$112,4,FALSE)</f>
        <v>Rosołowski</v>
      </c>
      <c r="N749" s="20" t="str">
        <f>VLOOKUP(J749,Prowadzacy!$F$2:$M$112,8,FALSE)</f>
        <v xml:space="preserve">Eugeniusz | Rosołowski | Prof. dr hab. inż. |  ( 05242 ) </v>
      </c>
      <c r="O749" s="20" t="str">
        <f>VLOOKUP(J749,Prowadzacy!$F$2:$K$112,5,FALSE)</f>
        <v>W05/K2</v>
      </c>
      <c r="P749" s="20" t="str">
        <f>VLOOKUP(J749,Prowadzacy!$F$2:$K$112,6,FALSE)</f>
        <v>ZAS</v>
      </c>
      <c r="Q749" s="34" t="s">
        <v>774</v>
      </c>
      <c r="R749" s="20" t="str">
        <f>VLOOKUP(Q749,Prowadzacy!$F$2:$K$112,2,FALSE)</f>
        <v>Daniel</v>
      </c>
      <c r="S749" s="20" t="str">
        <f>VLOOKUP(Q749,Prowadzacy!$F$2:$K$112,3,FALSE)</f>
        <v>Łukasz</v>
      </c>
      <c r="T749" s="20" t="str">
        <f>VLOOKUP(Q749,Prowadzacy!$F$2:$K$112,4,FALSE)</f>
        <v>Bejmert</v>
      </c>
      <c r="U749" s="20" t="str">
        <f>VLOOKUP(Q749,Prowadzacy!$F$2:$M$112,8,FALSE)</f>
        <v xml:space="preserve">Daniel | Bejmert | Dr inż. |  ( 05285 ) </v>
      </c>
      <c r="V749" s="35" t="s">
        <v>235</v>
      </c>
      <c r="W749" s="34"/>
      <c r="X749" s="34"/>
      <c r="Y749" s="34"/>
      <c r="Z749" s="10"/>
      <c r="AA749" s="20"/>
      <c r="AB749" s="20"/>
      <c r="AC749" s="20"/>
      <c r="AD749" s="20"/>
      <c r="AE749" s="20"/>
      <c r="AF749" s="20"/>
      <c r="AG749" s="20"/>
      <c r="AH749" s="20"/>
      <c r="AI749" s="20"/>
      <c r="AJ749" s="20"/>
      <c r="AK749" s="20"/>
    </row>
    <row r="750" spans="1:37" ht="89.25">
      <c r="A750" s="20"/>
      <c r="B750" s="20" t="str">
        <f>VLOOKUP(E750,studia!$F$1:$I$12,2,FALSE)</f>
        <v>Mechatronika</v>
      </c>
      <c r="C750" s="20" t="str">
        <f>VLOOKUP(E750,studia!$F$1:$I$12,3,FALSE)</f>
        <v>inż.</v>
      </c>
      <c r="D750" s="20">
        <f>VLOOKUP(E750,studia!$F$1:$I$12,4,FALSE)</f>
        <v>0</v>
      </c>
      <c r="E750" s="34" t="s">
        <v>519</v>
      </c>
      <c r="F750" s="85" t="s">
        <v>2939</v>
      </c>
      <c r="G750" s="35" t="s">
        <v>2729</v>
      </c>
      <c r="H750" s="35" t="s">
        <v>2730</v>
      </c>
      <c r="I750" s="35" t="s">
        <v>2731</v>
      </c>
      <c r="J750" s="35" t="s">
        <v>1292</v>
      </c>
      <c r="K750" s="19" t="str">
        <f>VLOOKUP(J750,Prowadzacy!$F$2:$J$112,2,FALSE)</f>
        <v>Łukasz</v>
      </c>
      <c r="L750" s="19">
        <f>VLOOKUP(J750,Prowadzacy!$F$2:$K$112,3,FALSE)</f>
        <v>0</v>
      </c>
      <c r="M750" s="19" t="str">
        <f>VLOOKUP(J750,Prowadzacy!$F$2:$K$112,4,FALSE)</f>
        <v>Staszewski</v>
      </c>
      <c r="N750" s="20" t="str">
        <f>VLOOKUP(J750,Prowadzacy!$F$2:$M$112,8,FALSE)</f>
        <v xml:space="preserve">Łukasz | Staszewski | Dr inż. |  ( 05410 ) </v>
      </c>
      <c r="O750" s="20" t="str">
        <f>VLOOKUP(J750,Prowadzacy!$F$2:$K$112,5,FALSE)</f>
        <v>W05/K2</v>
      </c>
      <c r="P750" s="20" t="str">
        <f>VLOOKUP(J750,Prowadzacy!$F$2:$K$112,6,FALSE)</f>
        <v>ZAS</v>
      </c>
      <c r="Q750" s="34" t="s">
        <v>774</v>
      </c>
      <c r="R750" s="20" t="str">
        <f>VLOOKUP(Q750,Prowadzacy!$F$2:$K$112,2,FALSE)</f>
        <v>Daniel</v>
      </c>
      <c r="S750" s="20" t="str">
        <f>VLOOKUP(Q750,Prowadzacy!$F$2:$K$112,3,FALSE)</f>
        <v>Łukasz</v>
      </c>
      <c r="T750" s="20" t="str">
        <f>VLOOKUP(Q750,Prowadzacy!$F$2:$K$112,4,FALSE)</f>
        <v>Bejmert</v>
      </c>
      <c r="U750" s="20" t="str">
        <f>VLOOKUP(Q750,Prowadzacy!$F$2:$M$112,8,FALSE)</f>
        <v xml:space="preserve">Daniel | Bejmert | Dr inż. |  ( 05285 ) </v>
      </c>
      <c r="V750" s="35" t="s">
        <v>235</v>
      </c>
      <c r="W750" s="34"/>
      <c r="X750" s="34"/>
      <c r="Y750" s="34"/>
      <c r="Z750" s="10"/>
      <c r="AA750" s="20"/>
      <c r="AB750" s="20"/>
      <c r="AC750" s="20"/>
      <c r="AD750" s="20"/>
      <c r="AE750" s="20"/>
      <c r="AF750" s="20"/>
      <c r="AG750" s="20"/>
      <c r="AH750" s="20"/>
      <c r="AI750" s="20"/>
      <c r="AJ750" s="20"/>
      <c r="AK750" s="20"/>
    </row>
    <row r="751" spans="1:37" ht="102">
      <c r="A751" s="20"/>
      <c r="B751" s="20" t="str">
        <f>VLOOKUP(E751,studia!$F$1:$I$12,2,FALSE)</f>
        <v>Automatyka i Robotyka</v>
      </c>
      <c r="C751" s="20" t="str">
        <f>VLOOKUP(E751,studia!$F$1:$I$12,3,FALSE)</f>
        <v>mgr</v>
      </c>
      <c r="D751" s="20" t="str">
        <f>VLOOKUP(E751,studia!$F$1:$I$12,4,FALSE)</f>
        <v>ASE</v>
      </c>
      <c r="E751" s="34" t="s">
        <v>895</v>
      </c>
      <c r="F751" s="85" t="s">
        <v>2939</v>
      </c>
      <c r="G751" s="35" t="s">
        <v>2732</v>
      </c>
      <c r="H751" s="35" t="s">
        <v>2733</v>
      </c>
      <c r="I751" s="35" t="s">
        <v>2734</v>
      </c>
      <c r="J751" s="35" t="s">
        <v>1292</v>
      </c>
      <c r="K751" s="19" t="str">
        <f>VLOOKUP(J751,Prowadzacy!$F$2:$J$112,2,FALSE)</f>
        <v>Łukasz</v>
      </c>
      <c r="L751" s="19">
        <f>VLOOKUP(J751,Prowadzacy!$F$2:$K$112,3,FALSE)</f>
        <v>0</v>
      </c>
      <c r="M751" s="19" t="str">
        <f>VLOOKUP(J751,Prowadzacy!$F$2:$K$112,4,FALSE)</f>
        <v>Staszewski</v>
      </c>
      <c r="N751" s="20" t="str">
        <f>VLOOKUP(J751,Prowadzacy!$F$2:$M$112,8,FALSE)</f>
        <v xml:space="preserve">Łukasz | Staszewski | Dr inż. |  ( 05410 ) </v>
      </c>
      <c r="O751" s="20" t="str">
        <f>VLOOKUP(J751,Prowadzacy!$F$2:$K$112,5,FALSE)</f>
        <v>W05/K2</v>
      </c>
      <c r="P751" s="20" t="str">
        <f>VLOOKUP(J751,Prowadzacy!$F$2:$K$112,6,FALSE)</f>
        <v>ZAS</v>
      </c>
      <c r="Q751" s="34" t="s">
        <v>774</v>
      </c>
      <c r="R751" s="20" t="str">
        <f>VLOOKUP(Q751,Prowadzacy!$F$2:$K$112,2,FALSE)</f>
        <v>Daniel</v>
      </c>
      <c r="S751" s="20" t="str">
        <f>VLOOKUP(Q751,Prowadzacy!$F$2:$K$112,3,FALSE)</f>
        <v>Łukasz</v>
      </c>
      <c r="T751" s="20" t="str">
        <f>VLOOKUP(Q751,Prowadzacy!$F$2:$K$112,4,FALSE)</f>
        <v>Bejmert</v>
      </c>
      <c r="U751" s="20" t="str">
        <f>VLOOKUP(Q751,Prowadzacy!$F$2:$M$112,8,FALSE)</f>
        <v xml:space="preserve">Daniel | Bejmert | Dr inż. |  ( 05285 ) </v>
      </c>
      <c r="V751" s="35" t="s">
        <v>235</v>
      </c>
      <c r="W751" s="34"/>
      <c r="X751" s="34"/>
      <c r="Y751" s="34"/>
      <c r="Z751" s="10"/>
      <c r="AA751" s="20"/>
      <c r="AB751" s="20"/>
      <c r="AC751" s="20"/>
      <c r="AD751" s="20"/>
      <c r="AE751" s="20"/>
      <c r="AF751" s="20"/>
      <c r="AG751" s="20"/>
      <c r="AH751" s="20"/>
      <c r="AI751" s="20"/>
      <c r="AJ751" s="20"/>
      <c r="AK751" s="20"/>
    </row>
    <row r="752" spans="1:37" ht="102">
      <c r="A752" s="20"/>
      <c r="B752" s="20" t="str">
        <f>VLOOKUP(E752,studia!$F$1:$I$12,2,FALSE)</f>
        <v>Elektrotechnika</v>
      </c>
      <c r="C752" s="20" t="str">
        <f>VLOOKUP(E752,studia!$F$1:$I$12,3,FALSE)</f>
        <v>mgr</v>
      </c>
      <c r="D752" s="20" t="str">
        <f>VLOOKUP(E752,studia!$F$1:$I$12,4,FALSE)</f>
        <v>EEN</v>
      </c>
      <c r="E752" s="34" t="s">
        <v>575</v>
      </c>
      <c r="F752" s="85" t="s">
        <v>2939</v>
      </c>
      <c r="G752" s="35" t="s">
        <v>2735</v>
      </c>
      <c r="H752" s="35" t="s">
        <v>2736</v>
      </c>
      <c r="I752" s="35" t="s">
        <v>2737</v>
      </c>
      <c r="J752" s="35" t="s">
        <v>1004</v>
      </c>
      <c r="K752" s="19" t="str">
        <f>VLOOKUP(J752,Prowadzacy!$F$2:$J$112,2,FALSE)</f>
        <v>Waldemar</v>
      </c>
      <c r="L752" s="19" t="str">
        <f>VLOOKUP(J752,Prowadzacy!$F$2:$K$112,3,FALSE)</f>
        <v>Paweł</v>
      </c>
      <c r="M752" s="19" t="str">
        <f>VLOOKUP(J752,Prowadzacy!$F$2:$K$112,4,FALSE)</f>
        <v>Dołęga</v>
      </c>
      <c r="N752" s="20" t="str">
        <f>VLOOKUP(J752,Prowadzacy!$F$2:$M$112,8,FALSE)</f>
        <v xml:space="preserve">Waldemar | Dołęga | Dr hab. inż. |  ( 05265 ) </v>
      </c>
      <c r="O752" s="20" t="str">
        <f>VLOOKUP(J752,Prowadzacy!$F$2:$K$112,5,FALSE)</f>
        <v>W05/K2</v>
      </c>
      <c r="P752" s="20" t="str">
        <f>VLOOKUP(J752,Prowadzacy!$F$2:$K$112,6,FALSE)</f>
        <v>ZUE</v>
      </c>
      <c r="Q752" s="34" t="s">
        <v>802</v>
      </c>
      <c r="R752" s="20" t="str">
        <f>VLOOKUP(Q752,Prowadzacy!$F$2:$K$112,2,FALSE)</f>
        <v>Kazimierz</v>
      </c>
      <c r="S752" s="20">
        <f>VLOOKUP(Q752,Prowadzacy!$F$2:$K$112,3,FALSE)</f>
        <v>0</v>
      </c>
      <c r="T752" s="20" t="str">
        <f>VLOOKUP(Q752,Prowadzacy!$F$2:$K$112,4,FALSE)</f>
        <v>Herlender</v>
      </c>
      <c r="U752" s="20" t="str">
        <f>VLOOKUP(Q752,Prowadzacy!$F$2:$M$112,8,FALSE)</f>
        <v xml:space="preserve">Kazimierz | Herlender | Dr inż. |  ( 05211 ) </v>
      </c>
      <c r="V752" s="35"/>
      <c r="W752" s="34" t="s">
        <v>235</v>
      </c>
      <c r="X752" s="34"/>
      <c r="Y752" s="34"/>
      <c r="Z752" s="10"/>
      <c r="AA752" s="20"/>
      <c r="AB752" s="20"/>
      <c r="AC752" s="20"/>
      <c r="AD752" s="20"/>
      <c r="AE752" s="20"/>
      <c r="AF752" s="20"/>
      <c r="AG752" s="20"/>
      <c r="AH752" s="20"/>
      <c r="AI752" s="20"/>
      <c r="AJ752" s="20"/>
      <c r="AK752" s="20"/>
    </row>
    <row r="753" spans="1:37" ht="102">
      <c r="A753" s="20"/>
      <c r="B753" s="20" t="str">
        <f>VLOOKUP(E753,studia!$F$1:$I$12,2,FALSE)</f>
        <v>Elektrotechnika</v>
      </c>
      <c r="C753" s="20" t="str">
        <f>VLOOKUP(E753,studia!$F$1:$I$12,3,FALSE)</f>
        <v>inż.</v>
      </c>
      <c r="D753" s="20" t="str">
        <f>VLOOKUP(E753,studia!$F$1:$I$12,4,FALSE)</f>
        <v>EEN</v>
      </c>
      <c r="E753" s="34" t="s">
        <v>393</v>
      </c>
      <c r="F753" s="85" t="s">
        <v>2939</v>
      </c>
      <c r="G753" s="35" t="s">
        <v>2738</v>
      </c>
      <c r="H753" s="35" t="s">
        <v>2739</v>
      </c>
      <c r="I753" s="51" t="s">
        <v>2749</v>
      </c>
      <c r="J753" s="35" t="s">
        <v>806</v>
      </c>
      <c r="K753" s="19" t="str">
        <f>VLOOKUP(J753,Prowadzacy!$F$2:$J$112,2,FALSE)</f>
        <v>Robert</v>
      </c>
      <c r="L753" s="19" t="str">
        <f>VLOOKUP(J753,Prowadzacy!$F$2:$K$112,3,FALSE)</f>
        <v>Stanisław</v>
      </c>
      <c r="M753" s="19" t="str">
        <f>VLOOKUP(J753,Prowadzacy!$F$2:$K$112,4,FALSE)</f>
        <v>Łukomski</v>
      </c>
      <c r="N753" s="20" t="str">
        <f>VLOOKUP(J753,Prowadzacy!$F$2:$M$112,8,FALSE)</f>
        <v xml:space="preserve">Robert | Łukomski | Dr inż. |  ( 05216 ) </v>
      </c>
      <c r="O753" s="20" t="str">
        <f>VLOOKUP(J753,Prowadzacy!$F$2:$K$112,5,FALSE)</f>
        <v>W05/K2</v>
      </c>
      <c r="P753" s="20" t="str">
        <f>VLOOKUP(J753,Prowadzacy!$F$2:$K$112,6,FALSE)</f>
        <v>ZSS</v>
      </c>
      <c r="Q753" s="34" t="s">
        <v>1125</v>
      </c>
      <c r="R753" s="20" t="str">
        <f>VLOOKUP(Q753,Prowadzacy!$F$2:$K$112,2,FALSE)</f>
        <v>Marek</v>
      </c>
      <c r="S753" s="20" t="str">
        <f>VLOOKUP(Q753,Prowadzacy!$F$2:$K$112,3,FALSE)</f>
        <v>Aleksander</v>
      </c>
      <c r="T753" s="20" t="str">
        <f>VLOOKUP(Q753,Prowadzacy!$F$2:$K$112,4,FALSE)</f>
        <v>Kott</v>
      </c>
      <c r="U753" s="20" t="str">
        <f>VLOOKUP(Q753,Prowadzacy!$F$2:$M$112,8,FALSE)</f>
        <v xml:space="preserve">Marek | Kott | Dr inż. |  ( 05297 ) </v>
      </c>
      <c r="V753" s="35"/>
      <c r="W753" s="34" t="s">
        <v>235</v>
      </c>
      <c r="X753" s="34"/>
      <c r="Y753" s="34"/>
      <c r="Z753" s="10"/>
      <c r="AA753" s="20"/>
      <c r="AB753" s="20"/>
      <c r="AC753" s="20"/>
      <c r="AD753" s="20"/>
      <c r="AE753" s="20"/>
      <c r="AF753" s="20"/>
      <c r="AG753" s="20"/>
      <c r="AH753" s="20"/>
      <c r="AI753" s="20"/>
      <c r="AJ753" s="20"/>
      <c r="AK753" s="20"/>
    </row>
    <row r="754" spans="1:37" ht="89.25">
      <c r="A754" s="20"/>
      <c r="B754" s="20" t="str">
        <f>VLOOKUP(E754,studia!$F$1:$I$12,2,FALSE)</f>
        <v>Automatyka i Robotyka</v>
      </c>
      <c r="C754" s="20" t="str">
        <f>VLOOKUP(E754,studia!$F$1:$I$12,3,FALSE)</f>
        <v>inż.</v>
      </c>
      <c r="D754" s="20" t="str">
        <f>VLOOKUP(E754,studia!$F$1:$I$12,4,FALSE)</f>
        <v>AMU</v>
      </c>
      <c r="E754" s="34" t="s">
        <v>386</v>
      </c>
      <c r="F754" s="85" t="s">
        <v>2939</v>
      </c>
      <c r="G754" s="35" t="s">
        <v>2740</v>
      </c>
      <c r="H754" s="35" t="s">
        <v>2741</v>
      </c>
      <c r="I754" s="35" t="s">
        <v>2742</v>
      </c>
      <c r="J754" s="35" t="s">
        <v>2268</v>
      </c>
      <c r="K754" s="19" t="str">
        <f>VLOOKUP(J754,Prowadzacy!$F$2:$J$112,2,FALSE)</f>
        <v>Krzysztof</v>
      </c>
      <c r="L754" s="19">
        <f>VLOOKUP(J754,Prowadzacy!$F$2:$K$112,3,FALSE)</f>
        <v>0</v>
      </c>
      <c r="M754" s="19" t="str">
        <f>VLOOKUP(J754,Prowadzacy!$F$2:$K$112,4,FALSE)</f>
        <v>Szabat</v>
      </c>
      <c r="N754" s="20" t="str">
        <f>VLOOKUP(J754,Prowadzacy!$F$2:$M$112,8,FALSE)</f>
        <v xml:space="preserve">Krzysztof | Szabat | Prof. dr hab. inż. |  ( 05344 ) </v>
      </c>
      <c r="O754" s="20" t="str">
        <f>VLOOKUP(J754,Prowadzacy!$F$2:$K$112,5,FALSE)</f>
        <v>W05/K3</v>
      </c>
      <c r="P754" s="20" t="str">
        <f>VLOOKUP(J754,Prowadzacy!$F$2:$K$112,6,FALSE)</f>
        <v>ZNEMAP</v>
      </c>
      <c r="Q754" s="34" t="s">
        <v>2193</v>
      </c>
      <c r="R754" s="20" t="str">
        <f>VLOOKUP(Q754,Prowadzacy!$F$2:$K$112,2,FALSE)</f>
        <v>Piotr</v>
      </c>
      <c r="S754" s="20" t="str">
        <f>VLOOKUP(Q754,Prowadzacy!$F$2:$K$112,3,FALSE)</f>
        <v>Jóżef</v>
      </c>
      <c r="T754" s="20" t="str">
        <f>VLOOKUP(Q754,Prowadzacy!$F$2:$K$112,4,FALSE)</f>
        <v>Serkies</v>
      </c>
      <c r="U754" s="20" t="str">
        <f>VLOOKUP(Q754,Prowadzacy!$F$2:$M$112,8,FALSE)</f>
        <v xml:space="preserve">Piotr | Serkies | Dr inż. |  ( 05383 ) </v>
      </c>
      <c r="V754" s="35"/>
      <c r="W754" s="34" t="s">
        <v>235</v>
      </c>
      <c r="X754" s="34"/>
      <c r="Y754" s="34"/>
      <c r="Z754" s="10"/>
      <c r="AA754" s="20"/>
      <c r="AB754" s="20"/>
      <c r="AC754" s="20"/>
      <c r="AD754" s="20"/>
      <c r="AE754" s="20"/>
      <c r="AF754" s="20"/>
      <c r="AG754" s="20"/>
      <c r="AH754" s="20"/>
      <c r="AI754" s="20"/>
      <c r="AJ754" s="20"/>
      <c r="AK754" s="20"/>
    </row>
    <row r="755" spans="1:37" ht="102">
      <c r="A755" s="20"/>
      <c r="B755" s="20" t="str">
        <f>VLOOKUP(E755,studia!$F$1:$I$12,2,FALSE)</f>
        <v>Automatyka i Robotyka</v>
      </c>
      <c r="C755" s="20" t="str">
        <f>VLOOKUP(E755,studia!$F$1:$I$12,3,FALSE)</f>
        <v>inż.</v>
      </c>
      <c r="D755" s="20" t="str">
        <f>VLOOKUP(E755,studia!$F$1:$I$12,4,FALSE)</f>
        <v>ASE</v>
      </c>
      <c r="E755" s="34" t="s">
        <v>389</v>
      </c>
      <c r="F755" s="85" t="s">
        <v>2939</v>
      </c>
      <c r="G755" s="35" t="s">
        <v>2743</v>
      </c>
      <c r="H755" s="35" t="s">
        <v>2744</v>
      </c>
      <c r="I755" s="35" t="s">
        <v>2745</v>
      </c>
      <c r="J755" s="35" t="s">
        <v>2415</v>
      </c>
      <c r="K755" s="19" t="str">
        <f>VLOOKUP(J755,Prowadzacy!$F$2:$J$112,2,FALSE)</f>
        <v>Krzysztof</v>
      </c>
      <c r="L755" s="19" t="str">
        <f>VLOOKUP(J755,Prowadzacy!$F$2:$K$112,3,FALSE)</f>
        <v>Paweł</v>
      </c>
      <c r="M755" s="19" t="str">
        <f>VLOOKUP(J755,Prowadzacy!$F$2:$K$112,4,FALSE)</f>
        <v>Dyrcz</v>
      </c>
      <c r="N755" s="20" t="str">
        <f>VLOOKUP(J755,Prowadzacy!$F$2:$M$112,8,FALSE)</f>
        <v xml:space="preserve">Krzysztof | Dyrcz | Dr inż. |  ( 05307 ) </v>
      </c>
      <c r="O755" s="20" t="str">
        <f>VLOOKUP(J755,Prowadzacy!$F$2:$K$112,5,FALSE)</f>
        <v>W05/K3</v>
      </c>
      <c r="P755" s="20" t="str">
        <f>VLOOKUP(J755,Prowadzacy!$F$2:$K$112,6,FALSE)</f>
        <v>ZNEMAP</v>
      </c>
      <c r="Q755" s="34" t="s">
        <v>2147</v>
      </c>
      <c r="R755" s="20" t="str">
        <f>VLOOKUP(Q755,Prowadzacy!$F$2:$K$112,2,FALSE)</f>
        <v>Marcin</v>
      </c>
      <c r="S755" s="20" t="str">
        <f>VLOOKUP(Q755,Prowadzacy!$F$2:$K$112,3,FALSE)</f>
        <v>Stanisław</v>
      </c>
      <c r="T755" s="20" t="str">
        <f>VLOOKUP(Q755,Prowadzacy!$F$2:$K$112,4,FALSE)</f>
        <v>Pawlak</v>
      </c>
      <c r="U755" s="20" t="str">
        <f>VLOOKUP(Q755,Prowadzacy!$F$2:$M$112,8,FALSE)</f>
        <v xml:space="preserve">Marcin | Pawlak | Dr inż. |  ( 05337 ) </v>
      </c>
      <c r="V755" s="35"/>
      <c r="W755" s="34"/>
      <c r="X755" s="34"/>
      <c r="Y755" s="34"/>
      <c r="Z755" s="10"/>
      <c r="AA755" s="20"/>
      <c r="AB755" s="20"/>
      <c r="AC755" s="20"/>
      <c r="AD755" s="20"/>
      <c r="AE755" s="20"/>
      <c r="AF755" s="20"/>
      <c r="AG755" s="20"/>
      <c r="AH755" s="20"/>
      <c r="AI755" s="20"/>
      <c r="AJ755" s="20"/>
      <c r="AK755" s="20"/>
    </row>
    <row r="756" spans="1:37" ht="51">
      <c r="A756" s="20"/>
      <c r="B756" s="20" t="str">
        <f>VLOOKUP(E756,studia!$F$1:$I$12,2,FALSE)</f>
        <v>Automatyka i Robotyka</v>
      </c>
      <c r="C756" s="20" t="str">
        <f>VLOOKUP(E756,studia!$F$1:$I$12,3,FALSE)</f>
        <v>inż.</v>
      </c>
      <c r="D756" s="20" t="str">
        <f>VLOOKUP(E756,studia!$F$1:$I$12,4,FALSE)</f>
        <v>ASE</v>
      </c>
      <c r="E756" s="34" t="s">
        <v>389</v>
      </c>
      <c r="F756" s="85" t="s">
        <v>2939</v>
      </c>
      <c r="G756" s="35" t="s">
        <v>2746</v>
      </c>
      <c r="H756" s="35" t="s">
        <v>2747</v>
      </c>
      <c r="I756" s="11" t="s">
        <v>2748</v>
      </c>
      <c r="J756" s="35" t="s">
        <v>1993</v>
      </c>
      <c r="K756" s="19" t="str">
        <f>VLOOKUP(J756,Prowadzacy!$F$2:$J$112,2,FALSE)</f>
        <v>Paweł</v>
      </c>
      <c r="L756" s="19" t="str">
        <f>VLOOKUP(J756,Prowadzacy!$F$2:$K$112,3,FALSE)</f>
        <v>Grzegorz</v>
      </c>
      <c r="M756" s="19" t="str">
        <f>VLOOKUP(J756,Prowadzacy!$F$2:$K$112,4,FALSE)</f>
        <v>Ewert</v>
      </c>
      <c r="N756" s="20" t="str">
        <f>VLOOKUP(J756,Prowadzacy!$F$2:$M$112,8,FALSE)</f>
        <v xml:space="preserve">Paweł | Ewert | Dr inż. |  ( 05378 ) </v>
      </c>
      <c r="O756" s="20" t="str">
        <f>VLOOKUP(J756,Prowadzacy!$F$2:$K$112,5,FALSE)</f>
        <v>W05/K3</v>
      </c>
      <c r="P756" s="20" t="str">
        <f>VLOOKUP(J756,Prowadzacy!$F$2:$K$112,6,FALSE)</f>
        <v>ZNEMAP</v>
      </c>
      <c r="Q756" s="34" t="s">
        <v>2334</v>
      </c>
      <c r="R756" s="20" t="str">
        <f>VLOOKUP(Q756,Prowadzacy!$F$2:$K$112,2,FALSE)</f>
        <v>Karol</v>
      </c>
      <c r="S756" s="20">
        <f>VLOOKUP(Q756,Prowadzacy!$F$2:$K$112,3,FALSE)</f>
        <v>0</v>
      </c>
      <c r="T756" s="20" t="str">
        <f>VLOOKUP(Q756,Prowadzacy!$F$2:$K$112,4,FALSE)</f>
        <v>Wróbel</v>
      </c>
      <c r="U756" s="20" t="str">
        <f>VLOOKUP(Q756,Prowadzacy!$F$2:$M$112,8,FALSE)</f>
        <v xml:space="preserve">Karol | Wróbel | Dr inż. |  ( 053112 ) </v>
      </c>
      <c r="V756" s="35"/>
      <c r="W756" s="34"/>
      <c r="X756" s="34"/>
      <c r="Y756" s="34"/>
      <c r="Z756" s="10"/>
      <c r="AA756" s="20"/>
      <c r="AB756" s="20"/>
      <c r="AC756" s="20"/>
      <c r="AD756" s="20"/>
      <c r="AE756" s="20"/>
      <c r="AF756" s="20"/>
      <c r="AG756" s="20"/>
      <c r="AH756" s="20"/>
      <c r="AI756" s="20"/>
      <c r="AJ756" s="20"/>
      <c r="AK756" s="20"/>
    </row>
    <row r="757" spans="1:37" ht="140.25">
      <c r="A757" s="20"/>
      <c r="B757" s="20" t="str">
        <f>VLOOKUP(E757,studia!$F$1:$I$12,2,FALSE)</f>
        <v>Elektrotechnika</v>
      </c>
      <c r="C757" s="20" t="str">
        <f>VLOOKUP(E757,studia!$F$1:$I$12,3,FALSE)</f>
        <v>inż.</v>
      </c>
      <c r="D757" s="20" t="str">
        <f>VLOOKUP(E757,studia!$F$1:$I$12,4,FALSE)</f>
        <v>EEN</v>
      </c>
      <c r="E757" s="34" t="s">
        <v>393</v>
      </c>
      <c r="F757" s="85" t="s">
        <v>2939</v>
      </c>
      <c r="G757" s="35" t="s">
        <v>2750</v>
      </c>
      <c r="H757" s="51" t="s">
        <v>2751</v>
      </c>
      <c r="I757" s="35" t="s">
        <v>2752</v>
      </c>
      <c r="J757" s="35" t="s">
        <v>1004</v>
      </c>
      <c r="K757" s="19" t="str">
        <f>VLOOKUP(J757,Prowadzacy!$F$2:$J$112,2,FALSE)</f>
        <v>Waldemar</v>
      </c>
      <c r="L757" s="19" t="str">
        <f>VLOOKUP(J757,Prowadzacy!$F$2:$K$112,3,FALSE)</f>
        <v>Paweł</v>
      </c>
      <c r="M757" s="19" t="str">
        <f>VLOOKUP(J757,Prowadzacy!$F$2:$K$112,4,FALSE)</f>
        <v>Dołęga</v>
      </c>
      <c r="N757" s="20" t="str">
        <f>VLOOKUP(J757,Prowadzacy!$F$2:$M$112,8,FALSE)</f>
        <v xml:space="preserve">Waldemar | Dołęga | Dr hab. inż. |  ( 05265 ) </v>
      </c>
      <c r="O757" s="20" t="str">
        <f>VLOOKUP(J757,Prowadzacy!$F$2:$K$112,5,FALSE)</f>
        <v>W05/K2</v>
      </c>
      <c r="P757" s="20" t="str">
        <f>VLOOKUP(J757,Prowadzacy!$F$2:$K$112,6,FALSE)</f>
        <v>ZUE</v>
      </c>
      <c r="Q757" s="34" t="s">
        <v>802</v>
      </c>
      <c r="R757" s="20" t="str">
        <f>VLOOKUP(Q757,Prowadzacy!$F$2:$K$112,2,FALSE)</f>
        <v>Kazimierz</v>
      </c>
      <c r="S757" s="20">
        <f>VLOOKUP(Q757,Prowadzacy!$F$2:$K$112,3,FALSE)</f>
        <v>0</v>
      </c>
      <c r="T757" s="20" t="str">
        <f>VLOOKUP(Q757,Prowadzacy!$F$2:$K$112,4,FALSE)</f>
        <v>Herlender</v>
      </c>
      <c r="U757" s="20" t="str">
        <f>VLOOKUP(Q757,Prowadzacy!$F$2:$M$112,8,FALSE)</f>
        <v xml:space="preserve">Kazimierz | Herlender | Dr inż. |  ( 05211 ) </v>
      </c>
      <c r="V757" s="35"/>
      <c r="W757" s="34" t="s">
        <v>235</v>
      </c>
      <c r="X757" s="34"/>
      <c r="Y757" s="34"/>
      <c r="Z757" s="10"/>
      <c r="AA757" s="20"/>
      <c r="AB757" s="20"/>
      <c r="AC757" s="20"/>
      <c r="AD757" s="20"/>
      <c r="AE757" s="20"/>
      <c r="AF757" s="20"/>
      <c r="AG757" s="20"/>
      <c r="AH757" s="20"/>
      <c r="AI757" s="20"/>
      <c r="AJ757" s="20"/>
      <c r="AK757" s="20"/>
    </row>
    <row r="758" spans="1:37" ht="114.75">
      <c r="A758" s="20"/>
      <c r="B758" s="20" t="str">
        <f>VLOOKUP(E758,studia!$F$1:$I$12,2,FALSE)</f>
        <v>Mechatronika</v>
      </c>
      <c r="C758" s="20" t="str">
        <f>VLOOKUP(E758,studia!$F$1:$I$12,3,FALSE)</f>
        <v>inż.</v>
      </c>
      <c r="D758" s="20">
        <f>VLOOKUP(E758,studia!$F$1:$I$12,4,FALSE)</f>
        <v>0</v>
      </c>
      <c r="E758" s="34" t="s">
        <v>519</v>
      </c>
      <c r="F758" s="85" t="s">
        <v>2939</v>
      </c>
      <c r="G758" s="35" t="s">
        <v>2753</v>
      </c>
      <c r="H758" s="35" t="s">
        <v>2754</v>
      </c>
      <c r="I758" s="35" t="s">
        <v>2755</v>
      </c>
      <c r="J758" s="35" t="s">
        <v>2066</v>
      </c>
      <c r="K758" s="19" t="str">
        <f>VLOOKUP(J758,Prowadzacy!$F$2:$J$112,2,FALSE)</f>
        <v>Marcin</v>
      </c>
      <c r="L758" s="19">
        <f>VLOOKUP(J758,Prowadzacy!$F$2:$K$112,3,FALSE)</f>
        <v>0</v>
      </c>
      <c r="M758" s="19" t="str">
        <f>VLOOKUP(J758,Prowadzacy!$F$2:$K$112,4,FALSE)</f>
        <v>Kamiński</v>
      </c>
      <c r="N758" s="20" t="str">
        <f>VLOOKUP(J758,Prowadzacy!$F$2:$M$112,8,FALSE)</f>
        <v xml:space="preserve">Marcin | Kamiński | Dr hab. inż. |  ( 05373 ) </v>
      </c>
      <c r="O758" s="20" t="str">
        <f>VLOOKUP(J758,Prowadzacy!$F$2:$K$112,5,FALSE)</f>
        <v>W05/K3</v>
      </c>
      <c r="P758" s="20" t="str">
        <f>VLOOKUP(J758,Prowadzacy!$F$2:$K$112,6,FALSE)</f>
        <v>ZNEMAP</v>
      </c>
      <c r="Q758" s="34" t="s">
        <v>2268</v>
      </c>
      <c r="R758" s="20" t="str">
        <f>VLOOKUP(Q758,Prowadzacy!$F$2:$K$112,2,FALSE)</f>
        <v>Krzysztof</v>
      </c>
      <c r="S758" s="20">
        <f>VLOOKUP(Q758,Prowadzacy!$F$2:$K$112,3,FALSE)</f>
        <v>0</v>
      </c>
      <c r="T758" s="20" t="str">
        <f>VLOOKUP(Q758,Prowadzacy!$F$2:$K$112,4,FALSE)</f>
        <v>Szabat</v>
      </c>
      <c r="U758" s="20" t="str">
        <f>VLOOKUP(Q758,Prowadzacy!$F$2:$M$112,8,FALSE)</f>
        <v xml:space="preserve">Krzysztof | Szabat | Prof. dr hab. inż. |  ( 05344 ) </v>
      </c>
      <c r="V758" s="35"/>
      <c r="W758" s="34" t="s">
        <v>235</v>
      </c>
      <c r="X758" s="34"/>
      <c r="Y758" s="34"/>
      <c r="Z758" s="10"/>
      <c r="AA758" s="20"/>
      <c r="AB758" s="20"/>
      <c r="AC758" s="20"/>
      <c r="AD758" s="20"/>
      <c r="AE758" s="20"/>
      <c r="AF758" s="20"/>
      <c r="AG758" s="20"/>
      <c r="AH758" s="20"/>
      <c r="AI758" s="20"/>
      <c r="AJ758" s="20"/>
      <c r="AK758" s="20"/>
    </row>
    <row r="759" spans="1:37" ht="76.5">
      <c r="A759" s="20"/>
      <c r="B759" s="20" t="str">
        <f>VLOOKUP(E759,studia!$F$1:$I$12,2,FALSE)</f>
        <v>Mechatronika</v>
      </c>
      <c r="C759" s="20" t="str">
        <f>VLOOKUP(E759,studia!$F$1:$I$12,3,FALSE)</f>
        <v>inż.</v>
      </c>
      <c r="D759" s="20">
        <f>VLOOKUP(E759,studia!$F$1:$I$12,4,FALSE)</f>
        <v>0</v>
      </c>
      <c r="E759" s="34" t="s">
        <v>519</v>
      </c>
      <c r="F759" s="85" t="s">
        <v>2939</v>
      </c>
      <c r="G759" s="35" t="s">
        <v>2756</v>
      </c>
      <c r="H759" s="35" t="s">
        <v>2757</v>
      </c>
      <c r="I759" s="35" t="s">
        <v>2758</v>
      </c>
      <c r="J759" s="35" t="s">
        <v>1292</v>
      </c>
      <c r="K759" s="19" t="str">
        <f>VLOOKUP(J759,Prowadzacy!$F$2:$J$112,2,FALSE)</f>
        <v>Łukasz</v>
      </c>
      <c r="L759" s="19">
        <f>VLOOKUP(J759,Prowadzacy!$F$2:$K$112,3,FALSE)</f>
        <v>0</v>
      </c>
      <c r="M759" s="19" t="str">
        <f>VLOOKUP(J759,Prowadzacy!$F$2:$K$112,4,FALSE)</f>
        <v>Staszewski</v>
      </c>
      <c r="N759" s="20" t="str">
        <f>VLOOKUP(J759,Prowadzacy!$F$2:$M$112,8,FALSE)</f>
        <v xml:space="preserve">Łukasz | Staszewski | Dr inż. |  ( 05410 ) </v>
      </c>
      <c r="O759" s="20" t="str">
        <f>VLOOKUP(J759,Prowadzacy!$F$2:$K$112,5,FALSE)</f>
        <v>W05/K2</v>
      </c>
      <c r="P759" s="20" t="str">
        <f>VLOOKUP(J759,Prowadzacy!$F$2:$K$112,6,FALSE)</f>
        <v>ZAS</v>
      </c>
      <c r="Q759" s="34" t="s">
        <v>774</v>
      </c>
      <c r="R759" s="20" t="str">
        <f>VLOOKUP(Q759,Prowadzacy!$F$2:$K$112,2,FALSE)</f>
        <v>Daniel</v>
      </c>
      <c r="S759" s="20" t="str">
        <f>VLOOKUP(Q759,Prowadzacy!$F$2:$K$112,3,FALSE)</f>
        <v>Łukasz</v>
      </c>
      <c r="T759" s="20" t="str">
        <f>VLOOKUP(Q759,Prowadzacy!$F$2:$K$112,4,FALSE)</f>
        <v>Bejmert</v>
      </c>
      <c r="U759" s="20" t="str">
        <f>VLOOKUP(Q759,Prowadzacy!$F$2:$M$112,8,FALSE)</f>
        <v xml:space="preserve">Daniel | Bejmert | Dr inż. |  ( 05285 ) </v>
      </c>
      <c r="V759" s="35"/>
      <c r="W759" s="34" t="s">
        <v>235</v>
      </c>
      <c r="X759" s="34"/>
      <c r="Y759" s="34"/>
      <c r="Z759" s="10"/>
      <c r="AA759" s="20"/>
      <c r="AB759" s="20"/>
      <c r="AC759" s="20"/>
      <c r="AD759" s="20"/>
      <c r="AE759" s="20"/>
      <c r="AF759" s="20"/>
      <c r="AG759" s="20"/>
      <c r="AH759" s="20"/>
      <c r="AI759" s="20"/>
      <c r="AJ759" s="20"/>
      <c r="AK759" s="20"/>
    </row>
    <row r="760" spans="1:37" ht="127.5">
      <c r="A760" s="20"/>
      <c r="B760" s="20" t="str">
        <f>VLOOKUP(E760,studia!$F$1:$I$12,2,FALSE)</f>
        <v>Automatyka i Robotyka</v>
      </c>
      <c r="C760" s="20" t="str">
        <f>VLOOKUP(E760,studia!$F$1:$I$12,3,FALSE)</f>
        <v>inż.</v>
      </c>
      <c r="D760" s="20" t="str">
        <f>VLOOKUP(E760,studia!$F$1:$I$12,4,FALSE)</f>
        <v>ASE</v>
      </c>
      <c r="E760" s="34" t="s">
        <v>389</v>
      </c>
      <c r="F760" s="85" t="s">
        <v>2939</v>
      </c>
      <c r="G760" s="35" t="s">
        <v>2759</v>
      </c>
      <c r="H760" s="35" t="s">
        <v>2760</v>
      </c>
      <c r="I760" s="35" t="s">
        <v>2761</v>
      </c>
      <c r="J760" s="35" t="s">
        <v>2141</v>
      </c>
      <c r="K760" s="19" t="str">
        <f>VLOOKUP(J760,Prowadzacy!$F$2:$J$112,2,FALSE)</f>
        <v>Leszek</v>
      </c>
      <c r="L760" s="19">
        <f>VLOOKUP(J760,Prowadzacy!$F$2:$K$112,3,FALSE)</f>
        <v>0</v>
      </c>
      <c r="M760" s="19" t="str">
        <f>VLOOKUP(J760,Prowadzacy!$F$2:$K$112,4,FALSE)</f>
        <v>Pawlaczyk</v>
      </c>
      <c r="N760" s="20" t="str">
        <f>VLOOKUP(J760,Prowadzacy!$F$2:$M$112,8,FALSE)</f>
        <v xml:space="preserve">Leszek | Pawlaczyk | Dr hab. inż. |  ( 05336 ) </v>
      </c>
      <c r="O760" s="20" t="str">
        <f>VLOOKUP(J760,Prowadzacy!$F$2:$K$112,5,FALSE)</f>
        <v>W05/K3</v>
      </c>
      <c r="P760" s="20" t="str">
        <f>VLOOKUP(J760,Prowadzacy!$F$2:$K$112,6,FALSE)</f>
        <v>ZNEMAP</v>
      </c>
      <c r="Q760" s="34" t="s">
        <v>2178</v>
      </c>
      <c r="R760" s="20" t="str">
        <f>VLOOKUP(Q760,Prowadzacy!$F$2:$K$112,2,FALSE)</f>
        <v>Krzysztof</v>
      </c>
      <c r="S760" s="20">
        <f>VLOOKUP(Q760,Prowadzacy!$F$2:$K$112,3,FALSE)</f>
        <v>0</v>
      </c>
      <c r="T760" s="20" t="str">
        <f>VLOOKUP(Q760,Prowadzacy!$F$2:$K$112,4,FALSE)</f>
        <v>Pieńkowski</v>
      </c>
      <c r="U760" s="20" t="str">
        <f>VLOOKUP(Q760,Prowadzacy!$F$2:$M$112,8,FALSE)</f>
        <v xml:space="preserve">Krzysztof | Pieńkowski | Dr hab. inż. |  ( 05339 ) </v>
      </c>
      <c r="V760" s="35"/>
      <c r="W760" s="34" t="s">
        <v>234</v>
      </c>
      <c r="X760" s="34"/>
      <c r="Y760" s="34"/>
      <c r="Z760" s="10"/>
      <c r="AA760" s="20"/>
      <c r="AB760" s="20"/>
      <c r="AC760" s="20"/>
      <c r="AD760" s="20"/>
      <c r="AE760" s="20"/>
      <c r="AF760" s="20"/>
      <c r="AG760" s="20"/>
      <c r="AH760" s="20"/>
      <c r="AI760" s="20"/>
      <c r="AJ760" s="20"/>
      <c r="AK760" s="20"/>
    </row>
    <row r="761" spans="1:37" ht="76.5">
      <c r="A761" s="20"/>
      <c r="B761" s="20" t="str">
        <f>VLOOKUP(E761,studia!$F$1:$I$12,2,FALSE)</f>
        <v>Automatyka i Robotyka</v>
      </c>
      <c r="C761" s="20" t="str">
        <f>VLOOKUP(E761,studia!$F$1:$I$12,3,FALSE)</f>
        <v>inż.</v>
      </c>
      <c r="D761" s="20" t="str">
        <f>VLOOKUP(E761,studia!$F$1:$I$12,4,FALSE)</f>
        <v>ASE</v>
      </c>
      <c r="E761" s="34" t="s">
        <v>389</v>
      </c>
      <c r="F761" s="85" t="s">
        <v>2939</v>
      </c>
      <c r="G761" s="35" t="s">
        <v>2762</v>
      </c>
      <c r="H761" s="35" t="s">
        <v>2763</v>
      </c>
      <c r="I761" s="35" t="s">
        <v>2764</v>
      </c>
      <c r="J761" s="35" t="s">
        <v>763</v>
      </c>
      <c r="K761" s="19" t="str">
        <f>VLOOKUP(J761,Prowadzacy!$F$2:$J$112,2,FALSE)</f>
        <v>Joanna</v>
      </c>
      <c r="L761" s="19" t="str">
        <f>VLOOKUP(J761,Prowadzacy!$F$2:$K$112,3,FALSE)</f>
        <v>Karolina</v>
      </c>
      <c r="M761" s="19" t="str">
        <f>VLOOKUP(J761,Prowadzacy!$F$2:$K$112,4,FALSE)</f>
        <v>Budzisz</v>
      </c>
      <c r="N761" s="20" t="str">
        <f>VLOOKUP(J761,Prowadzacy!$F$2:$M$112,8,FALSE)</f>
        <v xml:space="preserve">Joanna | Budzisz | Dr inż. |  ( 05404 ) </v>
      </c>
      <c r="O761" s="20" t="str">
        <f>VLOOKUP(J761,Prowadzacy!$F$2:$K$112,5,FALSE)</f>
        <v>W05/K2</v>
      </c>
      <c r="P761" s="20" t="str">
        <f>VLOOKUP(J761,Prowadzacy!$F$2:$K$112,6,FALSE)</f>
        <v>ZEP</v>
      </c>
      <c r="Q761" s="34" t="s">
        <v>1020</v>
      </c>
      <c r="R761" s="20" t="str">
        <f>VLOOKUP(Q761,Prowadzacy!$F$2:$K$112,2,FALSE)</f>
        <v>Wiktoria</v>
      </c>
      <c r="S761" s="20" t="str">
        <f>VLOOKUP(Q761,Prowadzacy!$F$2:$K$112,3,FALSE)</f>
        <v>Maria</v>
      </c>
      <c r="T761" s="20" t="str">
        <f>VLOOKUP(Q761,Prowadzacy!$F$2:$K$112,4,FALSE)</f>
        <v>Grycan</v>
      </c>
      <c r="U761" s="20" t="str">
        <f>VLOOKUP(Q761,Prowadzacy!$F$2:$M$112,8,FALSE)</f>
        <v xml:space="preserve">Wiktoria | Grycan | Dr inż. |  ( 05408 ) </v>
      </c>
      <c r="V761" s="35"/>
      <c r="W761" s="34" t="s">
        <v>234</v>
      </c>
      <c r="X761" s="34"/>
      <c r="Y761" s="34"/>
      <c r="Z761" s="10"/>
      <c r="AA761" s="20"/>
      <c r="AB761" s="20"/>
      <c r="AC761" s="20"/>
      <c r="AD761" s="20"/>
      <c r="AE761" s="20"/>
      <c r="AF761" s="20"/>
      <c r="AG761" s="20"/>
      <c r="AH761" s="20"/>
      <c r="AI761" s="20"/>
      <c r="AJ761" s="20"/>
      <c r="AK761" s="20"/>
    </row>
    <row r="762" spans="1:37" ht="89.25">
      <c r="A762" s="20"/>
      <c r="B762" s="20" t="str">
        <f>VLOOKUP(E762,studia!$F$1:$I$12,2,FALSE)</f>
        <v>Elektrotechnika</v>
      </c>
      <c r="C762" s="20" t="str">
        <f>VLOOKUP(E762,studia!$F$1:$I$12,3,FALSE)</f>
        <v>inż.</v>
      </c>
      <c r="D762" s="20" t="str">
        <f>VLOOKUP(E762,studia!$F$1:$I$12,4,FALSE)</f>
        <v>EEN</v>
      </c>
      <c r="E762" s="34" t="s">
        <v>393</v>
      </c>
      <c r="F762" s="85" t="s">
        <v>2939</v>
      </c>
      <c r="G762" s="35" t="s">
        <v>2929</v>
      </c>
      <c r="H762" s="35" t="s">
        <v>2765</v>
      </c>
      <c r="I762" s="35" t="s">
        <v>2766</v>
      </c>
      <c r="J762" s="35" t="s">
        <v>802</v>
      </c>
      <c r="K762" s="19" t="str">
        <f>VLOOKUP(J762,Prowadzacy!$F$2:$J$112,2,FALSE)</f>
        <v>Kazimierz</v>
      </c>
      <c r="L762" s="19">
        <f>VLOOKUP(J762,Prowadzacy!$F$2:$K$112,3,FALSE)</f>
        <v>0</v>
      </c>
      <c r="M762" s="19" t="str">
        <f>VLOOKUP(J762,Prowadzacy!$F$2:$K$112,4,FALSE)</f>
        <v>Herlender</v>
      </c>
      <c r="N762" s="20" t="str">
        <f>VLOOKUP(J762,Prowadzacy!$F$2:$M$112,8,FALSE)</f>
        <v xml:space="preserve">Kazimierz | Herlender | Dr inż. |  ( 05211 ) </v>
      </c>
      <c r="O762" s="20" t="str">
        <f>VLOOKUP(J762,Prowadzacy!$F$2:$K$112,5,FALSE)</f>
        <v>W05/K2</v>
      </c>
      <c r="P762" s="20" t="str">
        <f>VLOOKUP(J762,Prowadzacy!$F$2:$K$112,6,FALSE)</f>
        <v>ZUE</v>
      </c>
      <c r="Q762" s="34" t="s">
        <v>1004</v>
      </c>
      <c r="R762" s="20" t="str">
        <f>VLOOKUP(Q762,Prowadzacy!$F$2:$K$112,2,FALSE)</f>
        <v>Waldemar</v>
      </c>
      <c r="S762" s="20" t="str">
        <f>VLOOKUP(Q762,Prowadzacy!$F$2:$K$112,3,FALSE)</f>
        <v>Paweł</v>
      </c>
      <c r="T762" s="20" t="str">
        <f>VLOOKUP(Q762,Prowadzacy!$F$2:$K$112,4,FALSE)</f>
        <v>Dołęga</v>
      </c>
      <c r="U762" s="20" t="str">
        <f>VLOOKUP(Q762,Prowadzacy!$F$2:$M$112,8,FALSE)</f>
        <v xml:space="preserve">Waldemar | Dołęga | Dr hab. inż. |  ( 05265 ) </v>
      </c>
      <c r="V762" s="35"/>
      <c r="W762" s="34" t="s">
        <v>235</v>
      </c>
      <c r="X762" s="34"/>
      <c r="Y762" s="34"/>
      <c r="Z762" s="10"/>
      <c r="AA762" s="20"/>
      <c r="AB762" s="20"/>
      <c r="AC762" s="20"/>
      <c r="AD762" s="20"/>
      <c r="AE762" s="20"/>
      <c r="AF762" s="20"/>
      <c r="AG762" s="20"/>
      <c r="AH762" s="20"/>
      <c r="AI762" s="20"/>
      <c r="AJ762" s="20"/>
      <c r="AK762" s="20"/>
    </row>
    <row r="763" spans="1:37" ht="114.75">
      <c r="A763" s="20"/>
      <c r="B763" s="20" t="str">
        <f>VLOOKUP(E763,studia!$F$1:$I$12,2,FALSE)</f>
        <v>Automatyka i Robotyka</v>
      </c>
      <c r="C763" s="20" t="str">
        <f>VLOOKUP(E763,studia!$F$1:$I$12,3,FALSE)</f>
        <v>mgr</v>
      </c>
      <c r="D763" s="20" t="str">
        <f>VLOOKUP(E763,studia!$F$1:$I$12,4,FALSE)</f>
        <v>AMU</v>
      </c>
      <c r="E763" s="53" t="s">
        <v>643</v>
      </c>
      <c r="F763" s="85" t="s">
        <v>2939</v>
      </c>
      <c r="G763" s="35" t="s">
        <v>2768</v>
      </c>
      <c r="H763" s="35" t="s">
        <v>2769</v>
      </c>
      <c r="I763" s="35" t="s">
        <v>2770</v>
      </c>
      <c r="J763" s="35" t="s">
        <v>1993</v>
      </c>
      <c r="K763" s="19" t="str">
        <f>VLOOKUP(J763,Prowadzacy!$F$2:$J$112,2,FALSE)</f>
        <v>Paweł</v>
      </c>
      <c r="L763" s="19" t="str">
        <f>VLOOKUP(J763,Prowadzacy!$F$2:$K$112,3,FALSE)</f>
        <v>Grzegorz</v>
      </c>
      <c r="M763" s="19" t="str">
        <f>VLOOKUP(J763,Prowadzacy!$F$2:$K$112,4,FALSE)</f>
        <v>Ewert</v>
      </c>
      <c r="N763" s="20" t="str">
        <f>VLOOKUP(J763,Prowadzacy!$F$2:$M$112,8,FALSE)</f>
        <v xml:space="preserve">Paweł | Ewert | Dr inż. |  ( 05378 ) </v>
      </c>
      <c r="O763" s="20" t="str">
        <f>VLOOKUP(J763,Prowadzacy!$F$2:$K$112,5,FALSE)</f>
        <v>W05/K3</v>
      </c>
      <c r="P763" s="20" t="str">
        <f>VLOOKUP(J763,Prowadzacy!$F$2:$K$112,6,FALSE)</f>
        <v>ZNEMAP</v>
      </c>
      <c r="Q763" s="34" t="s">
        <v>2415</v>
      </c>
      <c r="R763" s="20" t="str">
        <f>VLOOKUP(Q763,Prowadzacy!$F$2:$K$112,2,FALSE)</f>
        <v>Krzysztof</v>
      </c>
      <c r="S763" s="20" t="str">
        <f>VLOOKUP(Q763,Prowadzacy!$F$2:$K$112,3,FALSE)</f>
        <v>Paweł</v>
      </c>
      <c r="T763" s="20" t="str">
        <f>VLOOKUP(Q763,Prowadzacy!$F$2:$K$112,4,FALSE)</f>
        <v>Dyrcz</v>
      </c>
      <c r="U763" s="20" t="str">
        <f>VLOOKUP(Q763,Prowadzacy!$F$2:$M$112,8,FALSE)</f>
        <v xml:space="preserve">Krzysztof | Dyrcz | Dr inż. |  ( 05307 ) </v>
      </c>
      <c r="V763" s="35"/>
      <c r="W763" s="34" t="s">
        <v>235</v>
      </c>
      <c r="X763" s="34"/>
      <c r="Y763" s="34"/>
      <c r="Z763" s="10"/>
      <c r="AA763" s="20"/>
      <c r="AB763" s="20"/>
      <c r="AC763" s="20"/>
      <c r="AD763" s="20"/>
      <c r="AE763" s="20"/>
      <c r="AF763" s="20"/>
      <c r="AG763" s="20"/>
      <c r="AH763" s="20"/>
      <c r="AI763" s="20"/>
      <c r="AJ763" s="20"/>
      <c r="AK763" s="20"/>
    </row>
    <row r="764" spans="1:37" ht="89.25">
      <c r="A764" s="20"/>
      <c r="B764" s="20" t="str">
        <f>VLOOKUP(E764,studia!$F$1:$I$12,2,FALSE)</f>
        <v>Automatyka i Robotyka</v>
      </c>
      <c r="C764" s="20" t="str">
        <f>VLOOKUP(E764,studia!$F$1:$I$12,3,FALSE)</f>
        <v>inż.</v>
      </c>
      <c r="D764" s="20" t="str">
        <f>VLOOKUP(E764,studia!$F$1:$I$12,4,FALSE)</f>
        <v>AMU</v>
      </c>
      <c r="E764" s="53" t="s">
        <v>386</v>
      </c>
      <c r="F764" s="85" t="s">
        <v>2939</v>
      </c>
      <c r="G764" s="35" t="s">
        <v>2771</v>
      </c>
      <c r="H764" s="35" t="s">
        <v>2772</v>
      </c>
      <c r="I764" s="35" t="s">
        <v>2773</v>
      </c>
      <c r="J764" s="35" t="s">
        <v>867</v>
      </c>
      <c r="K764" s="19" t="str">
        <f>VLOOKUP(J764,Prowadzacy!$F$2:$J$112,2,FALSE)</f>
        <v>Grzegorz</v>
      </c>
      <c r="L764" s="19" t="str">
        <f>VLOOKUP(J764,Prowadzacy!$F$2:$K$112,3,FALSE)</f>
        <v>Eugeniusz</v>
      </c>
      <c r="M764" s="19" t="str">
        <f>VLOOKUP(J764,Prowadzacy!$F$2:$K$112,4,FALSE)</f>
        <v>Wiśniewski</v>
      </c>
      <c r="N764" s="20" t="str">
        <f>VLOOKUP(J764,Prowadzacy!$F$2:$M$112,8,FALSE)</f>
        <v xml:space="preserve">Grzegorz | Wiśniewski | Dr inż. |  ( 05214 ) </v>
      </c>
      <c r="O764" s="20" t="str">
        <f>VLOOKUP(J764,Prowadzacy!$F$2:$K$112,5,FALSE)</f>
        <v>W05/K2</v>
      </c>
      <c r="P764" s="20" t="str">
        <f>VLOOKUP(J764,Prowadzacy!$F$2:$K$112,6,FALSE)</f>
        <v>ZAS</v>
      </c>
      <c r="Q764" s="34" t="s">
        <v>798</v>
      </c>
      <c r="R764" s="20" t="str">
        <f>VLOOKUP(Q764,Prowadzacy!$F$2:$K$112,2,FALSE)</f>
        <v>Marcin</v>
      </c>
      <c r="S764" s="20" t="str">
        <f>VLOOKUP(Q764,Prowadzacy!$F$2:$K$112,3,FALSE)</f>
        <v>Wojciech</v>
      </c>
      <c r="T764" s="20" t="str">
        <f>VLOOKUP(Q764,Prowadzacy!$F$2:$K$112,4,FALSE)</f>
        <v>Habrych</v>
      </c>
      <c r="U764" s="20" t="str">
        <f>VLOOKUP(Q764,Prowadzacy!$F$2:$M$112,8,FALSE)</f>
        <v xml:space="preserve">Marcin | Habrych | Dr inż. |  ( 05281 ) </v>
      </c>
      <c r="V764" s="35"/>
      <c r="W764" s="34" t="s">
        <v>235</v>
      </c>
      <c r="X764" s="34"/>
      <c r="Y764" s="34"/>
      <c r="Z764" s="10"/>
      <c r="AA764" s="20"/>
      <c r="AB764" s="20"/>
      <c r="AC764" s="20"/>
      <c r="AD764" s="20"/>
      <c r="AE764" s="20"/>
      <c r="AF764" s="20"/>
      <c r="AG764" s="20"/>
      <c r="AH764" s="20"/>
      <c r="AI764" s="20"/>
      <c r="AJ764" s="20"/>
      <c r="AK764" s="20"/>
    </row>
    <row r="765" spans="1:37" ht="89.25">
      <c r="A765" s="20"/>
      <c r="B765" s="20" t="str">
        <f>VLOOKUP(E765,studia!$F$1:$I$12,2,FALSE)</f>
        <v>Automatyka i Robotyka</v>
      </c>
      <c r="C765" s="20" t="str">
        <f>VLOOKUP(E765,studia!$F$1:$I$12,3,FALSE)</f>
        <v>inż.</v>
      </c>
      <c r="D765" s="20" t="str">
        <f>VLOOKUP(E765,studia!$F$1:$I$12,4,FALSE)</f>
        <v>AMU</v>
      </c>
      <c r="E765" s="53" t="s">
        <v>386</v>
      </c>
      <c r="F765" s="85" t="s">
        <v>2939</v>
      </c>
      <c r="G765" s="35" t="s">
        <v>2774</v>
      </c>
      <c r="H765" s="35" t="s">
        <v>2775</v>
      </c>
      <c r="I765" s="54" t="s">
        <v>2776</v>
      </c>
      <c r="J765" s="35" t="s">
        <v>867</v>
      </c>
      <c r="K765" s="19" t="str">
        <f>VLOOKUP(J765,Prowadzacy!$F$2:$J$112,2,FALSE)</f>
        <v>Grzegorz</v>
      </c>
      <c r="L765" s="19" t="str">
        <f>VLOOKUP(J765,Prowadzacy!$F$2:$K$112,3,FALSE)</f>
        <v>Eugeniusz</v>
      </c>
      <c r="M765" s="19" t="str">
        <f>VLOOKUP(J765,Prowadzacy!$F$2:$K$112,4,FALSE)</f>
        <v>Wiśniewski</v>
      </c>
      <c r="N765" s="20" t="str">
        <f>VLOOKUP(J765,Prowadzacy!$F$2:$M$112,8,FALSE)</f>
        <v xml:space="preserve">Grzegorz | Wiśniewski | Dr inż. |  ( 05214 ) </v>
      </c>
      <c r="O765" s="20" t="str">
        <f>VLOOKUP(J765,Prowadzacy!$F$2:$K$112,5,FALSE)</f>
        <v>W05/K2</v>
      </c>
      <c r="P765" s="20" t="str">
        <f>VLOOKUP(J765,Prowadzacy!$F$2:$K$112,6,FALSE)</f>
        <v>ZAS</v>
      </c>
      <c r="Q765" s="34" t="s">
        <v>798</v>
      </c>
      <c r="R765" s="20" t="str">
        <f>VLOOKUP(Q765,Prowadzacy!$F$2:$K$112,2,FALSE)</f>
        <v>Marcin</v>
      </c>
      <c r="S765" s="20" t="str">
        <f>VLOOKUP(Q765,Prowadzacy!$F$2:$K$112,3,FALSE)</f>
        <v>Wojciech</v>
      </c>
      <c r="T765" s="20" t="str">
        <f>VLOOKUP(Q765,Prowadzacy!$F$2:$K$112,4,FALSE)</f>
        <v>Habrych</v>
      </c>
      <c r="U765" s="20" t="str">
        <f>VLOOKUP(Q765,Prowadzacy!$F$2:$M$112,8,FALSE)</f>
        <v xml:space="preserve">Marcin | Habrych | Dr inż. |  ( 05281 ) </v>
      </c>
      <c r="V765" s="35"/>
      <c r="W765" s="34" t="s">
        <v>235</v>
      </c>
      <c r="X765" s="34"/>
      <c r="Y765" s="34"/>
      <c r="Z765" s="10"/>
      <c r="AA765" s="20"/>
      <c r="AB765" s="20"/>
      <c r="AC765" s="20"/>
      <c r="AD765" s="20"/>
      <c r="AE765" s="20"/>
      <c r="AF765" s="20"/>
      <c r="AG765" s="20"/>
      <c r="AH765" s="20"/>
      <c r="AI765" s="20"/>
      <c r="AJ765" s="20"/>
      <c r="AK765" s="20"/>
    </row>
    <row r="766" spans="1:37" ht="114.75">
      <c r="A766" s="20"/>
      <c r="B766" s="20" t="str">
        <f>VLOOKUP(E766,studia!$F$1:$I$12,2,FALSE)</f>
        <v>Automatyka i Robotyka</v>
      </c>
      <c r="C766" s="20" t="str">
        <f>VLOOKUP(E766,studia!$F$1:$I$12,3,FALSE)</f>
        <v>inż.</v>
      </c>
      <c r="D766" s="20" t="str">
        <f>VLOOKUP(E766,studia!$F$1:$I$12,4,FALSE)</f>
        <v>AMU</v>
      </c>
      <c r="E766" s="53" t="s">
        <v>386</v>
      </c>
      <c r="F766" s="85" t="s">
        <v>2939</v>
      </c>
      <c r="G766" s="35" t="s">
        <v>2777</v>
      </c>
      <c r="H766" s="35" t="s">
        <v>2778</v>
      </c>
      <c r="I766" s="35" t="s">
        <v>2779</v>
      </c>
      <c r="J766" s="35" t="s">
        <v>867</v>
      </c>
      <c r="K766" s="19" t="str">
        <f>VLOOKUP(J766,Prowadzacy!$F$2:$J$112,2,FALSE)</f>
        <v>Grzegorz</v>
      </c>
      <c r="L766" s="19" t="str">
        <f>VLOOKUP(J766,Prowadzacy!$F$2:$K$112,3,FALSE)</f>
        <v>Eugeniusz</v>
      </c>
      <c r="M766" s="19" t="str">
        <f>VLOOKUP(J766,Prowadzacy!$F$2:$K$112,4,FALSE)</f>
        <v>Wiśniewski</v>
      </c>
      <c r="N766" s="20" t="str">
        <f>VLOOKUP(J766,Prowadzacy!$F$2:$M$112,8,FALSE)</f>
        <v xml:space="preserve">Grzegorz | Wiśniewski | Dr inż. |  ( 05214 ) </v>
      </c>
      <c r="O766" s="20" t="str">
        <f>VLOOKUP(J766,Prowadzacy!$F$2:$K$112,5,FALSE)</f>
        <v>W05/K2</v>
      </c>
      <c r="P766" s="20" t="str">
        <f>VLOOKUP(J766,Prowadzacy!$F$2:$K$112,6,FALSE)</f>
        <v>ZAS</v>
      </c>
      <c r="Q766" s="34" t="s">
        <v>798</v>
      </c>
      <c r="R766" s="20" t="str">
        <f>VLOOKUP(Q766,Prowadzacy!$F$2:$K$112,2,FALSE)</f>
        <v>Marcin</v>
      </c>
      <c r="S766" s="20" t="str">
        <f>VLOOKUP(Q766,Prowadzacy!$F$2:$K$112,3,FALSE)</f>
        <v>Wojciech</v>
      </c>
      <c r="T766" s="20" t="str">
        <f>VLOOKUP(Q766,Prowadzacy!$F$2:$K$112,4,FALSE)</f>
        <v>Habrych</v>
      </c>
      <c r="U766" s="20" t="str">
        <f>VLOOKUP(Q766,Prowadzacy!$F$2:$M$112,8,FALSE)</f>
        <v xml:space="preserve">Marcin | Habrych | Dr inż. |  ( 05281 ) </v>
      </c>
      <c r="V766" s="35"/>
      <c r="W766" s="34" t="s">
        <v>235</v>
      </c>
      <c r="X766" s="34"/>
      <c r="Y766" s="34"/>
      <c r="Z766" s="10"/>
      <c r="AA766" s="20"/>
      <c r="AB766" s="20"/>
      <c r="AC766" s="20"/>
      <c r="AD766" s="20"/>
      <c r="AE766" s="20"/>
      <c r="AF766" s="20"/>
      <c r="AG766" s="20"/>
      <c r="AH766" s="20"/>
      <c r="AI766" s="20"/>
      <c r="AJ766" s="20"/>
      <c r="AK766" s="20"/>
    </row>
    <row r="767" spans="1:37" ht="114.75">
      <c r="A767" s="20"/>
      <c r="B767" s="20" t="str">
        <f>VLOOKUP(E767,studia!$F$1:$I$12,2,FALSE)</f>
        <v>Automatyka i Robotyka</v>
      </c>
      <c r="C767" s="20" t="str">
        <f>VLOOKUP(E767,studia!$F$1:$I$12,3,FALSE)</f>
        <v>mgr</v>
      </c>
      <c r="D767" s="20" t="str">
        <f>VLOOKUP(E767,studia!$F$1:$I$12,4,FALSE)</f>
        <v>AMU</v>
      </c>
      <c r="E767" s="53" t="s">
        <v>643</v>
      </c>
      <c r="F767" s="85" t="s">
        <v>2939</v>
      </c>
      <c r="G767" s="54" t="s">
        <v>2780</v>
      </c>
      <c r="H767" s="35" t="s">
        <v>2781</v>
      </c>
      <c r="I767" s="35" t="s">
        <v>2782</v>
      </c>
      <c r="J767" s="35" t="s">
        <v>2141</v>
      </c>
      <c r="K767" s="19" t="str">
        <f>VLOOKUP(J767,Prowadzacy!$F$2:$J$112,2,FALSE)</f>
        <v>Leszek</v>
      </c>
      <c r="L767" s="19">
        <f>VLOOKUP(J767,Prowadzacy!$F$2:$K$112,3,FALSE)</f>
        <v>0</v>
      </c>
      <c r="M767" s="19" t="str">
        <f>VLOOKUP(J767,Prowadzacy!$F$2:$K$112,4,FALSE)</f>
        <v>Pawlaczyk</v>
      </c>
      <c r="N767" s="20" t="str">
        <f>VLOOKUP(J767,Prowadzacy!$F$2:$M$112,8,FALSE)</f>
        <v xml:space="preserve">Leszek | Pawlaczyk | Dr hab. inż. |  ( 05336 ) </v>
      </c>
      <c r="O767" s="20" t="str">
        <f>VLOOKUP(J767,Prowadzacy!$F$2:$K$112,5,FALSE)</f>
        <v>W05/K3</v>
      </c>
      <c r="P767" s="20" t="str">
        <f>VLOOKUP(J767,Prowadzacy!$F$2:$K$112,6,FALSE)</f>
        <v>ZNEMAP</v>
      </c>
      <c r="Q767" s="34" t="s">
        <v>2178</v>
      </c>
      <c r="R767" s="20" t="str">
        <f>VLOOKUP(Q767,Prowadzacy!$F$2:$K$112,2,FALSE)</f>
        <v>Krzysztof</v>
      </c>
      <c r="S767" s="20">
        <f>VLOOKUP(Q767,Prowadzacy!$F$2:$K$112,3,FALSE)</f>
        <v>0</v>
      </c>
      <c r="T767" s="20" t="str">
        <f>VLOOKUP(Q767,Prowadzacy!$F$2:$K$112,4,FALSE)</f>
        <v>Pieńkowski</v>
      </c>
      <c r="U767" s="20" t="str">
        <f>VLOOKUP(Q767,Prowadzacy!$F$2:$M$112,8,FALSE)</f>
        <v xml:space="preserve">Krzysztof | Pieńkowski | Dr hab. inż. |  ( 05339 ) </v>
      </c>
      <c r="V767" s="35"/>
      <c r="W767" s="34" t="s">
        <v>235</v>
      </c>
      <c r="X767" s="34"/>
      <c r="Y767" s="34"/>
      <c r="Z767" s="10"/>
      <c r="AA767" s="20"/>
      <c r="AB767" s="20"/>
      <c r="AC767" s="20"/>
      <c r="AD767" s="20"/>
      <c r="AE767" s="20"/>
      <c r="AF767" s="20"/>
      <c r="AG767" s="20"/>
      <c r="AH767" s="20"/>
      <c r="AI767" s="20"/>
      <c r="AJ767" s="20"/>
      <c r="AK767" s="20"/>
    </row>
    <row r="768" spans="1:37" ht="127.5">
      <c r="A768" s="20"/>
      <c r="B768" s="20" t="str">
        <f>VLOOKUP(E768,studia!$F$1:$I$12,2,FALSE)</f>
        <v>Automatyka i Robotyka</v>
      </c>
      <c r="C768" s="20" t="str">
        <f>VLOOKUP(E768,studia!$F$1:$I$12,3,FALSE)</f>
        <v>mgr</v>
      </c>
      <c r="D768" s="20" t="str">
        <f>VLOOKUP(E768,studia!$F$1:$I$12,4,FALSE)</f>
        <v>AMU</v>
      </c>
      <c r="E768" s="34" t="s">
        <v>643</v>
      </c>
      <c r="F768" s="85" t="s">
        <v>2939</v>
      </c>
      <c r="G768" s="35" t="s">
        <v>2783</v>
      </c>
      <c r="H768" s="35" t="s">
        <v>2784</v>
      </c>
      <c r="I768" s="35" t="s">
        <v>2785</v>
      </c>
      <c r="J768" s="35" t="s">
        <v>2141</v>
      </c>
      <c r="K768" s="19" t="str">
        <f>VLOOKUP(J768,Prowadzacy!$F$2:$J$112,2,FALSE)</f>
        <v>Leszek</v>
      </c>
      <c r="L768" s="19">
        <f>VLOOKUP(J768,Prowadzacy!$F$2:$K$112,3,FALSE)</f>
        <v>0</v>
      </c>
      <c r="M768" s="19" t="str">
        <f>VLOOKUP(J768,Prowadzacy!$F$2:$K$112,4,FALSE)</f>
        <v>Pawlaczyk</v>
      </c>
      <c r="N768" s="20" t="str">
        <f>VLOOKUP(J768,Prowadzacy!$F$2:$M$112,8,FALSE)</f>
        <v xml:space="preserve">Leszek | Pawlaczyk | Dr hab. inż. |  ( 05336 ) </v>
      </c>
      <c r="O768" s="20" t="str">
        <f>VLOOKUP(J768,Prowadzacy!$F$2:$K$112,5,FALSE)</f>
        <v>W05/K3</v>
      </c>
      <c r="P768" s="20" t="str">
        <f>VLOOKUP(J768,Prowadzacy!$F$2:$K$112,6,FALSE)</f>
        <v>ZNEMAP</v>
      </c>
      <c r="Q768" s="34" t="s">
        <v>2178</v>
      </c>
      <c r="R768" s="20" t="str">
        <f>VLOOKUP(Q768,Prowadzacy!$F$2:$K$112,2,FALSE)</f>
        <v>Krzysztof</v>
      </c>
      <c r="S768" s="20">
        <f>VLOOKUP(Q768,Prowadzacy!$F$2:$K$112,3,FALSE)</f>
        <v>0</v>
      </c>
      <c r="T768" s="20" t="str">
        <f>VLOOKUP(Q768,Prowadzacy!$F$2:$K$112,4,FALSE)</f>
        <v>Pieńkowski</v>
      </c>
      <c r="U768" s="20" t="str">
        <f>VLOOKUP(Q768,Prowadzacy!$F$2:$M$112,8,FALSE)</f>
        <v xml:space="preserve">Krzysztof | Pieńkowski | Dr hab. inż. |  ( 05339 ) </v>
      </c>
      <c r="V768" s="35"/>
      <c r="W768" s="34" t="s">
        <v>235</v>
      </c>
      <c r="X768" s="34"/>
      <c r="Y768" s="34"/>
      <c r="Z768" s="10"/>
      <c r="AA768" s="20"/>
      <c r="AB768" s="20"/>
      <c r="AC768" s="20"/>
      <c r="AD768" s="20"/>
      <c r="AE768" s="20"/>
      <c r="AF768" s="20"/>
      <c r="AG768" s="20"/>
      <c r="AH768" s="20"/>
      <c r="AI768" s="20"/>
      <c r="AJ768" s="20"/>
      <c r="AK768" s="20"/>
    </row>
    <row r="769" spans="1:37" ht="76.5">
      <c r="A769" s="20"/>
      <c r="B769" s="20" t="str">
        <f>VLOOKUP(E769,studia!$F$1:$I$12,2,FALSE)</f>
        <v>Automatyka i Robotyka</v>
      </c>
      <c r="C769" s="20" t="str">
        <f>VLOOKUP(E769,studia!$F$1:$I$12,3,FALSE)</f>
        <v>inż.</v>
      </c>
      <c r="D769" s="20" t="str">
        <f>VLOOKUP(E769,studia!$F$1:$I$12,4,FALSE)</f>
        <v>ASE</v>
      </c>
      <c r="E769" s="34" t="s">
        <v>389</v>
      </c>
      <c r="F769" s="85" t="s">
        <v>2939</v>
      </c>
      <c r="G769" s="35" t="s">
        <v>2786</v>
      </c>
      <c r="H769" s="35" t="s">
        <v>2787</v>
      </c>
      <c r="I769" s="35" t="s">
        <v>2788</v>
      </c>
      <c r="J769" s="35" t="s">
        <v>867</v>
      </c>
      <c r="K769" s="19" t="str">
        <f>VLOOKUP(J769,Prowadzacy!$F$2:$J$112,2,FALSE)</f>
        <v>Grzegorz</v>
      </c>
      <c r="L769" s="19" t="str">
        <f>VLOOKUP(J769,Prowadzacy!$F$2:$K$112,3,FALSE)</f>
        <v>Eugeniusz</v>
      </c>
      <c r="M769" s="19" t="str">
        <f>VLOOKUP(J769,Prowadzacy!$F$2:$K$112,4,FALSE)</f>
        <v>Wiśniewski</v>
      </c>
      <c r="N769" s="20" t="str">
        <f>VLOOKUP(J769,Prowadzacy!$F$2:$M$112,8,FALSE)</f>
        <v xml:space="preserve">Grzegorz | Wiśniewski | Dr inż. |  ( 05214 ) </v>
      </c>
      <c r="O769" s="20" t="str">
        <f>VLOOKUP(J769,Prowadzacy!$F$2:$K$112,5,FALSE)</f>
        <v>W05/K2</v>
      </c>
      <c r="P769" s="20" t="str">
        <f>VLOOKUP(J769,Prowadzacy!$F$2:$K$112,6,FALSE)</f>
        <v>ZAS</v>
      </c>
      <c r="Q769" s="34" t="s">
        <v>798</v>
      </c>
      <c r="R769" s="20" t="str">
        <f>VLOOKUP(Q769,Prowadzacy!$F$2:$K$112,2,FALSE)</f>
        <v>Marcin</v>
      </c>
      <c r="S769" s="20" t="str">
        <f>VLOOKUP(Q769,Prowadzacy!$F$2:$K$112,3,FALSE)</f>
        <v>Wojciech</v>
      </c>
      <c r="T769" s="20" t="str">
        <f>VLOOKUP(Q769,Prowadzacy!$F$2:$K$112,4,FALSE)</f>
        <v>Habrych</v>
      </c>
      <c r="U769" s="20" t="str">
        <f>VLOOKUP(Q769,Prowadzacy!$F$2:$M$112,8,FALSE)</f>
        <v xml:space="preserve">Marcin | Habrych | Dr inż. |  ( 05281 ) </v>
      </c>
      <c r="V769" s="35"/>
      <c r="W769" s="34" t="s">
        <v>235</v>
      </c>
      <c r="X769" s="34"/>
      <c r="Y769" s="34"/>
      <c r="Z769" s="10"/>
      <c r="AA769" s="20"/>
      <c r="AB769" s="20"/>
      <c r="AC769" s="20"/>
      <c r="AD769" s="20"/>
      <c r="AE769" s="20"/>
      <c r="AF769" s="20"/>
      <c r="AG769" s="20"/>
      <c r="AH769" s="20"/>
      <c r="AI769" s="20"/>
      <c r="AJ769" s="20"/>
      <c r="AK769" s="20"/>
    </row>
    <row r="770" spans="1:37" ht="102">
      <c r="A770" s="20"/>
      <c r="B770" s="20" t="str">
        <f>VLOOKUP(E770,studia!$F$1:$I$12,2,FALSE)</f>
        <v>Automatyka i Robotyka</v>
      </c>
      <c r="C770" s="20" t="str">
        <f>VLOOKUP(E770,studia!$F$1:$I$12,3,FALSE)</f>
        <v>inż.</v>
      </c>
      <c r="D770" s="20" t="str">
        <f>VLOOKUP(E770,studia!$F$1:$I$12,4,FALSE)</f>
        <v>ASE</v>
      </c>
      <c r="E770" s="53" t="s">
        <v>389</v>
      </c>
      <c r="F770" s="85" t="s">
        <v>2939</v>
      </c>
      <c r="G770" s="35" t="s">
        <v>2789</v>
      </c>
      <c r="H770" s="35" t="s">
        <v>2790</v>
      </c>
      <c r="I770" s="35" t="s">
        <v>2791</v>
      </c>
      <c r="J770" s="35" t="s">
        <v>850</v>
      </c>
      <c r="K770" s="19" t="str">
        <f>VLOOKUP(J770,Prowadzacy!$F$2:$J$112,2,FALSE)</f>
        <v>Janusz</v>
      </c>
      <c r="L770" s="19" t="str">
        <f>VLOOKUP(J770,Prowadzacy!$F$2:$K$112,3,FALSE)</f>
        <v>Kazimierz</v>
      </c>
      <c r="M770" s="19" t="str">
        <f>VLOOKUP(J770,Prowadzacy!$F$2:$K$112,4,FALSE)</f>
        <v>Staszewski</v>
      </c>
      <c r="N770" s="20" t="str">
        <f>VLOOKUP(J770,Prowadzacy!$F$2:$M$112,8,FALSE)</f>
        <v xml:space="preserve">Janusz | Staszewski | Dr inż. |  ( 05263 ) </v>
      </c>
      <c r="O770" s="20" t="str">
        <f>VLOOKUP(J770,Prowadzacy!$F$2:$K$112,5,FALSE)</f>
        <v>W05/K2</v>
      </c>
      <c r="P770" s="20" t="str">
        <f>VLOOKUP(J770,Prowadzacy!$F$2:$K$112,6,FALSE)</f>
        <v>ZAS</v>
      </c>
      <c r="Q770" s="34" t="s">
        <v>886</v>
      </c>
      <c r="R770" s="20" t="str">
        <f>VLOOKUP(Q770,Prowadzacy!$F$2:$K$112,2,FALSE)</f>
        <v>Piotr</v>
      </c>
      <c r="S770" s="20" t="str">
        <f>VLOOKUP(Q770,Prowadzacy!$F$2:$K$112,3,FALSE)</f>
        <v>Eugeniusz</v>
      </c>
      <c r="T770" s="20" t="str">
        <f>VLOOKUP(Q770,Prowadzacy!$F$2:$K$112,4,FALSE)</f>
        <v>Pierz</v>
      </c>
      <c r="U770" s="20" t="str">
        <f>VLOOKUP(Q770,Prowadzacy!$F$2:$M$112,8,FALSE)</f>
        <v xml:space="preserve">Piotr | Pierz | Dr inż. |  ( 05232 ) </v>
      </c>
      <c r="V770" s="35"/>
      <c r="W770" s="34" t="s">
        <v>235</v>
      </c>
      <c r="X770" s="34"/>
      <c r="Y770" s="34"/>
      <c r="Z770" s="10"/>
      <c r="AA770" s="20"/>
      <c r="AB770" s="20"/>
      <c r="AC770" s="20"/>
      <c r="AD770" s="20"/>
      <c r="AE770" s="20"/>
      <c r="AF770" s="20"/>
      <c r="AG770" s="20"/>
      <c r="AH770" s="20"/>
      <c r="AI770" s="20"/>
      <c r="AJ770" s="20"/>
      <c r="AK770" s="20"/>
    </row>
    <row r="771" spans="1:37" ht="153">
      <c r="A771" s="20"/>
      <c r="B771" s="20" t="str">
        <f>VLOOKUP(E771,studia!$F$1:$I$12,2,FALSE)</f>
        <v>Automatyka i Robotyka</v>
      </c>
      <c r="C771" s="20" t="str">
        <f>VLOOKUP(E771,studia!$F$1:$I$12,3,FALSE)</f>
        <v>inż.</v>
      </c>
      <c r="D771" s="20" t="str">
        <f>VLOOKUP(E771,studia!$F$1:$I$12,4,FALSE)</f>
        <v>ASE</v>
      </c>
      <c r="E771" s="34" t="s">
        <v>389</v>
      </c>
      <c r="F771" s="85" t="s">
        <v>2939</v>
      </c>
      <c r="G771" s="35" t="s">
        <v>2792</v>
      </c>
      <c r="H771" s="35" t="s">
        <v>2793</v>
      </c>
      <c r="I771" s="35" t="s">
        <v>2794</v>
      </c>
      <c r="J771" s="35" t="s">
        <v>850</v>
      </c>
      <c r="K771" s="19" t="str">
        <f>VLOOKUP(J771,Prowadzacy!$F$2:$J$112,2,FALSE)</f>
        <v>Janusz</v>
      </c>
      <c r="L771" s="19" t="str">
        <f>VLOOKUP(J771,Prowadzacy!$F$2:$K$112,3,FALSE)</f>
        <v>Kazimierz</v>
      </c>
      <c r="M771" s="19" t="str">
        <f>VLOOKUP(J771,Prowadzacy!$F$2:$K$112,4,FALSE)</f>
        <v>Staszewski</v>
      </c>
      <c r="N771" s="20" t="str">
        <f>VLOOKUP(J771,Prowadzacy!$F$2:$M$112,8,FALSE)</f>
        <v xml:space="preserve">Janusz | Staszewski | Dr inż. |  ( 05263 ) </v>
      </c>
      <c r="O771" s="20" t="str">
        <f>VLOOKUP(J771,Prowadzacy!$F$2:$K$112,5,FALSE)</f>
        <v>W05/K2</v>
      </c>
      <c r="P771" s="20" t="str">
        <f>VLOOKUP(J771,Prowadzacy!$F$2:$K$112,6,FALSE)</f>
        <v>ZAS</v>
      </c>
      <c r="Q771" s="34" t="s">
        <v>886</v>
      </c>
      <c r="R771" s="20" t="str">
        <f>VLOOKUP(Q771,Prowadzacy!$F$2:$K$112,2,FALSE)</f>
        <v>Piotr</v>
      </c>
      <c r="S771" s="20" t="str">
        <f>VLOOKUP(Q771,Prowadzacy!$F$2:$K$112,3,FALSE)</f>
        <v>Eugeniusz</v>
      </c>
      <c r="T771" s="20" t="str">
        <f>VLOOKUP(Q771,Prowadzacy!$F$2:$K$112,4,FALSE)</f>
        <v>Pierz</v>
      </c>
      <c r="U771" s="20" t="str">
        <f>VLOOKUP(Q771,Prowadzacy!$F$2:$M$112,8,FALSE)</f>
        <v xml:space="preserve">Piotr | Pierz | Dr inż. |  ( 05232 ) </v>
      </c>
      <c r="V771" s="35" t="s">
        <v>2796</v>
      </c>
      <c r="W771" s="34" t="s">
        <v>234</v>
      </c>
      <c r="X771" s="79" t="s">
        <v>2795</v>
      </c>
      <c r="Y771" s="34" t="s">
        <v>234</v>
      </c>
      <c r="Z771" s="10"/>
      <c r="AA771" s="20"/>
      <c r="AB771" s="20"/>
      <c r="AC771" s="20"/>
      <c r="AD771" s="20"/>
      <c r="AE771" s="20"/>
      <c r="AF771" s="20"/>
      <c r="AG771" s="20"/>
      <c r="AH771" s="20"/>
      <c r="AI771" s="20"/>
      <c r="AJ771" s="20"/>
      <c r="AK771" s="20"/>
    </row>
    <row r="772" spans="1:37" ht="89.25">
      <c r="A772" s="20"/>
      <c r="B772" s="20" t="str">
        <f>VLOOKUP(E772,studia!$F$1:$I$12,2,FALSE)</f>
        <v>Automatyka i Robotyka</v>
      </c>
      <c r="C772" s="20" t="str">
        <f>VLOOKUP(E772,studia!$F$1:$I$12,3,FALSE)</f>
        <v>inż.</v>
      </c>
      <c r="D772" s="20" t="str">
        <f>VLOOKUP(E772,studia!$F$1:$I$12,4,FALSE)</f>
        <v>ASE</v>
      </c>
      <c r="E772" s="34" t="s">
        <v>389</v>
      </c>
      <c r="F772" s="85" t="s">
        <v>2939</v>
      </c>
      <c r="G772" s="35" t="s">
        <v>2797</v>
      </c>
      <c r="H772" s="35" t="s">
        <v>2798</v>
      </c>
      <c r="I772" s="35" t="s">
        <v>2799</v>
      </c>
      <c r="J772" s="35" t="s">
        <v>763</v>
      </c>
      <c r="K772" s="19" t="str">
        <f>VLOOKUP(J772,Prowadzacy!$F$2:$J$112,2,FALSE)</f>
        <v>Joanna</v>
      </c>
      <c r="L772" s="19" t="str">
        <f>VLOOKUP(J772,Prowadzacy!$F$2:$K$112,3,FALSE)</f>
        <v>Karolina</v>
      </c>
      <c r="M772" s="19" t="str">
        <f>VLOOKUP(J772,Prowadzacy!$F$2:$K$112,4,FALSE)</f>
        <v>Budzisz</v>
      </c>
      <c r="N772" s="20" t="str">
        <f>VLOOKUP(J772,Prowadzacy!$F$2:$M$112,8,FALSE)</f>
        <v xml:space="preserve">Joanna | Budzisz | Dr inż. |  ( 05404 ) </v>
      </c>
      <c r="O772" s="20" t="str">
        <f>VLOOKUP(J772,Prowadzacy!$F$2:$K$112,5,FALSE)</f>
        <v>W05/K2</v>
      </c>
      <c r="P772" s="20" t="str">
        <f>VLOOKUP(J772,Prowadzacy!$F$2:$K$112,6,FALSE)</f>
        <v>ZEP</v>
      </c>
      <c r="Q772" s="34" t="s">
        <v>1020</v>
      </c>
      <c r="R772" s="20" t="str">
        <f>VLOOKUP(Q772,Prowadzacy!$F$2:$K$112,2,FALSE)</f>
        <v>Wiktoria</v>
      </c>
      <c r="S772" s="20" t="str">
        <f>VLOOKUP(Q772,Prowadzacy!$F$2:$K$112,3,FALSE)</f>
        <v>Maria</v>
      </c>
      <c r="T772" s="20" t="str">
        <f>VLOOKUP(Q772,Prowadzacy!$F$2:$K$112,4,FALSE)</f>
        <v>Grycan</v>
      </c>
      <c r="U772" s="20" t="str">
        <f>VLOOKUP(Q772,Prowadzacy!$F$2:$M$112,8,FALSE)</f>
        <v xml:space="preserve">Wiktoria | Grycan | Dr inż. |  ( 05408 ) </v>
      </c>
      <c r="V772" s="35"/>
      <c r="W772" s="34" t="s">
        <v>234</v>
      </c>
      <c r="X772" s="34"/>
      <c r="Y772" s="34"/>
      <c r="Z772" s="10"/>
      <c r="AA772" s="20"/>
      <c r="AB772" s="20"/>
      <c r="AC772" s="20"/>
      <c r="AD772" s="20"/>
      <c r="AE772" s="20"/>
      <c r="AF772" s="20"/>
      <c r="AG772" s="20"/>
      <c r="AH772" s="20"/>
      <c r="AI772" s="20"/>
      <c r="AJ772" s="20"/>
      <c r="AK772" s="20"/>
    </row>
    <row r="773" spans="1:37" ht="102">
      <c r="A773" s="20"/>
      <c r="B773" s="20" t="str">
        <f>VLOOKUP(E773,studia!$F$1:$I$12,2,FALSE)</f>
        <v>Elektrotechnika</v>
      </c>
      <c r="C773" s="20" t="str">
        <f>VLOOKUP(E773,studia!$F$1:$I$12,3,FALSE)</f>
        <v>mgr</v>
      </c>
      <c r="D773" s="20" t="str">
        <f>VLOOKUP(E773,studia!$F$1:$I$12,4,FALSE)</f>
        <v>EEN</v>
      </c>
      <c r="E773" s="34" t="s">
        <v>575</v>
      </c>
      <c r="F773" s="85" t="s">
        <v>2939</v>
      </c>
      <c r="G773" s="35" t="s">
        <v>2801</v>
      </c>
      <c r="H773" s="35" t="s">
        <v>2802</v>
      </c>
      <c r="I773" s="35" t="s">
        <v>2803</v>
      </c>
      <c r="J773" s="35" t="s">
        <v>1058</v>
      </c>
      <c r="K773" s="19" t="str">
        <f>VLOOKUP(J773,Prowadzacy!$F$2:$J$112,2,FALSE)</f>
        <v>Marek</v>
      </c>
      <c r="L773" s="19" t="str">
        <f>VLOOKUP(J773,Prowadzacy!$F$2:$K$112,3,FALSE)</f>
        <v>Andrzej</v>
      </c>
      <c r="M773" s="19" t="str">
        <f>VLOOKUP(J773,Prowadzacy!$F$2:$K$112,4,FALSE)</f>
        <v>Jaworski</v>
      </c>
      <c r="N773" s="20" t="str">
        <f>VLOOKUP(J773,Prowadzacy!$F$2:$M$112,8,FALSE)</f>
        <v xml:space="preserve">Marek | Jaworski | Dr inż. |  ( 05237 ) </v>
      </c>
      <c r="O773" s="20" t="str">
        <f>VLOOKUP(J773,Prowadzacy!$F$2:$K$112,5,FALSE)</f>
        <v>W05/K2</v>
      </c>
      <c r="P773" s="20" t="str">
        <f>VLOOKUP(J773,Prowadzacy!$F$2:$K$112,6,FALSE)</f>
        <v>ZEP</v>
      </c>
      <c r="Q773" s="34" t="s">
        <v>1191</v>
      </c>
      <c r="R773" s="20" t="str">
        <f>VLOOKUP(Q773,Prowadzacy!$F$2:$K$112,2,FALSE)</f>
        <v>Marek</v>
      </c>
      <c r="S773" s="20">
        <f>VLOOKUP(Q773,Prowadzacy!$F$2:$K$112,3,FALSE)</f>
        <v>0</v>
      </c>
      <c r="T773" s="20" t="str">
        <f>VLOOKUP(Q773,Prowadzacy!$F$2:$K$112,4,FALSE)</f>
        <v>Szuba</v>
      </c>
      <c r="U773" s="20" t="str">
        <f>VLOOKUP(Q773,Prowadzacy!$F$2:$M$112,8,FALSE)</f>
        <v xml:space="preserve">Marek | Szuba | Dr inż. |  ( 05251 ) </v>
      </c>
      <c r="V773" s="35"/>
      <c r="W773" s="34" t="s">
        <v>235</v>
      </c>
      <c r="X773" s="34"/>
      <c r="Y773" s="34"/>
      <c r="Z773" s="10"/>
      <c r="AA773" s="20"/>
      <c r="AB773" s="20"/>
      <c r="AC773" s="20"/>
      <c r="AD773" s="20"/>
      <c r="AE773" s="20"/>
      <c r="AF773" s="20"/>
      <c r="AG773" s="20"/>
      <c r="AH773" s="20"/>
      <c r="AI773" s="20"/>
      <c r="AJ773" s="20"/>
      <c r="AK773" s="20"/>
    </row>
    <row r="774" spans="1:37" ht="89.25">
      <c r="A774" s="20"/>
      <c r="B774" s="20" t="str">
        <f>VLOOKUP(E774,studia!$F$1:$I$12,2,FALSE)</f>
        <v>Elektrotechnika</v>
      </c>
      <c r="C774" s="20" t="str">
        <f>VLOOKUP(E774,studia!$F$1:$I$12,3,FALSE)</f>
        <v>inż.</v>
      </c>
      <c r="D774" s="20" t="str">
        <f>VLOOKUP(E774,studia!$F$1:$I$12,4,FALSE)</f>
        <v>EEN</v>
      </c>
      <c r="E774" s="34" t="s">
        <v>393</v>
      </c>
      <c r="F774" s="85" t="s">
        <v>2939</v>
      </c>
      <c r="G774" s="35" t="s">
        <v>2804</v>
      </c>
      <c r="H774" s="35" t="s">
        <v>2805</v>
      </c>
      <c r="I774" s="35" t="s">
        <v>2806</v>
      </c>
      <c r="J774" s="35" t="s">
        <v>1058</v>
      </c>
      <c r="K774" s="19" t="str">
        <f>VLOOKUP(J774,Prowadzacy!$F$2:$J$112,2,FALSE)</f>
        <v>Marek</v>
      </c>
      <c r="L774" s="19" t="str">
        <f>VLOOKUP(J774,Prowadzacy!$F$2:$K$112,3,FALSE)</f>
        <v>Andrzej</v>
      </c>
      <c r="M774" s="19" t="str">
        <f>VLOOKUP(J774,Prowadzacy!$F$2:$K$112,4,FALSE)</f>
        <v>Jaworski</v>
      </c>
      <c r="N774" s="20" t="str">
        <f>VLOOKUP(J774,Prowadzacy!$F$2:$M$112,8,FALSE)</f>
        <v xml:space="preserve">Marek | Jaworski | Dr inż. |  ( 05237 ) </v>
      </c>
      <c r="O774" s="20" t="str">
        <f>VLOOKUP(J774,Prowadzacy!$F$2:$K$112,5,FALSE)</f>
        <v>W05/K2</v>
      </c>
      <c r="P774" s="20" t="str">
        <f>VLOOKUP(J774,Prowadzacy!$F$2:$K$112,6,FALSE)</f>
        <v>ZEP</v>
      </c>
      <c r="Q774" s="34" t="s">
        <v>1191</v>
      </c>
      <c r="R774" s="20" t="str">
        <f>VLOOKUP(Q774,Prowadzacy!$F$2:$K$112,2,FALSE)</f>
        <v>Marek</v>
      </c>
      <c r="S774" s="20">
        <f>VLOOKUP(Q774,Prowadzacy!$F$2:$K$112,3,FALSE)</f>
        <v>0</v>
      </c>
      <c r="T774" s="20" t="str">
        <f>VLOOKUP(Q774,Prowadzacy!$F$2:$K$112,4,FALSE)</f>
        <v>Szuba</v>
      </c>
      <c r="U774" s="20" t="str">
        <f>VLOOKUP(Q774,Prowadzacy!$F$2:$M$112,8,FALSE)</f>
        <v xml:space="preserve">Marek | Szuba | Dr inż. |  ( 05251 ) </v>
      </c>
      <c r="V774" s="35"/>
      <c r="W774" s="34" t="s">
        <v>235</v>
      </c>
      <c r="X774" s="34"/>
      <c r="Y774" s="34"/>
      <c r="Z774" s="10"/>
      <c r="AA774" s="20"/>
      <c r="AB774" s="20"/>
      <c r="AC774" s="20"/>
      <c r="AD774" s="20"/>
      <c r="AE774" s="20"/>
      <c r="AF774" s="20"/>
      <c r="AG774" s="20"/>
      <c r="AH774" s="20"/>
      <c r="AI774" s="20"/>
      <c r="AJ774" s="20"/>
      <c r="AK774" s="20"/>
    </row>
    <row r="775" spans="1:37" ht="76.5">
      <c r="A775" s="20"/>
      <c r="B775" s="20" t="str">
        <f>VLOOKUP(E775,studia!$F$1:$I$12,2,FALSE)</f>
        <v>Elektrotechnika</v>
      </c>
      <c r="C775" s="20" t="str">
        <f>VLOOKUP(E775,studia!$F$1:$I$12,3,FALSE)</f>
        <v>mgr</v>
      </c>
      <c r="D775" s="20" t="str">
        <f>VLOOKUP(E775,studia!$F$1:$I$12,4,FALSE)</f>
        <v>EEN</v>
      </c>
      <c r="E775" s="34" t="s">
        <v>575</v>
      </c>
      <c r="F775" s="85" t="s">
        <v>2939</v>
      </c>
      <c r="G775" s="35" t="s">
        <v>2807</v>
      </c>
      <c r="H775" s="35" t="s">
        <v>2808</v>
      </c>
      <c r="I775" s="35" t="s">
        <v>2809</v>
      </c>
      <c r="J775" s="35" t="s">
        <v>802</v>
      </c>
      <c r="K775" s="19" t="str">
        <f>VLOOKUP(J775,Prowadzacy!$F$2:$J$112,2,FALSE)</f>
        <v>Kazimierz</v>
      </c>
      <c r="L775" s="19">
        <f>VLOOKUP(J775,Prowadzacy!$F$2:$K$112,3,FALSE)</f>
        <v>0</v>
      </c>
      <c r="M775" s="19" t="str">
        <f>VLOOKUP(J775,Prowadzacy!$F$2:$K$112,4,FALSE)</f>
        <v>Herlender</v>
      </c>
      <c r="N775" s="20" t="str">
        <f>VLOOKUP(J775,Prowadzacy!$F$2:$M$112,8,FALSE)</f>
        <v xml:space="preserve">Kazimierz | Herlender | Dr inż. |  ( 05211 ) </v>
      </c>
      <c r="O775" s="20" t="str">
        <f>VLOOKUP(J775,Prowadzacy!$F$2:$K$112,5,FALSE)</f>
        <v>W05/K2</v>
      </c>
      <c r="P775" s="20" t="str">
        <f>VLOOKUP(J775,Prowadzacy!$F$2:$K$112,6,FALSE)</f>
        <v>ZUE</v>
      </c>
      <c r="Q775" s="34" t="s">
        <v>1004</v>
      </c>
      <c r="R775" s="20" t="str">
        <f>VLOOKUP(Q775,Prowadzacy!$F$2:$K$112,2,FALSE)</f>
        <v>Waldemar</v>
      </c>
      <c r="S775" s="20" t="str">
        <f>VLOOKUP(Q775,Prowadzacy!$F$2:$K$112,3,FALSE)</f>
        <v>Paweł</v>
      </c>
      <c r="T775" s="20" t="str">
        <f>VLOOKUP(Q775,Prowadzacy!$F$2:$K$112,4,FALSE)</f>
        <v>Dołęga</v>
      </c>
      <c r="U775" s="20" t="str">
        <f>VLOOKUP(Q775,Prowadzacy!$F$2:$M$112,8,FALSE)</f>
        <v xml:space="preserve">Waldemar | Dołęga | Dr hab. inż. |  ( 05265 ) </v>
      </c>
      <c r="V775" s="35" t="s">
        <v>2810</v>
      </c>
      <c r="W775" s="34" t="s">
        <v>234</v>
      </c>
      <c r="X775" s="54" t="s">
        <v>2811</v>
      </c>
      <c r="Y775" s="34" t="s">
        <v>234</v>
      </c>
      <c r="Z775" s="10"/>
      <c r="AA775" s="20"/>
      <c r="AB775" s="20"/>
      <c r="AC775" s="20"/>
      <c r="AD775" s="20"/>
      <c r="AE775" s="20"/>
      <c r="AF775" s="20"/>
      <c r="AG775" s="20"/>
      <c r="AH775" s="20"/>
      <c r="AI775" s="20"/>
      <c r="AJ775" s="20"/>
      <c r="AK775" s="20"/>
    </row>
    <row r="776" spans="1:37" ht="140.25">
      <c r="A776" s="20"/>
      <c r="B776" s="20" t="str">
        <f>VLOOKUP(E776,studia!$F$1:$I$12,2,FALSE)</f>
        <v>Automatyka i Robotyka</v>
      </c>
      <c r="C776" s="20" t="str">
        <f>VLOOKUP(E776,studia!$F$1:$I$12,3,FALSE)</f>
        <v>mgr</v>
      </c>
      <c r="D776" s="20" t="str">
        <f>VLOOKUP(E776,studia!$F$1:$I$12,4,FALSE)</f>
        <v>AMU</v>
      </c>
      <c r="E776" s="34" t="s">
        <v>643</v>
      </c>
      <c r="F776" s="85" t="s">
        <v>2939</v>
      </c>
      <c r="G776" s="35" t="s">
        <v>2812</v>
      </c>
      <c r="H776" s="35" t="s">
        <v>2813</v>
      </c>
      <c r="I776" s="35" t="s">
        <v>2814</v>
      </c>
      <c r="J776" s="35" t="s">
        <v>2147</v>
      </c>
      <c r="K776" s="19" t="str">
        <f>VLOOKUP(J776,Prowadzacy!$F$2:$J$112,2,FALSE)</f>
        <v>Marcin</v>
      </c>
      <c r="L776" s="19" t="str">
        <f>VLOOKUP(J776,Prowadzacy!$F$2:$K$112,3,FALSE)</f>
        <v>Stanisław</v>
      </c>
      <c r="M776" s="19" t="str">
        <f>VLOOKUP(J776,Prowadzacy!$F$2:$K$112,4,FALSE)</f>
        <v>Pawlak</v>
      </c>
      <c r="N776" s="20" t="str">
        <f>VLOOKUP(J776,Prowadzacy!$F$2:$M$112,8,FALSE)</f>
        <v xml:space="preserve">Marcin | Pawlak | Dr inż. |  ( 05337 ) </v>
      </c>
      <c r="O776" s="20" t="str">
        <f>VLOOKUP(J776,Prowadzacy!$F$2:$K$112,5,FALSE)</f>
        <v>W05/K3</v>
      </c>
      <c r="P776" s="20" t="str">
        <f>VLOOKUP(J776,Prowadzacy!$F$2:$K$112,6,FALSE)</f>
        <v>ZNEMAP</v>
      </c>
      <c r="Q776" s="34" t="s">
        <v>2415</v>
      </c>
      <c r="R776" s="20" t="str">
        <f>VLOOKUP(Q776,Prowadzacy!$F$2:$K$112,2,FALSE)</f>
        <v>Krzysztof</v>
      </c>
      <c r="S776" s="20" t="str">
        <f>VLOOKUP(Q776,Prowadzacy!$F$2:$K$112,3,FALSE)</f>
        <v>Paweł</v>
      </c>
      <c r="T776" s="20" t="str">
        <f>VLOOKUP(Q776,Prowadzacy!$F$2:$K$112,4,FALSE)</f>
        <v>Dyrcz</v>
      </c>
      <c r="U776" s="20" t="str">
        <f>VLOOKUP(Q776,Prowadzacy!$F$2:$M$112,8,FALSE)</f>
        <v xml:space="preserve">Krzysztof | Dyrcz | Dr inż. |  ( 05307 ) </v>
      </c>
      <c r="V776" s="35"/>
      <c r="W776" s="34" t="s">
        <v>235</v>
      </c>
      <c r="X776" s="34"/>
      <c r="Y776" s="34"/>
      <c r="Z776" s="10"/>
      <c r="AA776" s="20"/>
      <c r="AB776" s="20"/>
      <c r="AC776" s="20"/>
      <c r="AD776" s="20"/>
      <c r="AE776" s="20"/>
      <c r="AF776" s="20"/>
      <c r="AG776" s="20"/>
      <c r="AH776" s="20"/>
      <c r="AI776" s="20"/>
      <c r="AJ776" s="20"/>
      <c r="AK776" s="20"/>
    </row>
    <row r="777" spans="1:37" ht="280.5">
      <c r="A777" s="20"/>
      <c r="B777" s="20" t="str">
        <f>VLOOKUP(E777,studia!$F$1:$I$12,2,FALSE)</f>
        <v>Automatyka i Robotyka</v>
      </c>
      <c r="C777" s="20" t="str">
        <f>VLOOKUP(E777,studia!$F$1:$I$12,3,FALSE)</f>
        <v>mgr</v>
      </c>
      <c r="D777" s="20" t="str">
        <f>VLOOKUP(E777,studia!$F$1:$I$12,4,FALSE)</f>
        <v>AMU</v>
      </c>
      <c r="E777" s="34" t="s">
        <v>643</v>
      </c>
      <c r="F777" s="85" t="s">
        <v>2939</v>
      </c>
      <c r="G777" s="35" t="s">
        <v>2815</v>
      </c>
      <c r="H777" s="35" t="s">
        <v>2816</v>
      </c>
      <c r="I777" s="35" t="s">
        <v>2817</v>
      </c>
      <c r="J777" s="35" t="s">
        <v>2309</v>
      </c>
      <c r="K777" s="19" t="str">
        <f>VLOOKUP(J777,Prowadzacy!$F$2:$J$112,2,FALSE)</f>
        <v>Marcin</v>
      </c>
      <c r="L777" s="19">
        <f>VLOOKUP(J777,Prowadzacy!$F$2:$K$112,3,FALSE)</f>
        <v>0</v>
      </c>
      <c r="M777" s="19" t="str">
        <f>VLOOKUP(J777,Prowadzacy!$F$2:$K$112,4,FALSE)</f>
        <v>Wolkiewicz</v>
      </c>
      <c r="N777" s="20" t="str">
        <f>VLOOKUP(J777,Prowadzacy!$F$2:$M$112,8,FALSE)</f>
        <v xml:space="preserve">Marcin | Wolkiewicz | Dr inż. |  ( 05377 ) </v>
      </c>
      <c r="O777" s="20" t="str">
        <f>VLOOKUP(J777,Prowadzacy!$F$2:$K$112,5,FALSE)</f>
        <v>W05/K3</v>
      </c>
      <c r="P777" s="20" t="str">
        <f>VLOOKUP(J777,Prowadzacy!$F$2:$K$112,6,FALSE)</f>
        <v>ZNEMAP</v>
      </c>
      <c r="Q777" s="34" t="s">
        <v>1993</v>
      </c>
      <c r="R777" s="20" t="str">
        <f>VLOOKUP(Q777,Prowadzacy!$F$2:$K$112,2,FALSE)</f>
        <v>Paweł</v>
      </c>
      <c r="S777" s="20" t="str">
        <f>VLOOKUP(Q777,Prowadzacy!$F$2:$K$112,3,FALSE)</f>
        <v>Grzegorz</v>
      </c>
      <c r="T777" s="20" t="str">
        <f>VLOOKUP(Q777,Prowadzacy!$F$2:$K$112,4,FALSE)</f>
        <v>Ewert</v>
      </c>
      <c r="U777" s="20" t="str">
        <f>VLOOKUP(Q777,Prowadzacy!$F$2:$M$112,8,FALSE)</f>
        <v xml:space="preserve">Paweł | Ewert | Dr inż. |  ( 05378 ) </v>
      </c>
      <c r="V777" s="35"/>
      <c r="W777" s="34" t="s">
        <v>235</v>
      </c>
      <c r="X777" s="34"/>
      <c r="Y777" s="34"/>
      <c r="Z777" s="10"/>
      <c r="AA777" s="20"/>
      <c r="AB777" s="20"/>
      <c r="AC777" s="20"/>
      <c r="AD777" s="20"/>
      <c r="AE777" s="20"/>
      <c r="AF777" s="20"/>
      <c r="AG777" s="20"/>
      <c r="AH777" s="20"/>
      <c r="AI777" s="20"/>
      <c r="AJ777" s="20"/>
      <c r="AK777" s="20"/>
    </row>
    <row r="778" spans="1:37" ht="89.25">
      <c r="A778" s="20"/>
      <c r="B778" s="20" t="str">
        <f>VLOOKUP(E778,studia!$F$1:$I$12,2,FALSE)</f>
        <v>Elektrotechnika</v>
      </c>
      <c r="C778" s="20" t="str">
        <f>VLOOKUP(E778,studia!$F$1:$I$12,3,FALSE)</f>
        <v>mgr</v>
      </c>
      <c r="D778" s="20" t="str">
        <f>VLOOKUP(E778,studia!$F$1:$I$12,4,FALSE)</f>
        <v>EEN</v>
      </c>
      <c r="E778" s="34" t="s">
        <v>575</v>
      </c>
      <c r="F778" s="85" t="s">
        <v>2939</v>
      </c>
      <c r="G778" s="35" t="s">
        <v>2818</v>
      </c>
      <c r="H778" s="35" t="s">
        <v>2819</v>
      </c>
      <c r="I778" s="35" t="s">
        <v>2820</v>
      </c>
      <c r="J778" s="35" t="s">
        <v>2821</v>
      </c>
      <c r="K778" s="19" t="str">
        <f>VLOOKUP(J778,Prowadzacy!$F$2:$J$112,2,FALSE)</f>
        <v>Justyna</v>
      </c>
      <c r="L778" s="19">
        <f>VLOOKUP(J778,Prowadzacy!$F$2:$K$112,3,FALSE)</f>
        <v>0</v>
      </c>
      <c r="M778" s="19" t="str">
        <f>VLOOKUP(J778,Prowadzacy!$F$2:$K$112,4,FALSE)</f>
        <v>Herlender</v>
      </c>
      <c r="N778" s="20" t="str">
        <f>VLOOKUP(J778,Prowadzacy!$F$2:$M$112,8,FALSE)</f>
        <v xml:space="preserve">Justyna | Herlender | Mgr inż. |  ( p52341 ) </v>
      </c>
      <c r="O778" s="20" t="str">
        <f>VLOOKUP(J778,Prowadzacy!$F$2:$K$112,5,FALSE)</f>
        <v>W05/K2</v>
      </c>
      <c r="P778" s="20" t="str">
        <f>VLOOKUP(J778,Prowadzacy!$F$2:$K$112,6,FALSE)</f>
        <v>ZAS</v>
      </c>
      <c r="Q778" s="34" t="s">
        <v>1004</v>
      </c>
      <c r="R778" s="20" t="str">
        <f>VLOOKUP(Q778,Prowadzacy!$F$2:$K$112,2,FALSE)</f>
        <v>Waldemar</v>
      </c>
      <c r="S778" s="20" t="str">
        <f>VLOOKUP(Q778,Prowadzacy!$F$2:$K$112,3,FALSE)</f>
        <v>Paweł</v>
      </c>
      <c r="T778" s="20" t="str">
        <f>VLOOKUP(Q778,Prowadzacy!$F$2:$K$112,4,FALSE)</f>
        <v>Dołęga</v>
      </c>
      <c r="U778" s="20" t="str">
        <f>VLOOKUP(Q778,Prowadzacy!$F$2:$M$112,8,FALSE)</f>
        <v xml:space="preserve">Waldemar | Dołęga | Dr hab. inż. |  ( 05265 ) </v>
      </c>
      <c r="V778" s="35" t="s">
        <v>2822</v>
      </c>
      <c r="W778" s="34" t="s">
        <v>234</v>
      </c>
      <c r="X778" s="54" t="s">
        <v>2823</v>
      </c>
      <c r="Y778" s="34" t="s">
        <v>234</v>
      </c>
      <c r="Z778" s="10"/>
      <c r="AA778" s="20"/>
      <c r="AB778" s="20"/>
      <c r="AC778" s="20"/>
      <c r="AD778" s="20"/>
      <c r="AE778" s="20"/>
      <c r="AF778" s="20"/>
      <c r="AG778" s="20"/>
      <c r="AH778" s="20"/>
      <c r="AI778" s="20"/>
      <c r="AJ778" s="20"/>
      <c r="AK778" s="20"/>
    </row>
    <row r="779" spans="1:37" ht="178.5">
      <c r="A779" s="20"/>
      <c r="B779" s="20" t="str">
        <f>VLOOKUP(E779,studia!$F$1:$I$12,2,FALSE)</f>
        <v>Automatyka i Robotyka</v>
      </c>
      <c r="C779" s="20" t="str">
        <f>VLOOKUP(E779,studia!$F$1:$I$12,3,FALSE)</f>
        <v>inż.</v>
      </c>
      <c r="D779" s="20" t="str">
        <f>VLOOKUP(E779,studia!$F$1:$I$12,4,FALSE)</f>
        <v>ASE</v>
      </c>
      <c r="E779" s="34" t="s">
        <v>389</v>
      </c>
      <c r="F779" s="85" t="s">
        <v>2939</v>
      </c>
      <c r="G779" s="35" t="s">
        <v>2824</v>
      </c>
      <c r="H779" s="35" t="s">
        <v>2825</v>
      </c>
      <c r="I779" s="35" t="s">
        <v>2826</v>
      </c>
      <c r="J779" s="35" t="s">
        <v>949</v>
      </c>
      <c r="K779" s="19" t="str">
        <f>VLOOKUP(J779,Prowadzacy!$F$2:$J$112,2,FALSE)</f>
        <v>Robert</v>
      </c>
      <c r="L779" s="19">
        <f>VLOOKUP(J779,Prowadzacy!$F$2:$K$112,3,FALSE)</f>
        <v>0</v>
      </c>
      <c r="M779" s="19" t="str">
        <f>VLOOKUP(J779,Prowadzacy!$F$2:$K$112,4,FALSE)</f>
        <v>Czechowski</v>
      </c>
      <c r="N779" s="20" t="str">
        <f>VLOOKUP(J779,Prowadzacy!$F$2:$M$112,8,FALSE)</f>
        <v xml:space="preserve">Robert | Czechowski | Dr inż. |  ( 052345 ) </v>
      </c>
      <c r="O779" s="20" t="str">
        <f>VLOOKUP(J779,Prowadzacy!$F$2:$K$112,5,FALSE)</f>
        <v>W05/K2</v>
      </c>
      <c r="P779" s="20" t="str">
        <f>VLOOKUP(J779,Prowadzacy!$F$2:$K$112,6,FALSE)</f>
        <v>ZAS</v>
      </c>
      <c r="Q779" s="34" t="s">
        <v>886</v>
      </c>
      <c r="R779" s="20" t="str">
        <f>VLOOKUP(Q779,Prowadzacy!$F$2:$K$112,2,FALSE)</f>
        <v>Piotr</v>
      </c>
      <c r="S779" s="20" t="str">
        <f>VLOOKUP(Q779,Prowadzacy!$F$2:$K$112,3,FALSE)</f>
        <v>Eugeniusz</v>
      </c>
      <c r="T779" s="20" t="str">
        <f>VLOOKUP(Q779,Prowadzacy!$F$2:$K$112,4,FALSE)</f>
        <v>Pierz</v>
      </c>
      <c r="U779" s="20" t="str">
        <f>VLOOKUP(Q779,Prowadzacy!$F$2:$M$112,8,FALSE)</f>
        <v xml:space="preserve">Piotr | Pierz | Dr inż. |  ( 05232 ) </v>
      </c>
      <c r="V779" s="35"/>
      <c r="W779" s="34" t="s">
        <v>235</v>
      </c>
      <c r="X779" s="34"/>
      <c r="Y779" s="34"/>
      <c r="Z779" s="10"/>
      <c r="AA779" s="20"/>
      <c r="AB779" s="20"/>
      <c r="AC779" s="20"/>
      <c r="AD779" s="20"/>
      <c r="AE779" s="20"/>
      <c r="AF779" s="20"/>
      <c r="AG779" s="20"/>
      <c r="AH779" s="20"/>
      <c r="AI779" s="20"/>
      <c r="AJ779" s="20"/>
      <c r="AK779" s="20"/>
    </row>
    <row r="780" spans="1:37" ht="127.5">
      <c r="A780" s="20"/>
      <c r="B780" s="20" t="str">
        <f>VLOOKUP(E780,studia!$F$1:$I$12,2,FALSE)</f>
        <v>Automatyka i Robotyka</v>
      </c>
      <c r="C780" s="20" t="str">
        <f>VLOOKUP(E780,studia!$F$1:$I$12,3,FALSE)</f>
        <v>inż.</v>
      </c>
      <c r="D780" s="20" t="str">
        <f>VLOOKUP(E780,studia!$F$1:$I$12,4,FALSE)</f>
        <v>AMU</v>
      </c>
      <c r="E780" s="34" t="s">
        <v>386</v>
      </c>
      <c r="F780" s="85" t="s">
        <v>2939</v>
      </c>
      <c r="G780" s="35" t="s">
        <v>2827</v>
      </c>
      <c r="H780" s="35" t="s">
        <v>2828</v>
      </c>
      <c r="I780" s="35" t="s">
        <v>2829</v>
      </c>
      <c r="J780" s="35" t="s">
        <v>949</v>
      </c>
      <c r="K780" s="19" t="str">
        <f>VLOOKUP(J780,Prowadzacy!$F$2:$J$112,2,FALSE)</f>
        <v>Robert</v>
      </c>
      <c r="L780" s="19">
        <f>VLOOKUP(J780,Prowadzacy!$F$2:$K$112,3,FALSE)</f>
        <v>0</v>
      </c>
      <c r="M780" s="19" t="str">
        <f>VLOOKUP(J780,Prowadzacy!$F$2:$K$112,4,FALSE)</f>
        <v>Czechowski</v>
      </c>
      <c r="N780" s="20" t="str">
        <f>VLOOKUP(J780,Prowadzacy!$F$2:$M$112,8,FALSE)</f>
        <v xml:space="preserve">Robert | Czechowski | Dr inż. |  ( 052345 ) </v>
      </c>
      <c r="O780" s="20" t="str">
        <f>VLOOKUP(J780,Prowadzacy!$F$2:$K$112,5,FALSE)</f>
        <v>W05/K2</v>
      </c>
      <c r="P780" s="20" t="str">
        <f>VLOOKUP(J780,Prowadzacy!$F$2:$K$112,6,FALSE)</f>
        <v>ZAS</v>
      </c>
      <c r="Q780" s="34" t="s">
        <v>850</v>
      </c>
      <c r="R780" s="20" t="str">
        <f>VLOOKUP(Q780,Prowadzacy!$F$2:$K$112,2,FALSE)</f>
        <v>Janusz</v>
      </c>
      <c r="S780" s="20" t="str">
        <f>VLOOKUP(Q780,Prowadzacy!$F$2:$K$112,3,FALSE)</f>
        <v>Kazimierz</v>
      </c>
      <c r="T780" s="20" t="str">
        <f>VLOOKUP(Q780,Prowadzacy!$F$2:$K$112,4,FALSE)</f>
        <v>Staszewski</v>
      </c>
      <c r="U780" s="20" t="str">
        <f>VLOOKUP(Q780,Prowadzacy!$F$2:$M$112,8,FALSE)</f>
        <v xml:space="preserve">Janusz | Staszewski | Dr inż. |  ( 05263 ) </v>
      </c>
      <c r="V780" s="35"/>
      <c r="W780" s="34" t="s">
        <v>235</v>
      </c>
      <c r="X780" s="34"/>
      <c r="Y780" s="34"/>
      <c r="Z780" s="10"/>
      <c r="AA780" s="20"/>
      <c r="AB780" s="20"/>
      <c r="AC780" s="20"/>
      <c r="AD780" s="20"/>
      <c r="AE780" s="20"/>
      <c r="AF780" s="20"/>
      <c r="AG780" s="20"/>
      <c r="AH780" s="20"/>
      <c r="AI780" s="20"/>
      <c r="AJ780" s="20"/>
      <c r="AK780" s="20"/>
    </row>
    <row r="781" spans="1:37" ht="165.75">
      <c r="A781" s="20"/>
      <c r="B781" s="20" t="str">
        <f>VLOOKUP(E781,studia!$F$1:$I$12,2,FALSE)</f>
        <v>Automatyka i Robotyka</v>
      </c>
      <c r="C781" s="20" t="str">
        <f>VLOOKUP(E781,studia!$F$1:$I$12,3,FALSE)</f>
        <v>inż.</v>
      </c>
      <c r="D781" s="20" t="str">
        <f>VLOOKUP(E781,studia!$F$1:$I$12,4,FALSE)</f>
        <v>ASE</v>
      </c>
      <c r="E781" s="34" t="s">
        <v>389</v>
      </c>
      <c r="F781" s="85" t="s">
        <v>2939</v>
      </c>
      <c r="G781" s="35" t="s">
        <v>2830</v>
      </c>
      <c r="H781" s="35" t="s">
        <v>2831</v>
      </c>
      <c r="I781" s="35" t="s">
        <v>2832</v>
      </c>
      <c r="J781" s="35" t="s">
        <v>774</v>
      </c>
      <c r="K781" s="19" t="str">
        <f>VLOOKUP(J781,Prowadzacy!$F$2:$J$112,2,FALSE)</f>
        <v>Daniel</v>
      </c>
      <c r="L781" s="19" t="str">
        <f>VLOOKUP(J781,Prowadzacy!$F$2:$K$112,3,FALSE)</f>
        <v>Łukasz</v>
      </c>
      <c r="M781" s="19" t="str">
        <f>VLOOKUP(J781,Prowadzacy!$F$2:$K$112,4,FALSE)</f>
        <v>Bejmert</v>
      </c>
      <c r="N781" s="20" t="str">
        <f>VLOOKUP(J781,Prowadzacy!$F$2:$M$112,8,FALSE)</f>
        <v xml:space="preserve">Daniel | Bejmert | Dr inż. |  ( 05285 ) </v>
      </c>
      <c r="O781" s="20" t="str">
        <f>VLOOKUP(J781,Prowadzacy!$F$2:$K$112,5,FALSE)</f>
        <v>W05/K2</v>
      </c>
      <c r="P781" s="20" t="str">
        <f>VLOOKUP(J781,Prowadzacy!$F$2:$K$112,6,FALSE)</f>
        <v>ZAS</v>
      </c>
      <c r="Q781" s="34" t="s">
        <v>751</v>
      </c>
      <c r="R781" s="20" t="str">
        <f>VLOOKUP(Q781,Prowadzacy!$F$2:$K$112,2,FALSE)</f>
        <v>Paweł</v>
      </c>
      <c r="S781" s="20" t="str">
        <f>VLOOKUP(Q781,Prowadzacy!$F$2:$K$112,3,FALSE)</f>
        <v>Adam</v>
      </c>
      <c r="T781" s="20" t="str">
        <f>VLOOKUP(Q781,Prowadzacy!$F$2:$K$112,4,FALSE)</f>
        <v>Regulski</v>
      </c>
      <c r="U781" s="20" t="str">
        <f>VLOOKUP(Q781,Prowadzacy!$F$2:$M$112,8,FALSE)</f>
        <v xml:space="preserve">Paweł | Regulski | Dr inż. |  ( 52340 ) </v>
      </c>
      <c r="V781" s="35"/>
      <c r="W781" s="34" t="s">
        <v>235</v>
      </c>
      <c r="X781" s="34"/>
      <c r="Y781" s="34"/>
      <c r="Z781" s="10"/>
      <c r="AA781" s="20"/>
      <c r="AB781" s="20"/>
      <c r="AC781" s="20"/>
      <c r="AD781" s="20"/>
      <c r="AE781" s="20"/>
      <c r="AF781" s="20"/>
      <c r="AG781" s="20"/>
      <c r="AH781" s="20"/>
      <c r="AI781" s="20"/>
      <c r="AJ781" s="20"/>
      <c r="AK781" s="20"/>
    </row>
    <row r="782" spans="1:37" ht="165.75">
      <c r="A782" s="20"/>
      <c r="B782" s="20" t="str">
        <f>VLOOKUP(E782,studia!$F$1:$I$12,2,FALSE)</f>
        <v>Automatyka i Robotyka</v>
      </c>
      <c r="C782" s="20" t="str">
        <f>VLOOKUP(E782,studia!$F$1:$I$12,3,FALSE)</f>
        <v>inż.</v>
      </c>
      <c r="D782" s="20" t="str">
        <f>VLOOKUP(E782,studia!$F$1:$I$12,4,FALSE)</f>
        <v>ASE</v>
      </c>
      <c r="E782" s="34" t="s">
        <v>389</v>
      </c>
      <c r="F782" s="85" t="s">
        <v>2939</v>
      </c>
      <c r="G782" s="35" t="s">
        <v>2833</v>
      </c>
      <c r="H782" s="35" t="s">
        <v>2834</v>
      </c>
      <c r="I782" s="35" t="s">
        <v>2835</v>
      </c>
      <c r="J782" s="35" t="s">
        <v>774</v>
      </c>
      <c r="K782" s="19" t="str">
        <f>VLOOKUP(J782,Prowadzacy!$F$2:$J$112,2,FALSE)</f>
        <v>Daniel</v>
      </c>
      <c r="L782" s="19" t="str">
        <f>VLOOKUP(J782,Prowadzacy!$F$2:$K$112,3,FALSE)</f>
        <v>Łukasz</v>
      </c>
      <c r="M782" s="19" t="str">
        <f>VLOOKUP(J782,Prowadzacy!$F$2:$K$112,4,FALSE)</f>
        <v>Bejmert</v>
      </c>
      <c r="N782" s="20" t="str">
        <f>VLOOKUP(J782,Prowadzacy!$F$2:$M$112,8,FALSE)</f>
        <v xml:space="preserve">Daniel | Bejmert | Dr inż. |  ( 05285 ) </v>
      </c>
      <c r="O782" s="20" t="str">
        <f>VLOOKUP(J782,Prowadzacy!$F$2:$K$112,5,FALSE)</f>
        <v>W05/K2</v>
      </c>
      <c r="P782" s="20" t="str">
        <f>VLOOKUP(J782,Prowadzacy!$F$2:$K$112,6,FALSE)</f>
        <v>ZAS</v>
      </c>
      <c r="Q782" s="34" t="s">
        <v>751</v>
      </c>
      <c r="R782" s="20" t="str">
        <f>VLOOKUP(Q782,Prowadzacy!$F$2:$K$112,2,FALSE)</f>
        <v>Paweł</v>
      </c>
      <c r="S782" s="20" t="str">
        <f>VLOOKUP(Q782,Prowadzacy!$F$2:$K$112,3,FALSE)</f>
        <v>Adam</v>
      </c>
      <c r="T782" s="20" t="str">
        <f>VLOOKUP(Q782,Prowadzacy!$F$2:$K$112,4,FALSE)</f>
        <v>Regulski</v>
      </c>
      <c r="U782" s="20" t="str">
        <f>VLOOKUP(Q782,Prowadzacy!$F$2:$M$112,8,FALSE)</f>
        <v xml:space="preserve">Paweł | Regulski | Dr inż. |  ( 52340 ) </v>
      </c>
      <c r="V782" s="35"/>
      <c r="W782" s="34" t="s">
        <v>235</v>
      </c>
      <c r="X782" s="34"/>
      <c r="Y782" s="34"/>
      <c r="Z782" s="10"/>
      <c r="AA782" s="20"/>
      <c r="AB782" s="20"/>
      <c r="AC782" s="20"/>
      <c r="AD782" s="20"/>
      <c r="AE782" s="20"/>
      <c r="AF782" s="20"/>
      <c r="AG782" s="20"/>
      <c r="AH782" s="20"/>
      <c r="AI782" s="20"/>
      <c r="AJ782" s="20"/>
      <c r="AK782" s="20"/>
    </row>
    <row r="783" spans="1:37" ht="229.5">
      <c r="A783" s="20"/>
      <c r="B783" s="20" t="str">
        <f>VLOOKUP(E783,studia!$F$1:$I$12,2,FALSE)</f>
        <v>Automatyka i Robotyka</v>
      </c>
      <c r="C783" s="20" t="str">
        <f>VLOOKUP(E783,studia!$F$1:$I$12,3,FALSE)</f>
        <v>mgr</v>
      </c>
      <c r="D783" s="20" t="str">
        <f>VLOOKUP(E783,studia!$F$1:$I$12,4,FALSE)</f>
        <v>AMU</v>
      </c>
      <c r="E783" s="34" t="s">
        <v>643</v>
      </c>
      <c r="F783" s="85" t="s">
        <v>2939</v>
      </c>
      <c r="G783" s="35" t="s">
        <v>2836</v>
      </c>
      <c r="H783" s="35" t="s">
        <v>2837</v>
      </c>
      <c r="I783" s="35" t="s">
        <v>2838</v>
      </c>
      <c r="J783" s="35" t="s">
        <v>1890</v>
      </c>
      <c r="K783" s="19" t="str">
        <f>VLOOKUP(J783,Prowadzacy!$F$2:$J$112,2,FALSE)</f>
        <v>Piotr</v>
      </c>
      <c r="L783" s="19" t="str">
        <f>VLOOKUP(J783,Prowadzacy!$F$2:$K$112,3,FALSE)</f>
        <v>Stanisław</v>
      </c>
      <c r="M783" s="19" t="str">
        <f>VLOOKUP(J783,Prowadzacy!$F$2:$K$112,4,FALSE)</f>
        <v>Derugo</v>
      </c>
      <c r="N783" s="20" t="str">
        <f>VLOOKUP(J783,Prowadzacy!$F$2:$M$112,8,FALSE)</f>
        <v xml:space="preserve">Piotr | Derugo | Dr inż. |  ( 05390 ) </v>
      </c>
      <c r="O783" s="20" t="str">
        <f>VLOOKUP(J783,Prowadzacy!$F$2:$K$112,5,FALSE)</f>
        <v>W05/K3</v>
      </c>
      <c r="P783" s="20" t="str">
        <f>VLOOKUP(J783,Prowadzacy!$F$2:$K$112,6,FALSE)</f>
        <v>ZNEMAP</v>
      </c>
      <c r="Q783" s="34" t="s">
        <v>2415</v>
      </c>
      <c r="R783" s="20" t="str">
        <f>VLOOKUP(Q783,Prowadzacy!$F$2:$K$112,2,FALSE)</f>
        <v>Krzysztof</v>
      </c>
      <c r="S783" s="20" t="str">
        <f>VLOOKUP(Q783,Prowadzacy!$F$2:$K$112,3,FALSE)</f>
        <v>Paweł</v>
      </c>
      <c r="T783" s="20" t="str">
        <f>VLOOKUP(Q783,Prowadzacy!$F$2:$K$112,4,FALSE)</f>
        <v>Dyrcz</v>
      </c>
      <c r="U783" s="20" t="str">
        <f>VLOOKUP(Q783,Prowadzacy!$F$2:$M$112,8,FALSE)</f>
        <v xml:space="preserve">Krzysztof | Dyrcz | Dr inż. |  ( 05307 ) </v>
      </c>
      <c r="V783" s="35" t="s">
        <v>2839</v>
      </c>
      <c r="W783" s="34" t="s">
        <v>234</v>
      </c>
      <c r="X783" s="54" t="s">
        <v>2840</v>
      </c>
      <c r="Y783" s="34" t="s">
        <v>234</v>
      </c>
      <c r="Z783" s="10"/>
      <c r="AA783" s="20"/>
      <c r="AB783" s="20"/>
      <c r="AC783" s="20"/>
      <c r="AD783" s="20"/>
      <c r="AE783" s="20"/>
      <c r="AF783" s="20"/>
      <c r="AG783" s="20"/>
      <c r="AH783" s="20"/>
      <c r="AI783" s="20"/>
      <c r="AJ783" s="20"/>
      <c r="AK783" s="20"/>
    </row>
    <row r="784" spans="1:37" ht="63.75">
      <c r="A784" s="20"/>
      <c r="B784" s="20" t="str">
        <f>VLOOKUP(E784,studia!$F$1:$I$12,2,FALSE)</f>
        <v>Mechatronika</v>
      </c>
      <c r="C784" s="20" t="str">
        <f>VLOOKUP(E784,studia!$F$1:$I$12,3,FALSE)</f>
        <v>inż.</v>
      </c>
      <c r="D784" s="20">
        <f>VLOOKUP(E784,studia!$F$1:$I$12,4,FALSE)</f>
        <v>0</v>
      </c>
      <c r="E784" s="34" t="s">
        <v>519</v>
      </c>
      <c r="F784" s="85" t="s">
        <v>2939</v>
      </c>
      <c r="G784" s="35" t="s">
        <v>2841</v>
      </c>
      <c r="H784" s="35" t="s">
        <v>2842</v>
      </c>
      <c r="I784" s="35" t="s">
        <v>2843</v>
      </c>
      <c r="J784" s="54" t="s">
        <v>2844</v>
      </c>
      <c r="K784" s="19" t="e">
        <f>VLOOKUP(J784,Prowadzacy!$F$2:$J$112,2,FALSE)</f>
        <v>#N/A</v>
      </c>
      <c r="L784" s="19" t="e">
        <f>VLOOKUP(J784,Prowadzacy!$F$2:$K$112,3,FALSE)</f>
        <v>#N/A</v>
      </c>
      <c r="M784" s="19" t="e">
        <f>VLOOKUP(J784,Prowadzacy!$F$2:$K$112,4,FALSE)</f>
        <v>#N/A</v>
      </c>
      <c r="N784" s="20" t="e">
        <f>VLOOKUP(J784,Prowadzacy!$F$2:$M$112,8,FALSE)</f>
        <v>#N/A</v>
      </c>
      <c r="O784" s="20" t="s">
        <v>2845</v>
      </c>
      <c r="P784" s="20"/>
      <c r="Q784" s="54" t="s">
        <v>2896</v>
      </c>
      <c r="R784" s="20" t="e">
        <f>VLOOKUP(Q784,Prowadzacy!$F$2:$K$112,2,FALSE)</f>
        <v>#N/A</v>
      </c>
      <c r="S784" s="20" t="e">
        <f>VLOOKUP(Q784,Prowadzacy!$F$2:$K$112,3,FALSE)</f>
        <v>#N/A</v>
      </c>
      <c r="T784" s="20" t="e">
        <f>VLOOKUP(Q784,Prowadzacy!$F$2:$K$112,4,FALSE)</f>
        <v>#N/A</v>
      </c>
      <c r="U784" s="20" t="e">
        <f>VLOOKUP(Q784,Prowadzacy!$F$2:$M$112,8,FALSE)</f>
        <v>#N/A</v>
      </c>
      <c r="V784" s="35"/>
      <c r="W784" s="34" t="s">
        <v>235</v>
      </c>
      <c r="X784" s="34"/>
      <c r="Y784" s="34"/>
      <c r="Z784" s="10"/>
      <c r="AA784" s="20"/>
      <c r="AB784" s="20"/>
      <c r="AC784" s="20"/>
      <c r="AD784" s="20"/>
      <c r="AE784" s="20"/>
      <c r="AF784" s="20"/>
      <c r="AG784" s="20"/>
      <c r="AH784" s="20"/>
      <c r="AI784" s="20"/>
      <c r="AJ784" s="20"/>
      <c r="AK784" s="20"/>
    </row>
    <row r="785" spans="1:37" ht="63.75">
      <c r="A785" s="20"/>
      <c r="B785" s="20" t="str">
        <f>VLOOKUP(E785,studia!$F$1:$I$12,2,FALSE)</f>
        <v>Elektrotechnika</v>
      </c>
      <c r="C785" s="20" t="str">
        <f>VLOOKUP(E785,studia!$F$1:$I$12,3,FALSE)</f>
        <v>mgr</v>
      </c>
      <c r="D785" s="20" t="str">
        <f>VLOOKUP(E785,studia!$F$1:$I$12,4,FALSE)</f>
        <v>ETP</v>
      </c>
      <c r="E785" s="34" t="s">
        <v>1802</v>
      </c>
      <c r="F785" s="85" t="s">
        <v>2939</v>
      </c>
      <c r="G785" s="35" t="s">
        <v>2846</v>
      </c>
      <c r="H785" s="35" t="s">
        <v>2847</v>
      </c>
      <c r="I785" s="35" t="s">
        <v>2848</v>
      </c>
      <c r="J785" s="35" t="s">
        <v>1058</v>
      </c>
      <c r="K785" s="19" t="str">
        <f>VLOOKUP(J785,Prowadzacy!$F$2:$J$112,2,FALSE)</f>
        <v>Marek</v>
      </c>
      <c r="L785" s="19" t="str">
        <f>VLOOKUP(J785,Prowadzacy!$F$2:$K$112,3,FALSE)</f>
        <v>Andrzej</v>
      </c>
      <c r="M785" s="19" t="str">
        <f>VLOOKUP(J785,Prowadzacy!$F$2:$K$112,4,FALSE)</f>
        <v>Jaworski</v>
      </c>
      <c r="N785" s="20" t="str">
        <f>VLOOKUP(J785,Prowadzacy!$F$2:$M$112,8,FALSE)</f>
        <v xml:space="preserve">Marek | Jaworski | Dr inż. |  ( 05237 ) </v>
      </c>
      <c r="O785" s="20" t="str">
        <f>VLOOKUP(J785,Prowadzacy!$F$2:$K$112,5,FALSE)</f>
        <v>W05/K2</v>
      </c>
      <c r="P785" s="20" t="str">
        <f>VLOOKUP(J785,Prowadzacy!$F$2:$K$112,6,FALSE)</f>
        <v>ZEP</v>
      </c>
      <c r="Q785" s="34" t="s">
        <v>1191</v>
      </c>
      <c r="R785" s="20" t="str">
        <f>VLOOKUP(Q785,Prowadzacy!$F$2:$K$112,2,FALSE)</f>
        <v>Marek</v>
      </c>
      <c r="S785" s="20">
        <f>VLOOKUP(Q785,Prowadzacy!$F$2:$K$112,3,FALSE)</f>
        <v>0</v>
      </c>
      <c r="T785" s="20" t="str">
        <f>VLOOKUP(Q785,Prowadzacy!$F$2:$K$112,4,FALSE)</f>
        <v>Szuba</v>
      </c>
      <c r="U785" s="20" t="str">
        <f>VLOOKUP(Q785,Prowadzacy!$F$2:$M$112,8,FALSE)</f>
        <v xml:space="preserve">Marek | Szuba | Dr inż. |  ( 05251 ) </v>
      </c>
      <c r="V785" s="35"/>
      <c r="W785" s="34" t="s">
        <v>235</v>
      </c>
      <c r="X785" s="34"/>
      <c r="Y785" s="34"/>
      <c r="Z785" s="10"/>
      <c r="AA785" s="20"/>
      <c r="AB785" s="20"/>
      <c r="AC785" s="20"/>
      <c r="AD785" s="20"/>
      <c r="AE785" s="20"/>
      <c r="AF785" s="20"/>
      <c r="AG785" s="20"/>
      <c r="AH785" s="20"/>
      <c r="AI785" s="20"/>
      <c r="AJ785" s="20"/>
      <c r="AK785" s="20"/>
    </row>
    <row r="786" spans="1:37" ht="153">
      <c r="A786" s="20"/>
      <c r="B786" s="20" t="str">
        <f>VLOOKUP(E786,studia!$F$1:$I$12,2,FALSE)</f>
        <v>Elektrotechnika</v>
      </c>
      <c r="C786" s="20" t="str">
        <f>VLOOKUP(E786,studia!$F$1:$I$12,3,FALSE)</f>
        <v>inż.</v>
      </c>
      <c r="D786" s="20" t="str">
        <f>VLOOKUP(E786,studia!$F$1:$I$12,4,FALSE)</f>
        <v>EEN</v>
      </c>
      <c r="E786" s="34" t="s">
        <v>393</v>
      </c>
      <c r="F786" s="85" t="s">
        <v>2939</v>
      </c>
      <c r="G786" s="35" t="s">
        <v>2750</v>
      </c>
      <c r="H786" s="35" t="s">
        <v>2849</v>
      </c>
      <c r="I786" s="35" t="s">
        <v>2850</v>
      </c>
      <c r="J786" s="35" t="s">
        <v>1004</v>
      </c>
      <c r="K786" s="19" t="str">
        <f>VLOOKUP(J786,Prowadzacy!$F$2:$J$112,2,FALSE)</f>
        <v>Waldemar</v>
      </c>
      <c r="L786" s="19" t="str">
        <f>VLOOKUP(J786,Prowadzacy!$F$2:$K$112,3,FALSE)</f>
        <v>Paweł</v>
      </c>
      <c r="M786" s="19" t="str">
        <f>VLOOKUP(J786,Prowadzacy!$F$2:$K$112,4,FALSE)</f>
        <v>Dołęga</v>
      </c>
      <c r="N786" s="20" t="str">
        <f>VLOOKUP(J786,Prowadzacy!$F$2:$M$112,8,FALSE)</f>
        <v xml:space="preserve">Waldemar | Dołęga | Dr hab. inż. |  ( 05265 ) </v>
      </c>
      <c r="O786" s="20" t="str">
        <f>VLOOKUP(J786,Prowadzacy!$F$2:$K$112,5,FALSE)</f>
        <v>W05/K2</v>
      </c>
      <c r="P786" s="20" t="str">
        <f>VLOOKUP(J786,Prowadzacy!$F$2:$K$112,6,FALSE)</f>
        <v>ZUE</v>
      </c>
      <c r="Q786" s="34" t="s">
        <v>802</v>
      </c>
      <c r="R786" s="20" t="str">
        <f>VLOOKUP(Q786,Prowadzacy!$F$2:$K$112,2,FALSE)</f>
        <v>Kazimierz</v>
      </c>
      <c r="S786" s="20">
        <f>VLOOKUP(Q786,Prowadzacy!$F$2:$K$112,3,FALSE)</f>
        <v>0</v>
      </c>
      <c r="T786" s="20" t="str">
        <f>VLOOKUP(Q786,Prowadzacy!$F$2:$K$112,4,FALSE)</f>
        <v>Herlender</v>
      </c>
      <c r="U786" s="20" t="str">
        <f>VLOOKUP(Q786,Prowadzacy!$F$2:$M$112,8,FALSE)</f>
        <v xml:space="preserve">Kazimierz | Herlender | Dr inż. |  ( 05211 ) </v>
      </c>
      <c r="V786" s="35"/>
      <c r="W786" s="34" t="s">
        <v>235</v>
      </c>
      <c r="X786" s="34"/>
      <c r="Y786" s="34"/>
      <c r="Z786" s="10"/>
      <c r="AA786" s="20"/>
      <c r="AB786" s="20"/>
      <c r="AC786" s="20"/>
      <c r="AD786" s="20"/>
      <c r="AE786" s="20"/>
      <c r="AF786" s="20"/>
      <c r="AG786" s="20"/>
      <c r="AH786" s="20"/>
      <c r="AI786" s="20"/>
      <c r="AJ786" s="20"/>
      <c r="AK786" s="20"/>
    </row>
    <row r="787" spans="1:37" ht="114.75">
      <c r="A787" s="20"/>
      <c r="B787" s="20" t="str">
        <f>VLOOKUP(E787,studia!$F$1:$I$12,2,FALSE)</f>
        <v>Elektrotechnika</v>
      </c>
      <c r="C787" s="20" t="str">
        <f>VLOOKUP(E787,studia!$F$1:$I$12,3,FALSE)</f>
        <v>mgr</v>
      </c>
      <c r="D787" s="20" t="str">
        <f>VLOOKUP(E787,studia!$F$1:$I$12,4,FALSE)</f>
        <v>EEN</v>
      </c>
      <c r="E787" s="34" t="s">
        <v>575</v>
      </c>
      <c r="F787" s="85" t="s">
        <v>2939</v>
      </c>
      <c r="G787" s="35" t="s">
        <v>2851</v>
      </c>
      <c r="H787" s="35" t="s">
        <v>2852</v>
      </c>
      <c r="I787" s="35" t="s">
        <v>2853</v>
      </c>
      <c r="J787" s="35" t="s">
        <v>834</v>
      </c>
      <c r="K787" s="19" t="str">
        <f>VLOOKUP(J787,Prowadzacy!$F$2:$J$112,2,FALSE)</f>
        <v>Krzysztof</v>
      </c>
      <c r="L787" s="19" t="str">
        <f>VLOOKUP(J787,Prowadzacy!$F$2:$K$112,3,FALSE)</f>
        <v>Jacek</v>
      </c>
      <c r="M787" s="19" t="str">
        <f>VLOOKUP(J787,Prowadzacy!$F$2:$K$112,4,FALSE)</f>
        <v>Solak</v>
      </c>
      <c r="N787" s="20" t="str">
        <f>VLOOKUP(J787,Prowadzacy!$F$2:$M$112,8,FALSE)</f>
        <v xml:space="preserve">Krzysztof | Solak | Dr inż. |  ( 05296 ) </v>
      </c>
      <c r="O787" s="20" t="str">
        <f>VLOOKUP(J787,Prowadzacy!$F$2:$K$112,5,FALSE)</f>
        <v>W05/K2</v>
      </c>
      <c r="P787" s="20" t="str">
        <f>VLOOKUP(J787,Prowadzacy!$F$2:$K$112,6,FALSE)</f>
        <v>ZAS</v>
      </c>
      <c r="Q787" s="34" t="s">
        <v>774</v>
      </c>
      <c r="R787" s="20" t="str">
        <f>VLOOKUP(Q787,Prowadzacy!$F$2:$K$112,2,FALSE)</f>
        <v>Daniel</v>
      </c>
      <c r="S787" s="20" t="str">
        <f>VLOOKUP(Q787,Prowadzacy!$F$2:$K$112,3,FALSE)</f>
        <v>Łukasz</v>
      </c>
      <c r="T787" s="20" t="str">
        <f>VLOOKUP(Q787,Prowadzacy!$F$2:$K$112,4,FALSE)</f>
        <v>Bejmert</v>
      </c>
      <c r="U787" s="20" t="str">
        <f>VLOOKUP(Q787,Prowadzacy!$F$2:$M$112,8,FALSE)</f>
        <v xml:space="preserve">Daniel | Bejmert | Dr inż. |  ( 05285 ) </v>
      </c>
      <c r="V787" s="35"/>
      <c r="W787" s="34" t="s">
        <v>235</v>
      </c>
      <c r="X787" s="34"/>
      <c r="Y787" s="34"/>
      <c r="Z787" s="10"/>
      <c r="AA787" s="20"/>
      <c r="AB787" s="20"/>
      <c r="AC787" s="20"/>
      <c r="AD787" s="20"/>
      <c r="AE787" s="20"/>
      <c r="AF787" s="20"/>
      <c r="AG787" s="20"/>
      <c r="AH787" s="20"/>
      <c r="AI787" s="20"/>
      <c r="AJ787" s="20"/>
      <c r="AK787" s="20"/>
    </row>
    <row r="788" spans="1:37" ht="76.5">
      <c r="A788" s="20"/>
      <c r="B788" s="20" t="str">
        <f>VLOOKUP(E788,studia!$F$1:$I$12,2,FALSE)</f>
        <v>Elektrotechnika</v>
      </c>
      <c r="C788" s="20" t="str">
        <f>VLOOKUP(E788,studia!$F$1:$I$12,3,FALSE)</f>
        <v>inż.</v>
      </c>
      <c r="D788" s="20" t="str">
        <f>VLOOKUP(E788,studia!$F$1:$I$12,4,FALSE)</f>
        <v>EEN</v>
      </c>
      <c r="E788" s="34" t="s">
        <v>393</v>
      </c>
      <c r="F788" s="85" t="s">
        <v>2939</v>
      </c>
      <c r="G788" s="35" t="s">
        <v>2854</v>
      </c>
      <c r="H788" s="35" t="s">
        <v>2855</v>
      </c>
      <c r="I788" s="35" t="s">
        <v>2856</v>
      </c>
      <c r="J788" s="35" t="s">
        <v>410</v>
      </c>
      <c r="K788" s="19" t="str">
        <f>VLOOKUP(J788,Prowadzacy!$F$2:$J$112,2,FALSE)</f>
        <v>Adam</v>
      </c>
      <c r="L788" s="19">
        <f>VLOOKUP(J788,Prowadzacy!$F$2:$K$112,3,FALSE)</f>
        <v>0</v>
      </c>
      <c r="M788" s="19" t="str">
        <f>VLOOKUP(J788,Prowadzacy!$F$2:$K$112,4,FALSE)</f>
        <v>Gubański</v>
      </c>
      <c r="N788" s="20" t="str">
        <f>VLOOKUP(J788,Prowadzacy!$F$2:$M$112,8,FALSE)</f>
        <v xml:space="preserve">Adam | Gubański | Dr inż. |  ( 05103 ) </v>
      </c>
      <c r="O788" s="20" t="str">
        <f>VLOOKUP(J788,Prowadzacy!$F$2:$K$112,5,FALSE)</f>
        <v>W05/K1</v>
      </c>
      <c r="P788" s="20" t="str">
        <f>VLOOKUP(J788,Prowadzacy!$F$2:$K$112,6,FALSE)</f>
        <v>ZET</v>
      </c>
      <c r="Q788" s="34" t="s">
        <v>469</v>
      </c>
      <c r="R788" s="20" t="str">
        <f>VLOOKUP(Q788,Prowadzacy!$F$2:$K$112,2,FALSE)</f>
        <v>Jacek</v>
      </c>
      <c r="S788" s="20" t="str">
        <f>VLOOKUP(Q788,Prowadzacy!$F$2:$K$112,3,FALSE)</f>
        <v>Jerzy</v>
      </c>
      <c r="T788" s="20" t="str">
        <f>VLOOKUP(Q788,Prowadzacy!$F$2:$K$112,4,FALSE)</f>
        <v>Rezmer</v>
      </c>
      <c r="U788" s="20" t="str">
        <f>VLOOKUP(Q788,Prowadzacy!$F$2:$M$112,8,FALSE)</f>
        <v xml:space="preserve">Jacek | Rezmer | Dr hab. inż. |  ( 05120 ) </v>
      </c>
      <c r="V788" s="35"/>
      <c r="W788" s="34" t="s">
        <v>235</v>
      </c>
      <c r="X788" s="34"/>
      <c r="Y788" s="34"/>
      <c r="Z788" s="10"/>
      <c r="AA788" s="20"/>
      <c r="AB788" s="20"/>
      <c r="AC788" s="20"/>
      <c r="AD788" s="20"/>
      <c r="AE788" s="20"/>
      <c r="AF788" s="20"/>
      <c r="AG788" s="20"/>
      <c r="AH788" s="20"/>
      <c r="AI788" s="20"/>
      <c r="AJ788" s="20"/>
      <c r="AK788" s="20"/>
    </row>
    <row r="789" spans="1:37" ht="216.75">
      <c r="A789" s="20"/>
      <c r="B789" s="20" t="str">
        <f>VLOOKUP(E789,studia!$F$1:$I$12,2,FALSE)</f>
        <v>Automatyka i Robotyka</v>
      </c>
      <c r="C789" s="20" t="str">
        <f>VLOOKUP(E789,studia!$F$1:$I$12,3,FALSE)</f>
        <v>mgr</v>
      </c>
      <c r="D789" s="20" t="str">
        <f>VLOOKUP(E789,studia!$F$1:$I$12,4,FALSE)</f>
        <v>AMU</v>
      </c>
      <c r="E789" s="34" t="s">
        <v>643</v>
      </c>
      <c r="F789" s="85" t="s">
        <v>2939</v>
      </c>
      <c r="G789" s="35" t="s">
        <v>2857</v>
      </c>
      <c r="H789" s="35" t="s">
        <v>2858</v>
      </c>
      <c r="I789" s="35" t="s">
        <v>2859</v>
      </c>
      <c r="J789" s="35" t="s">
        <v>2283</v>
      </c>
      <c r="K789" s="19" t="str">
        <f>VLOOKUP(J789,Prowadzacy!$F$2:$J$112,2,FALSE)</f>
        <v>Grzegorz</v>
      </c>
      <c r="L789" s="19" t="str">
        <f>VLOOKUP(J789,Prowadzacy!$F$2:$K$112,3,FALSE)</f>
        <v>Jakub</v>
      </c>
      <c r="M789" s="19" t="str">
        <f>VLOOKUP(J789,Prowadzacy!$F$2:$K$112,4,FALSE)</f>
        <v>Tarchała</v>
      </c>
      <c r="N789" s="20" t="str">
        <f>VLOOKUP(J789,Prowadzacy!$F$2:$M$112,8,FALSE)</f>
        <v xml:space="preserve">Grzegorz | Tarchała | Dr inż. |  ( 05385 ) </v>
      </c>
      <c r="O789" s="20" t="str">
        <f>VLOOKUP(J789,Prowadzacy!$F$2:$K$112,5,FALSE)</f>
        <v>W05/K3</v>
      </c>
      <c r="P789" s="20" t="str">
        <f>VLOOKUP(J789,Prowadzacy!$F$2:$K$112,6,FALSE)</f>
        <v>ZNEMAP</v>
      </c>
      <c r="Q789" s="34" t="s">
        <v>2141</v>
      </c>
      <c r="R789" s="20" t="str">
        <f>VLOOKUP(Q789,Prowadzacy!$F$2:$K$112,2,FALSE)</f>
        <v>Leszek</v>
      </c>
      <c r="S789" s="20">
        <f>VLOOKUP(Q789,Prowadzacy!$F$2:$K$112,3,FALSE)</f>
        <v>0</v>
      </c>
      <c r="T789" s="20" t="str">
        <f>VLOOKUP(Q789,Prowadzacy!$F$2:$K$112,4,FALSE)</f>
        <v>Pawlaczyk</v>
      </c>
      <c r="U789" s="20" t="str">
        <f>VLOOKUP(Q789,Prowadzacy!$F$2:$M$112,8,FALSE)</f>
        <v xml:space="preserve">Leszek | Pawlaczyk | Dr hab. inż. |  ( 05336 ) </v>
      </c>
      <c r="V789" s="35"/>
      <c r="W789" s="34" t="s">
        <v>235</v>
      </c>
      <c r="X789" s="34"/>
      <c r="Y789" s="34"/>
      <c r="Z789" s="10"/>
      <c r="AA789" s="20"/>
      <c r="AB789" s="20"/>
      <c r="AC789" s="20"/>
      <c r="AD789" s="20"/>
      <c r="AE789" s="20"/>
      <c r="AF789" s="20"/>
      <c r="AG789" s="20"/>
      <c r="AH789" s="20"/>
      <c r="AI789" s="20"/>
      <c r="AJ789" s="20"/>
      <c r="AK789" s="20"/>
    </row>
    <row r="790" spans="1:37" ht="216.75">
      <c r="A790" s="20"/>
      <c r="B790" s="20" t="str">
        <f>VLOOKUP(E790,studia!$F$1:$I$12,2,FALSE)</f>
        <v>Automatyka i Robotyka</v>
      </c>
      <c r="C790" s="20" t="str">
        <f>VLOOKUP(E790,studia!$F$1:$I$12,3,FALSE)</f>
        <v>mgr</v>
      </c>
      <c r="D790" s="20" t="str">
        <f>VLOOKUP(E790,studia!$F$1:$I$12,4,FALSE)</f>
        <v>AMU</v>
      </c>
      <c r="E790" s="34" t="s">
        <v>643</v>
      </c>
      <c r="F790" s="85" t="s">
        <v>2939</v>
      </c>
      <c r="G790" s="35" t="s">
        <v>2860</v>
      </c>
      <c r="H790" s="35" t="s">
        <v>2861</v>
      </c>
      <c r="I790" s="35" t="s">
        <v>2862</v>
      </c>
      <c r="J790" s="35" t="s">
        <v>2415</v>
      </c>
      <c r="K790" s="19" t="str">
        <f>VLOOKUP(J790,Prowadzacy!$F$2:$J$112,2,FALSE)</f>
        <v>Krzysztof</v>
      </c>
      <c r="L790" s="19" t="str">
        <f>VLOOKUP(J790,Prowadzacy!$F$2:$K$112,3,FALSE)</f>
        <v>Paweł</v>
      </c>
      <c r="M790" s="19" t="str">
        <f>VLOOKUP(J790,Prowadzacy!$F$2:$K$112,4,FALSE)</f>
        <v>Dyrcz</v>
      </c>
      <c r="N790" s="20" t="str">
        <f>VLOOKUP(J790,Prowadzacy!$F$2:$M$112,8,FALSE)</f>
        <v xml:space="preserve">Krzysztof | Dyrcz | Dr inż. |  ( 05307 ) </v>
      </c>
      <c r="O790" s="20" t="str">
        <f>VLOOKUP(J790,Prowadzacy!$F$2:$K$112,5,FALSE)</f>
        <v>W05/K3</v>
      </c>
      <c r="P790" s="20" t="str">
        <f>VLOOKUP(J790,Prowadzacy!$F$2:$K$112,6,FALSE)</f>
        <v>ZNEMAP</v>
      </c>
      <c r="Q790" s="34" t="s">
        <v>2066</v>
      </c>
      <c r="R790" s="20" t="str">
        <f>VLOOKUP(Q790,Prowadzacy!$F$2:$K$112,2,FALSE)</f>
        <v>Marcin</v>
      </c>
      <c r="S790" s="20">
        <f>VLOOKUP(Q790,Prowadzacy!$F$2:$K$112,3,FALSE)</f>
        <v>0</v>
      </c>
      <c r="T790" s="20" t="str">
        <f>VLOOKUP(Q790,Prowadzacy!$F$2:$K$112,4,FALSE)</f>
        <v>Kamiński</v>
      </c>
      <c r="U790" s="20" t="str">
        <f>VLOOKUP(Q790,Prowadzacy!$F$2:$M$112,8,FALSE)</f>
        <v xml:space="preserve">Marcin | Kamiński | Dr hab. inż. |  ( 05373 ) </v>
      </c>
      <c r="V790" s="35" t="s">
        <v>2863</v>
      </c>
      <c r="W790" s="34" t="s">
        <v>234</v>
      </c>
      <c r="X790" s="54" t="s">
        <v>2864</v>
      </c>
      <c r="Y790" s="34" t="s">
        <v>234</v>
      </c>
      <c r="Z790" s="10"/>
      <c r="AA790" s="20"/>
      <c r="AB790" s="20"/>
      <c r="AC790" s="20"/>
      <c r="AD790" s="20"/>
      <c r="AE790" s="20"/>
      <c r="AF790" s="20"/>
      <c r="AG790" s="20"/>
      <c r="AH790" s="20"/>
      <c r="AI790" s="20"/>
      <c r="AJ790" s="20"/>
      <c r="AK790" s="20"/>
    </row>
    <row r="791" spans="1:37" ht="229.5">
      <c r="A791" s="20"/>
      <c r="B791" s="20" t="str">
        <f>VLOOKUP(E791,studia!$F$1:$I$12,2,FALSE)</f>
        <v>Automatyka i Robotyka</v>
      </c>
      <c r="C791" s="20" t="str">
        <f>VLOOKUP(E791,studia!$F$1:$I$12,3,FALSE)</f>
        <v>mgr</v>
      </c>
      <c r="D791" s="20" t="str">
        <f>VLOOKUP(E791,studia!$F$1:$I$12,4,FALSE)</f>
        <v>AMU</v>
      </c>
      <c r="E791" s="34" t="s">
        <v>643</v>
      </c>
      <c r="F791" s="85" t="s">
        <v>2939</v>
      </c>
      <c r="G791" s="35" t="s">
        <v>2865</v>
      </c>
      <c r="H791" s="35" t="s">
        <v>2866</v>
      </c>
      <c r="I791" s="35" t="s">
        <v>2867</v>
      </c>
      <c r="J791" s="35" t="s">
        <v>2415</v>
      </c>
      <c r="K791" s="19" t="str">
        <f>VLOOKUP(J791,Prowadzacy!$F$2:$J$112,2,FALSE)</f>
        <v>Krzysztof</v>
      </c>
      <c r="L791" s="19" t="str">
        <f>VLOOKUP(J791,Prowadzacy!$F$2:$K$112,3,FALSE)</f>
        <v>Paweł</v>
      </c>
      <c r="M791" s="19" t="str">
        <f>VLOOKUP(J791,Prowadzacy!$F$2:$K$112,4,FALSE)</f>
        <v>Dyrcz</v>
      </c>
      <c r="N791" s="20" t="str">
        <f>VLOOKUP(J791,Prowadzacy!$F$2:$M$112,8,FALSE)</f>
        <v xml:space="preserve">Krzysztof | Dyrcz | Dr inż. |  ( 05307 ) </v>
      </c>
      <c r="O791" s="20" t="str">
        <f>VLOOKUP(J791,Prowadzacy!$F$2:$K$112,5,FALSE)</f>
        <v>W05/K3</v>
      </c>
      <c r="P791" s="20" t="str">
        <f>VLOOKUP(J791,Prowadzacy!$F$2:$K$112,6,FALSE)</f>
        <v>ZNEMAP</v>
      </c>
      <c r="Q791" s="34" t="s">
        <v>2066</v>
      </c>
      <c r="R791" s="20" t="str">
        <f>VLOOKUP(Q791,Prowadzacy!$F$2:$K$112,2,FALSE)</f>
        <v>Marcin</v>
      </c>
      <c r="S791" s="20">
        <f>VLOOKUP(Q791,Prowadzacy!$F$2:$K$112,3,FALSE)</f>
        <v>0</v>
      </c>
      <c r="T791" s="20" t="str">
        <f>VLOOKUP(Q791,Prowadzacy!$F$2:$K$112,4,FALSE)</f>
        <v>Kamiński</v>
      </c>
      <c r="U791" s="20" t="str">
        <f>VLOOKUP(Q791,Prowadzacy!$F$2:$M$112,8,FALSE)</f>
        <v xml:space="preserve">Marcin | Kamiński | Dr hab. inż. |  ( 05373 ) </v>
      </c>
      <c r="V791" s="35" t="s">
        <v>2868</v>
      </c>
      <c r="W791" s="34" t="s">
        <v>234</v>
      </c>
      <c r="X791" s="54" t="s">
        <v>2864</v>
      </c>
      <c r="Y791" s="34" t="s">
        <v>234</v>
      </c>
      <c r="Z791" s="10"/>
      <c r="AA791" s="20"/>
      <c r="AB791" s="20"/>
      <c r="AC791" s="20"/>
      <c r="AD791" s="20"/>
      <c r="AE791" s="20"/>
      <c r="AF791" s="20"/>
      <c r="AG791" s="20"/>
      <c r="AH791" s="20"/>
      <c r="AI791" s="20"/>
      <c r="AJ791" s="20"/>
      <c r="AK791" s="20"/>
    </row>
    <row r="792" spans="1:37" ht="89.25">
      <c r="A792" s="20"/>
      <c r="B792" s="20" t="str">
        <f>VLOOKUP(E792,studia!$F$1:$I$12,2,FALSE)</f>
        <v>Elektrotechnika</v>
      </c>
      <c r="C792" s="20" t="str">
        <f>VLOOKUP(E792,studia!$F$1:$I$12,3,FALSE)</f>
        <v>mgr</v>
      </c>
      <c r="D792" s="20" t="str">
        <f>VLOOKUP(E792,studia!$F$1:$I$12,4,FALSE)</f>
        <v>ETP</v>
      </c>
      <c r="E792" s="34" t="s">
        <v>1802</v>
      </c>
      <c r="F792" s="85" t="s">
        <v>2939</v>
      </c>
      <c r="G792" s="35" t="s">
        <v>2869</v>
      </c>
      <c r="H792" s="54" t="s">
        <v>2870</v>
      </c>
      <c r="I792" s="35" t="s">
        <v>2871</v>
      </c>
      <c r="J792" s="35" t="s">
        <v>1058</v>
      </c>
      <c r="K792" s="19" t="str">
        <f>VLOOKUP(J792,Prowadzacy!$F$2:$J$112,2,FALSE)</f>
        <v>Marek</v>
      </c>
      <c r="L792" s="19" t="str">
        <f>VLOOKUP(J792,Prowadzacy!$F$2:$K$112,3,FALSE)</f>
        <v>Andrzej</v>
      </c>
      <c r="M792" s="19" t="str">
        <f>VLOOKUP(J792,Prowadzacy!$F$2:$K$112,4,FALSE)</f>
        <v>Jaworski</v>
      </c>
      <c r="N792" s="20" t="str">
        <f>VLOOKUP(J792,Prowadzacy!$F$2:$M$112,8,FALSE)</f>
        <v xml:space="preserve">Marek | Jaworski | Dr inż. |  ( 05237 ) </v>
      </c>
      <c r="O792" s="20" t="str">
        <f>VLOOKUP(J792,Prowadzacy!$F$2:$K$112,5,FALSE)</f>
        <v>W05/K2</v>
      </c>
      <c r="P792" s="20" t="str">
        <f>VLOOKUP(J792,Prowadzacy!$F$2:$K$112,6,FALSE)</f>
        <v>ZEP</v>
      </c>
      <c r="Q792" s="34" t="s">
        <v>1191</v>
      </c>
      <c r="R792" s="20" t="str">
        <f>VLOOKUP(Q792,Prowadzacy!$F$2:$K$112,2,FALSE)</f>
        <v>Marek</v>
      </c>
      <c r="S792" s="20">
        <f>VLOOKUP(Q792,Prowadzacy!$F$2:$K$112,3,FALSE)</f>
        <v>0</v>
      </c>
      <c r="T792" s="20" t="str">
        <f>VLOOKUP(Q792,Prowadzacy!$F$2:$K$112,4,FALSE)</f>
        <v>Szuba</v>
      </c>
      <c r="U792" s="20" t="str">
        <f>VLOOKUP(Q792,Prowadzacy!$F$2:$M$112,8,FALSE)</f>
        <v xml:space="preserve">Marek | Szuba | Dr inż. |  ( 05251 ) </v>
      </c>
      <c r="V792" s="35"/>
      <c r="W792" s="34" t="s">
        <v>235</v>
      </c>
      <c r="X792" s="34"/>
      <c r="Y792" s="34"/>
      <c r="Z792" s="10"/>
      <c r="AA792" s="20"/>
      <c r="AB792" s="20"/>
      <c r="AC792" s="20"/>
      <c r="AD792" s="20"/>
      <c r="AE792" s="20"/>
      <c r="AF792" s="20"/>
      <c r="AG792" s="20"/>
      <c r="AH792" s="20"/>
      <c r="AI792" s="20"/>
      <c r="AJ792" s="20"/>
      <c r="AK792" s="20"/>
    </row>
    <row r="793" spans="1:37" ht="127.5">
      <c r="A793" s="20"/>
      <c r="B793" s="20" t="str">
        <f>VLOOKUP(E793,studia!$F$1:$I$12,2,FALSE)</f>
        <v>Automatyka i Robotyka</v>
      </c>
      <c r="C793" s="20" t="str">
        <f>VLOOKUP(E793,studia!$F$1:$I$12,3,FALSE)</f>
        <v>inż.</v>
      </c>
      <c r="D793" s="20" t="str">
        <f>VLOOKUP(E793,studia!$F$1:$I$12,4,FALSE)</f>
        <v>ASE</v>
      </c>
      <c r="E793" s="34" t="s">
        <v>389</v>
      </c>
      <c r="F793" s="85" t="s">
        <v>2939</v>
      </c>
      <c r="G793" s="35" t="s">
        <v>2872</v>
      </c>
      <c r="H793" s="35" t="s">
        <v>2873</v>
      </c>
      <c r="I793" s="35" t="s">
        <v>2874</v>
      </c>
      <c r="J793" s="35" t="s">
        <v>751</v>
      </c>
      <c r="K793" s="19" t="str">
        <f>VLOOKUP(J793,Prowadzacy!$F$2:$J$112,2,FALSE)</f>
        <v>Paweł</v>
      </c>
      <c r="L793" s="19" t="str">
        <f>VLOOKUP(J793,Prowadzacy!$F$2:$K$112,3,FALSE)</f>
        <v>Adam</v>
      </c>
      <c r="M793" s="19" t="str">
        <f>VLOOKUP(J793,Prowadzacy!$F$2:$K$112,4,FALSE)</f>
        <v>Regulski</v>
      </c>
      <c r="N793" s="20" t="str">
        <f>VLOOKUP(J793,Prowadzacy!$F$2:$M$112,8,FALSE)</f>
        <v xml:space="preserve">Paweł | Regulski | Dr inż. |  ( 52340 ) </v>
      </c>
      <c r="O793" s="20" t="str">
        <f>VLOOKUP(J793,Prowadzacy!$F$2:$K$112,5,FALSE)</f>
        <v>W05/K2</v>
      </c>
      <c r="P793" s="20" t="str">
        <f>VLOOKUP(J793,Prowadzacy!$F$2:$K$112,6,FALSE)</f>
        <v>ZAS</v>
      </c>
      <c r="Q793" s="34" t="s">
        <v>834</v>
      </c>
      <c r="R793" s="20" t="str">
        <f>VLOOKUP(Q793,Prowadzacy!$F$2:$K$112,2,FALSE)</f>
        <v>Krzysztof</v>
      </c>
      <c r="S793" s="20" t="str">
        <f>VLOOKUP(Q793,Prowadzacy!$F$2:$K$112,3,FALSE)</f>
        <v>Jacek</v>
      </c>
      <c r="T793" s="20" t="str">
        <f>VLOOKUP(Q793,Prowadzacy!$F$2:$K$112,4,FALSE)</f>
        <v>Solak</v>
      </c>
      <c r="U793" s="20" t="str">
        <f>VLOOKUP(Q793,Prowadzacy!$F$2:$M$112,8,FALSE)</f>
        <v xml:space="preserve">Krzysztof | Solak | Dr inż. |  ( 05296 ) </v>
      </c>
      <c r="V793" s="35"/>
      <c r="W793" s="34" t="s">
        <v>235</v>
      </c>
      <c r="X793" s="34"/>
      <c r="Y793" s="34"/>
      <c r="Z793" s="10"/>
      <c r="AA793" s="20"/>
      <c r="AB793" s="20"/>
      <c r="AC793" s="20"/>
      <c r="AD793" s="20"/>
      <c r="AE793" s="20"/>
      <c r="AF793" s="20"/>
      <c r="AG793" s="20"/>
      <c r="AH793" s="20"/>
      <c r="AI793" s="20"/>
      <c r="AJ793" s="20"/>
      <c r="AK793" s="20"/>
    </row>
    <row r="794" spans="1:37" ht="165.75">
      <c r="A794" s="20"/>
      <c r="B794" s="20" t="str">
        <f>VLOOKUP(E794,studia!$F$1:$I$12,2,FALSE)</f>
        <v>Elektrotechnika</v>
      </c>
      <c r="C794" s="20" t="str">
        <f>VLOOKUP(E794,studia!$F$1:$I$12,3,FALSE)</f>
        <v>inż.</v>
      </c>
      <c r="D794" s="20" t="str">
        <f>VLOOKUP(E794,studia!$F$1:$I$12,4,FALSE)</f>
        <v>EEN</v>
      </c>
      <c r="E794" s="34" t="s">
        <v>393</v>
      </c>
      <c r="F794" s="85" t="s">
        <v>2939</v>
      </c>
      <c r="G794" s="35" t="s">
        <v>2875</v>
      </c>
      <c r="H794" s="35" t="s">
        <v>2876</v>
      </c>
      <c r="I794" s="35" t="s">
        <v>2877</v>
      </c>
      <c r="J794" s="35" t="s">
        <v>410</v>
      </c>
      <c r="K794" s="19" t="str">
        <f>VLOOKUP(J794,Prowadzacy!$F$2:$J$112,2,FALSE)</f>
        <v>Adam</v>
      </c>
      <c r="L794" s="19">
        <f>VLOOKUP(J794,Prowadzacy!$F$2:$K$112,3,FALSE)</f>
        <v>0</v>
      </c>
      <c r="M794" s="19" t="str">
        <f>VLOOKUP(J794,Prowadzacy!$F$2:$K$112,4,FALSE)</f>
        <v>Gubański</v>
      </c>
      <c r="N794" s="20" t="str">
        <f>VLOOKUP(J794,Prowadzacy!$F$2:$M$112,8,FALSE)</f>
        <v xml:space="preserve">Adam | Gubański | Dr inż. |  ( 05103 ) </v>
      </c>
      <c r="O794" s="20" t="str">
        <f>VLOOKUP(J794,Prowadzacy!$F$2:$K$112,5,FALSE)</f>
        <v>W05/K1</v>
      </c>
      <c r="P794" s="20" t="str">
        <f>VLOOKUP(J794,Prowadzacy!$F$2:$K$112,6,FALSE)</f>
        <v>ZET</v>
      </c>
      <c r="Q794" s="34" t="s">
        <v>469</v>
      </c>
      <c r="R794" s="20" t="str">
        <f>VLOOKUP(Q794,Prowadzacy!$F$2:$K$112,2,FALSE)</f>
        <v>Jacek</v>
      </c>
      <c r="S794" s="20" t="str">
        <f>VLOOKUP(Q794,Prowadzacy!$F$2:$K$112,3,FALSE)</f>
        <v>Jerzy</v>
      </c>
      <c r="T794" s="20" t="str">
        <f>VLOOKUP(Q794,Prowadzacy!$F$2:$K$112,4,FALSE)</f>
        <v>Rezmer</v>
      </c>
      <c r="U794" s="20" t="str">
        <f>VLOOKUP(Q794,Prowadzacy!$F$2:$M$112,8,FALSE)</f>
        <v xml:space="preserve">Jacek | Rezmer | Dr hab. inż. |  ( 05120 ) </v>
      </c>
      <c r="V794" s="35"/>
      <c r="W794" s="34" t="s">
        <v>235</v>
      </c>
      <c r="X794" s="34"/>
      <c r="Y794" s="34"/>
      <c r="Z794" s="10"/>
      <c r="AA794" s="20"/>
      <c r="AB794" s="20"/>
      <c r="AC794" s="20"/>
      <c r="AD794" s="20"/>
      <c r="AE794" s="20"/>
      <c r="AF794" s="20"/>
      <c r="AG794" s="20"/>
      <c r="AH794" s="20"/>
      <c r="AI794" s="20"/>
      <c r="AJ794" s="20"/>
      <c r="AK794" s="20"/>
    </row>
    <row r="795" spans="1:37" ht="114.75">
      <c r="A795" s="20"/>
      <c r="B795" s="20" t="str">
        <f>VLOOKUP(E795,studia!$F$1:$I$12,2,FALSE)</f>
        <v>Mechatronika</v>
      </c>
      <c r="C795" s="20" t="str">
        <f>VLOOKUP(E795,studia!$F$1:$I$12,3,FALSE)</f>
        <v>inż.</v>
      </c>
      <c r="D795" s="20">
        <f>VLOOKUP(E795,studia!$F$1:$I$12,4,FALSE)</f>
        <v>0</v>
      </c>
      <c r="E795" s="34" t="s">
        <v>519</v>
      </c>
      <c r="F795" s="85" t="s">
        <v>2939</v>
      </c>
      <c r="G795" s="35" t="s">
        <v>2878</v>
      </c>
      <c r="H795" s="35" t="s">
        <v>2879</v>
      </c>
      <c r="I795" s="35" t="s">
        <v>2880</v>
      </c>
      <c r="J795" s="35" t="s">
        <v>2212</v>
      </c>
      <c r="K795" s="19" t="str">
        <f>VLOOKUP(J795,Prowadzacy!$F$2:$J$112,2,FALSE)</f>
        <v>Marcin</v>
      </c>
      <c r="L795" s="19" t="str">
        <f>VLOOKUP(J795,Prowadzacy!$F$2:$K$112,3,FALSE)</f>
        <v>Adam</v>
      </c>
      <c r="M795" s="19" t="str">
        <f>VLOOKUP(J795,Prowadzacy!$F$2:$K$112,4,FALSE)</f>
        <v>Skóra</v>
      </c>
      <c r="N795" s="20" t="str">
        <f>VLOOKUP(J795,Prowadzacy!$F$2:$M$112,8,FALSE)</f>
        <v xml:space="preserve">Marcin | Skóra | Dr inż. |  ( 05396 ) </v>
      </c>
      <c r="O795" s="20" t="str">
        <f>VLOOKUP(J795,Prowadzacy!$F$2:$K$112,5,FALSE)</f>
        <v>W05/K3</v>
      </c>
      <c r="P795" s="20" t="str">
        <f>VLOOKUP(J795,Prowadzacy!$F$2:$K$112,6,FALSE)</f>
        <v>ZNEMAP</v>
      </c>
      <c r="Q795" s="34" t="s">
        <v>2334</v>
      </c>
      <c r="R795" s="20" t="str">
        <f>VLOOKUP(Q795,Prowadzacy!$F$2:$K$112,2,FALSE)</f>
        <v>Karol</v>
      </c>
      <c r="S795" s="20">
        <f>VLOOKUP(Q795,Prowadzacy!$F$2:$K$112,3,FALSE)</f>
        <v>0</v>
      </c>
      <c r="T795" s="20" t="str">
        <f>VLOOKUP(Q795,Prowadzacy!$F$2:$K$112,4,FALSE)</f>
        <v>Wróbel</v>
      </c>
      <c r="U795" s="20" t="str">
        <f>VLOOKUP(Q795,Prowadzacy!$F$2:$M$112,8,FALSE)</f>
        <v xml:space="preserve">Karol | Wróbel | Dr inż. |  ( 053112 ) </v>
      </c>
      <c r="V795" s="35"/>
      <c r="W795" s="34" t="s">
        <v>235</v>
      </c>
      <c r="X795" s="34"/>
      <c r="Y795" s="34"/>
      <c r="Z795" s="10"/>
      <c r="AA795" s="20"/>
      <c r="AB795" s="20"/>
      <c r="AC795" s="20"/>
      <c r="AD795" s="20"/>
      <c r="AE795" s="20"/>
      <c r="AF795" s="20"/>
      <c r="AG795" s="20"/>
      <c r="AH795" s="20"/>
      <c r="AI795" s="20"/>
      <c r="AJ795" s="20"/>
      <c r="AK795" s="20"/>
    </row>
    <row r="796" spans="1:37" ht="114.75">
      <c r="A796" s="20"/>
      <c r="B796" s="20" t="str">
        <f>VLOOKUP(E796,studia!$F$1:$I$12,2,FALSE)</f>
        <v>Elektrotechnika</v>
      </c>
      <c r="C796" s="20" t="str">
        <f>VLOOKUP(E796,studia!$F$1:$I$12,3,FALSE)</f>
        <v>mgr</v>
      </c>
      <c r="D796" s="20" t="str">
        <f>VLOOKUP(E796,studia!$F$1:$I$12,4,FALSE)</f>
        <v>EEN</v>
      </c>
      <c r="E796" s="34" t="s">
        <v>575</v>
      </c>
      <c r="F796" s="85" t="s">
        <v>2939</v>
      </c>
      <c r="G796" s="35" t="s">
        <v>2851</v>
      </c>
      <c r="H796" s="35" t="s">
        <v>2852</v>
      </c>
      <c r="I796" s="35" t="s">
        <v>2853</v>
      </c>
      <c r="J796" s="35" t="s">
        <v>834</v>
      </c>
      <c r="K796" s="19" t="str">
        <f>VLOOKUP(J796,Prowadzacy!$F$2:$J$112,2,FALSE)</f>
        <v>Krzysztof</v>
      </c>
      <c r="L796" s="19" t="str">
        <f>VLOOKUP(J796,Prowadzacy!$F$2:$K$112,3,FALSE)</f>
        <v>Jacek</v>
      </c>
      <c r="M796" s="19" t="str">
        <f>VLOOKUP(J796,Prowadzacy!$F$2:$K$112,4,FALSE)</f>
        <v>Solak</v>
      </c>
      <c r="N796" s="20" t="str">
        <f>VLOOKUP(J796,Prowadzacy!$F$2:$M$112,8,FALSE)</f>
        <v xml:space="preserve">Krzysztof | Solak | Dr inż. |  ( 05296 ) </v>
      </c>
      <c r="O796" s="20" t="str">
        <f>VLOOKUP(J796,Prowadzacy!$F$2:$K$112,5,FALSE)</f>
        <v>W05/K2</v>
      </c>
      <c r="P796" s="20" t="str">
        <f>VLOOKUP(J796,Prowadzacy!$F$2:$K$112,6,FALSE)</f>
        <v>ZAS</v>
      </c>
      <c r="Q796" s="34" t="s">
        <v>774</v>
      </c>
      <c r="R796" s="20" t="str">
        <f>VLOOKUP(Q796,Prowadzacy!$F$2:$K$112,2,FALSE)</f>
        <v>Daniel</v>
      </c>
      <c r="S796" s="20" t="str">
        <f>VLOOKUP(Q796,Prowadzacy!$F$2:$K$112,3,FALSE)</f>
        <v>Łukasz</v>
      </c>
      <c r="T796" s="20" t="str">
        <f>VLOOKUP(Q796,Prowadzacy!$F$2:$K$112,4,FALSE)</f>
        <v>Bejmert</v>
      </c>
      <c r="U796" s="20" t="str">
        <f>VLOOKUP(Q796,Prowadzacy!$F$2:$M$112,8,FALSE)</f>
        <v xml:space="preserve">Daniel | Bejmert | Dr inż. |  ( 05285 ) </v>
      </c>
      <c r="V796" s="35"/>
      <c r="W796" s="34" t="s">
        <v>235</v>
      </c>
      <c r="X796" s="34"/>
      <c r="Y796" s="34"/>
      <c r="Z796" s="10"/>
      <c r="AA796" s="20"/>
      <c r="AB796" s="20"/>
      <c r="AC796" s="20"/>
      <c r="AD796" s="20"/>
      <c r="AE796" s="20"/>
      <c r="AF796" s="20"/>
      <c r="AG796" s="20"/>
      <c r="AH796" s="20"/>
      <c r="AI796" s="20"/>
      <c r="AJ796" s="20"/>
      <c r="AK796" s="20"/>
    </row>
    <row r="797" spans="1:37" ht="114.75">
      <c r="A797" s="20"/>
      <c r="B797" s="20" t="str">
        <f>VLOOKUP(E797,studia!$F$1:$I$12,2,FALSE)</f>
        <v>Mechatronika</v>
      </c>
      <c r="C797" s="20" t="str">
        <f>VLOOKUP(E797,studia!$F$1:$I$12,3,FALSE)</f>
        <v>inż.</v>
      </c>
      <c r="D797" s="20">
        <f>VLOOKUP(E797,studia!$F$1:$I$12,4,FALSE)</f>
        <v>0</v>
      </c>
      <c r="E797" s="34" t="s">
        <v>519</v>
      </c>
      <c r="F797" s="85" t="s">
        <v>2939</v>
      </c>
      <c r="G797" s="35" t="s">
        <v>2883</v>
      </c>
      <c r="H797" s="35" t="s">
        <v>2884</v>
      </c>
      <c r="I797" s="35" t="s">
        <v>2885</v>
      </c>
      <c r="J797" s="35" t="s">
        <v>1292</v>
      </c>
      <c r="K797" s="19" t="str">
        <f>VLOOKUP(J797,Prowadzacy!$F$2:$J$112,2,FALSE)</f>
        <v>Łukasz</v>
      </c>
      <c r="L797" s="19">
        <f>VLOOKUP(J797,Prowadzacy!$F$2:$K$112,3,FALSE)</f>
        <v>0</v>
      </c>
      <c r="M797" s="19" t="str">
        <f>VLOOKUP(J797,Prowadzacy!$F$2:$K$112,4,FALSE)</f>
        <v>Staszewski</v>
      </c>
      <c r="N797" s="20" t="str">
        <f>VLOOKUP(J797,Prowadzacy!$F$2:$M$112,8,FALSE)</f>
        <v xml:space="preserve">Łukasz | Staszewski | Dr inż. |  ( 05410 ) </v>
      </c>
      <c r="O797" s="20" t="str">
        <f>VLOOKUP(J797,Prowadzacy!$F$2:$K$112,5,FALSE)</f>
        <v>W05/K2</v>
      </c>
      <c r="P797" s="20" t="str">
        <f>VLOOKUP(J797,Prowadzacy!$F$2:$K$112,6,FALSE)</f>
        <v>ZAS</v>
      </c>
      <c r="Q797" s="34" t="s">
        <v>774</v>
      </c>
      <c r="R797" s="20" t="str">
        <f>VLOOKUP(Q797,Prowadzacy!$F$2:$K$112,2,FALSE)</f>
        <v>Daniel</v>
      </c>
      <c r="S797" s="20" t="str">
        <f>VLOOKUP(Q797,Prowadzacy!$F$2:$K$112,3,FALSE)</f>
        <v>Łukasz</v>
      </c>
      <c r="T797" s="20" t="str">
        <f>VLOOKUP(Q797,Prowadzacy!$F$2:$K$112,4,FALSE)</f>
        <v>Bejmert</v>
      </c>
      <c r="U797" s="20" t="str">
        <f>VLOOKUP(Q797,Prowadzacy!$F$2:$M$112,8,FALSE)</f>
        <v xml:space="preserve">Daniel | Bejmert | Dr inż. |  ( 05285 ) </v>
      </c>
      <c r="V797" s="35"/>
      <c r="W797" s="34" t="s">
        <v>235</v>
      </c>
      <c r="X797" s="34"/>
      <c r="Y797" s="34"/>
      <c r="Z797" s="10"/>
      <c r="AA797" s="20"/>
      <c r="AB797" s="20"/>
      <c r="AC797" s="20"/>
      <c r="AD797" s="20"/>
      <c r="AE797" s="20"/>
      <c r="AF797" s="20"/>
      <c r="AG797" s="20"/>
      <c r="AH797" s="20"/>
      <c r="AI797" s="20"/>
      <c r="AJ797" s="20"/>
      <c r="AK797" s="20"/>
    </row>
    <row r="798" spans="1:37" ht="178.5">
      <c r="A798" s="20"/>
      <c r="B798" s="20" t="str">
        <f>VLOOKUP(E798,studia!$F$1:$I$12,2,FALSE)</f>
        <v>Elektrotechnika</v>
      </c>
      <c r="C798" s="20" t="str">
        <f>VLOOKUP(E798,studia!$F$1:$I$12,3,FALSE)</f>
        <v>mgr</v>
      </c>
      <c r="D798" s="20" t="str">
        <f>VLOOKUP(E798,studia!$F$1:$I$12,4,FALSE)</f>
        <v>EEN</v>
      </c>
      <c r="E798" s="34" t="s">
        <v>575</v>
      </c>
      <c r="F798" s="85" t="s">
        <v>2939</v>
      </c>
      <c r="G798" s="35" t="s">
        <v>2886</v>
      </c>
      <c r="H798" s="35" t="s">
        <v>2887</v>
      </c>
      <c r="I798" s="35" t="s">
        <v>2888</v>
      </c>
      <c r="J798" s="35" t="s">
        <v>1004</v>
      </c>
      <c r="K798" s="19" t="str">
        <f>VLOOKUP(J798,Prowadzacy!$F$2:$J$112,2,FALSE)</f>
        <v>Waldemar</v>
      </c>
      <c r="L798" s="19" t="str">
        <f>VLOOKUP(J798,Prowadzacy!$F$2:$K$112,3,FALSE)</f>
        <v>Paweł</v>
      </c>
      <c r="M798" s="19" t="str">
        <f>VLOOKUP(J798,Prowadzacy!$F$2:$K$112,4,FALSE)</f>
        <v>Dołęga</v>
      </c>
      <c r="N798" s="20" t="str">
        <f>VLOOKUP(J798,Prowadzacy!$F$2:$M$112,8,FALSE)</f>
        <v xml:space="preserve">Waldemar | Dołęga | Dr hab. inż. |  ( 05265 ) </v>
      </c>
      <c r="O798" s="20" t="str">
        <f>VLOOKUP(J798,Prowadzacy!$F$2:$K$112,5,FALSE)</f>
        <v>W05/K2</v>
      </c>
      <c r="P798" s="20" t="str">
        <f>VLOOKUP(J798,Prowadzacy!$F$2:$K$112,6,FALSE)</f>
        <v>ZUE</v>
      </c>
      <c r="Q798" s="34" t="s">
        <v>802</v>
      </c>
      <c r="R798" s="20" t="str">
        <f>VLOOKUP(Q798,Prowadzacy!$F$2:$K$112,2,FALSE)</f>
        <v>Kazimierz</v>
      </c>
      <c r="S798" s="20">
        <f>VLOOKUP(Q798,Prowadzacy!$F$2:$K$112,3,FALSE)</f>
        <v>0</v>
      </c>
      <c r="T798" s="20" t="str">
        <f>VLOOKUP(Q798,Prowadzacy!$F$2:$K$112,4,FALSE)</f>
        <v>Herlender</v>
      </c>
      <c r="U798" s="20" t="str">
        <f>VLOOKUP(Q798,Prowadzacy!$F$2:$M$112,8,FALSE)</f>
        <v xml:space="preserve">Kazimierz | Herlender | Dr inż. |  ( 05211 ) </v>
      </c>
      <c r="V798" s="35"/>
      <c r="W798" s="34" t="s">
        <v>235</v>
      </c>
      <c r="X798" s="34"/>
      <c r="Y798" s="34"/>
      <c r="Z798" s="10"/>
      <c r="AA798" s="20"/>
      <c r="AB798" s="20"/>
      <c r="AC798" s="20"/>
      <c r="AD798" s="20"/>
      <c r="AE798" s="20"/>
      <c r="AF798" s="20"/>
      <c r="AG798" s="20"/>
      <c r="AH798" s="20"/>
      <c r="AI798" s="20"/>
      <c r="AJ798" s="20"/>
      <c r="AK798" s="20"/>
    </row>
    <row r="799" spans="1:37" ht="409.5">
      <c r="A799" s="20"/>
      <c r="B799" s="20" t="str">
        <f>VLOOKUP(E799,studia!$F$1:$I$12,2,FALSE)</f>
        <v>Elektrotechnika</v>
      </c>
      <c r="C799" s="20" t="str">
        <f>VLOOKUP(E799,studia!$F$1:$I$12,3,FALSE)</f>
        <v>mgr</v>
      </c>
      <c r="D799" s="20" t="str">
        <f>VLOOKUP(E799,studia!$F$1:$I$12,4,FALSE)</f>
        <v>CPE</v>
      </c>
      <c r="E799" s="34" t="s">
        <v>737</v>
      </c>
      <c r="F799" s="85" t="s">
        <v>2939</v>
      </c>
      <c r="G799" s="35" t="s">
        <v>2889</v>
      </c>
      <c r="H799" s="35" t="s">
        <v>2890</v>
      </c>
      <c r="I799" s="35" t="s">
        <v>2891</v>
      </c>
      <c r="J799" s="35" t="s">
        <v>568</v>
      </c>
      <c r="K799" s="19" t="str">
        <f>VLOOKUP(J799,Prowadzacy!$F$2:$J$112,2,FALSE)</f>
        <v>Paweł</v>
      </c>
      <c r="L799" s="19">
        <f>VLOOKUP(J799,Prowadzacy!$F$2:$K$112,3,FALSE)</f>
        <v>0</v>
      </c>
      <c r="M799" s="19" t="str">
        <f>VLOOKUP(J799,Prowadzacy!$F$2:$K$112,4,FALSE)</f>
        <v>Żyłka</v>
      </c>
      <c r="N799" s="20" t="str">
        <f>VLOOKUP(J799,Prowadzacy!$F$2:$M$112,8,FALSE)</f>
        <v xml:space="preserve">Paweł | Żyłka | Dr inż. |  ( 05134 ) </v>
      </c>
      <c r="O799" s="20" t="str">
        <f>VLOOKUP(J799,Prowadzacy!$F$2:$K$112,5,FALSE)</f>
        <v>W05/K1</v>
      </c>
      <c r="P799" s="20" t="str">
        <f>VLOOKUP(J799,Prowadzacy!$F$2:$K$112,6,FALSE)</f>
        <v>ZE</v>
      </c>
      <c r="Q799" s="34" t="s">
        <v>437</v>
      </c>
      <c r="R799" s="20" t="str">
        <f>VLOOKUP(Q799,Prowadzacy!$F$2:$K$112,2,FALSE)</f>
        <v>Krystian</v>
      </c>
      <c r="S799" s="20">
        <f>VLOOKUP(Q799,Prowadzacy!$F$2:$K$112,3,FALSE)</f>
        <v>0</v>
      </c>
      <c r="T799" s="20" t="str">
        <f>VLOOKUP(Q799,Prowadzacy!$F$2:$K$112,4,FALSE)</f>
        <v>Krawczyk</v>
      </c>
      <c r="U799" s="20" t="str">
        <f>VLOOKUP(Q799,Prowadzacy!$F$2:$M$112,8,FALSE)</f>
        <v xml:space="preserve">Krystian | Krawczyk | Dr inż. |  ( 05157 ) </v>
      </c>
      <c r="V799" s="35"/>
      <c r="W799" s="34" t="s">
        <v>235</v>
      </c>
      <c r="X799" s="34"/>
      <c r="Y799" s="34"/>
      <c r="Z799" s="10"/>
      <c r="AA799" s="20"/>
      <c r="AB799" s="20"/>
      <c r="AC799" s="20"/>
      <c r="AD799" s="20"/>
      <c r="AE799" s="20"/>
      <c r="AF799" s="20"/>
      <c r="AG799" s="20"/>
      <c r="AH799" s="20"/>
      <c r="AI799" s="20"/>
      <c r="AJ799" s="20"/>
      <c r="AK799" s="20"/>
    </row>
    <row r="800" spans="1:37" ht="63.75">
      <c r="A800" s="20"/>
      <c r="B800" s="20" t="str">
        <f>VLOOKUP(E800,studia!$F$1:$I$12,2,FALSE)</f>
        <v>Mechatronika</v>
      </c>
      <c r="C800" s="20" t="str">
        <f>VLOOKUP(E800,studia!$F$1:$I$12,3,FALSE)</f>
        <v>inż.</v>
      </c>
      <c r="D800" s="20">
        <f>VLOOKUP(E800,studia!$F$1:$I$12,4,FALSE)</f>
        <v>0</v>
      </c>
      <c r="E800" s="34" t="s">
        <v>519</v>
      </c>
      <c r="F800" s="85" t="s">
        <v>2939</v>
      </c>
      <c r="G800" s="35" t="s">
        <v>2893</v>
      </c>
      <c r="H800" s="35" t="s">
        <v>2894</v>
      </c>
      <c r="I800" s="35" t="s">
        <v>2895</v>
      </c>
      <c r="J800" s="35" t="s">
        <v>469</v>
      </c>
      <c r="K800" s="19" t="str">
        <f>VLOOKUP(J800,Prowadzacy!$F$2:$J$112,2,FALSE)</f>
        <v>Jacek</v>
      </c>
      <c r="L800" s="19" t="str">
        <f>VLOOKUP(J800,Prowadzacy!$F$2:$K$112,3,FALSE)</f>
        <v>Jerzy</v>
      </c>
      <c r="M800" s="19" t="str">
        <f>VLOOKUP(J800,Prowadzacy!$F$2:$K$112,4,FALSE)</f>
        <v>Rezmer</v>
      </c>
      <c r="N800" s="20" t="str">
        <f>VLOOKUP(J800,Prowadzacy!$F$2:$M$112,8,FALSE)</f>
        <v xml:space="preserve">Jacek | Rezmer | Dr hab. inż. |  ( 05120 ) </v>
      </c>
      <c r="O800" s="20" t="str">
        <f>VLOOKUP(J800,Prowadzacy!$F$2:$K$112,5,FALSE)</f>
        <v>W05/K1</v>
      </c>
      <c r="P800" s="20" t="str">
        <f>VLOOKUP(J800,Prowadzacy!$F$2:$K$112,6,FALSE)</f>
        <v>ZET</v>
      </c>
      <c r="Q800" s="34" t="s">
        <v>418</v>
      </c>
      <c r="R800" s="20" t="str">
        <f>VLOOKUP(Q800,Prowadzacy!$F$2:$K$112,2,FALSE)</f>
        <v>Przemysław</v>
      </c>
      <c r="S800" s="20">
        <f>VLOOKUP(Q800,Prowadzacy!$F$2:$K$112,3,FALSE)</f>
        <v>0</v>
      </c>
      <c r="T800" s="20" t="str">
        <f>VLOOKUP(Q800,Prowadzacy!$F$2:$K$112,4,FALSE)</f>
        <v>Janik</v>
      </c>
      <c r="U800" s="20" t="str">
        <f>VLOOKUP(Q800,Prowadzacy!$F$2:$M$112,8,FALSE)</f>
        <v xml:space="preserve">Przemysław | Janik | Dr inż. |  ( 05115 ) </v>
      </c>
      <c r="V800" s="35"/>
      <c r="W800" s="34" t="s">
        <v>235</v>
      </c>
      <c r="X800" s="34"/>
      <c r="Y800" s="34"/>
      <c r="Z800" s="10"/>
      <c r="AA800" s="20"/>
      <c r="AB800" s="20"/>
      <c r="AC800" s="20"/>
      <c r="AD800" s="20"/>
      <c r="AE800" s="20"/>
      <c r="AF800" s="20"/>
      <c r="AG800" s="20"/>
      <c r="AH800" s="20"/>
      <c r="AI800" s="20"/>
      <c r="AJ800" s="20"/>
      <c r="AK800" s="20"/>
    </row>
    <row r="801" spans="1:37" ht="165.75">
      <c r="A801" s="20"/>
      <c r="B801" s="20" t="str">
        <f>VLOOKUP(E801,studia!$F$1:$I$12,2,FALSE)</f>
        <v>Automatyka i Robotyka</v>
      </c>
      <c r="C801" s="20" t="str">
        <f>VLOOKUP(E801,studia!$F$1:$I$12,3,FALSE)</f>
        <v>inż.</v>
      </c>
      <c r="D801" s="20" t="str">
        <f>VLOOKUP(E801,studia!$F$1:$I$12,4,FALSE)</f>
        <v>ASE</v>
      </c>
      <c r="E801" s="34" t="s">
        <v>389</v>
      </c>
      <c r="F801" s="85" t="s">
        <v>2939</v>
      </c>
      <c r="G801" s="35" t="s">
        <v>2897</v>
      </c>
      <c r="H801" s="35" t="s">
        <v>2898</v>
      </c>
      <c r="I801" s="35" t="s">
        <v>2899</v>
      </c>
      <c r="J801" s="35" t="s">
        <v>774</v>
      </c>
      <c r="K801" s="19" t="str">
        <f>VLOOKUP(J801,Prowadzacy!$F$2:$J$112,2,FALSE)</f>
        <v>Daniel</v>
      </c>
      <c r="L801" s="19" t="str">
        <f>VLOOKUP(J801,Prowadzacy!$F$2:$K$112,3,FALSE)</f>
        <v>Łukasz</v>
      </c>
      <c r="M801" s="19" t="str">
        <f>VLOOKUP(J801,Prowadzacy!$F$2:$K$112,4,FALSE)</f>
        <v>Bejmert</v>
      </c>
      <c r="N801" s="20" t="str">
        <f>VLOOKUP(J801,Prowadzacy!$F$2:$M$112,8,FALSE)</f>
        <v xml:space="preserve">Daniel | Bejmert | Dr inż. |  ( 05285 ) </v>
      </c>
      <c r="O801" s="20" t="str">
        <f>VLOOKUP(J801,Prowadzacy!$F$2:$K$112,5,FALSE)</f>
        <v>W05/K2</v>
      </c>
      <c r="P801" s="20" t="str">
        <f>VLOOKUP(J801,Prowadzacy!$F$2:$K$112,6,FALSE)</f>
        <v>ZAS</v>
      </c>
      <c r="Q801" s="34" t="s">
        <v>751</v>
      </c>
      <c r="R801" s="20" t="str">
        <f>VLOOKUP(Q801,Prowadzacy!$F$2:$K$112,2,FALSE)</f>
        <v>Paweł</v>
      </c>
      <c r="S801" s="20" t="str">
        <f>VLOOKUP(Q801,Prowadzacy!$F$2:$K$112,3,FALSE)</f>
        <v>Adam</v>
      </c>
      <c r="T801" s="20" t="str">
        <f>VLOOKUP(Q801,Prowadzacy!$F$2:$K$112,4,FALSE)</f>
        <v>Regulski</v>
      </c>
      <c r="U801" s="20" t="str">
        <f>VLOOKUP(Q801,Prowadzacy!$F$2:$M$112,8,FALSE)</f>
        <v xml:space="preserve">Paweł | Regulski | Dr inż. |  ( 52340 ) </v>
      </c>
      <c r="V801" s="35"/>
      <c r="W801" s="34" t="s">
        <v>235</v>
      </c>
      <c r="X801" s="34"/>
      <c r="Y801" s="34"/>
      <c r="Z801" s="10"/>
      <c r="AA801" s="20"/>
      <c r="AB801" s="20"/>
      <c r="AC801" s="20"/>
      <c r="AD801" s="20"/>
      <c r="AE801" s="20"/>
      <c r="AF801" s="20"/>
      <c r="AG801" s="20"/>
      <c r="AH801" s="20"/>
      <c r="AI801" s="20"/>
      <c r="AJ801" s="20"/>
      <c r="AK801" s="20"/>
    </row>
    <row r="802" spans="1:37" ht="76.5">
      <c r="A802" s="20"/>
      <c r="B802" s="20" t="str">
        <f>VLOOKUP(E802,studia!$F$1:$I$12,2,FALSE)</f>
        <v>Elektrotechnika</v>
      </c>
      <c r="C802" s="20" t="str">
        <f>VLOOKUP(E802,studia!$F$1:$I$12,3,FALSE)</f>
        <v>inż.</v>
      </c>
      <c r="D802" s="20" t="str">
        <f>VLOOKUP(E802,studia!$F$1:$I$12,4,FALSE)</f>
        <v>ETP</v>
      </c>
      <c r="E802" s="34" t="s">
        <v>2900</v>
      </c>
      <c r="F802" s="85" t="s">
        <v>2939</v>
      </c>
      <c r="G802" s="35" t="s">
        <v>2901</v>
      </c>
      <c r="H802" s="35" t="s">
        <v>2902</v>
      </c>
      <c r="I802" s="35" t="s">
        <v>2903</v>
      </c>
      <c r="J802" s="35" t="s">
        <v>770</v>
      </c>
      <c r="K802" s="19" t="str">
        <f>VLOOKUP(J802,Prowadzacy!$F$2:$J$112,2,FALSE)</f>
        <v>Janusz</v>
      </c>
      <c r="L802" s="19" t="str">
        <f>VLOOKUP(J802,Prowadzacy!$F$2:$K$112,3,FALSE)</f>
        <v>Stanisław</v>
      </c>
      <c r="M802" s="19" t="str">
        <f>VLOOKUP(J802,Prowadzacy!$F$2:$K$112,4,FALSE)</f>
        <v>Konieczny</v>
      </c>
      <c r="N802" s="20" t="str">
        <f>VLOOKUP(J802,Prowadzacy!$F$2:$M$112,8,FALSE)</f>
        <v xml:space="preserve">Janusz | Konieczny | Dr inż. |  ( 05269 ) </v>
      </c>
      <c r="O802" s="20" t="str">
        <f>VLOOKUP(J802,Prowadzacy!$F$2:$K$112,5,FALSE)</f>
        <v>W05/K2</v>
      </c>
      <c r="P802" s="20" t="str">
        <f>VLOOKUP(J802,Prowadzacy!$F$2:$K$112,6,FALSE)</f>
        <v>ZEP</v>
      </c>
      <c r="Q802" s="34" t="s">
        <v>1058</v>
      </c>
      <c r="R802" s="20" t="str">
        <f>VLOOKUP(Q802,Prowadzacy!$F$2:$K$112,2,FALSE)</f>
        <v>Marek</v>
      </c>
      <c r="S802" s="20" t="str">
        <f>VLOOKUP(Q802,Prowadzacy!$F$2:$K$112,3,FALSE)</f>
        <v>Andrzej</v>
      </c>
      <c r="T802" s="20" t="str">
        <f>VLOOKUP(Q802,Prowadzacy!$F$2:$K$112,4,FALSE)</f>
        <v>Jaworski</v>
      </c>
      <c r="U802" s="20" t="str">
        <f>VLOOKUP(Q802,Prowadzacy!$F$2:$M$112,8,FALSE)</f>
        <v xml:space="preserve">Marek | Jaworski | Dr inż. |  ( 05237 ) </v>
      </c>
      <c r="V802" s="35"/>
      <c r="W802" s="34" t="s">
        <v>235</v>
      </c>
      <c r="X802" s="34"/>
      <c r="Y802" s="34"/>
      <c r="Z802" s="10"/>
      <c r="AA802" s="20"/>
      <c r="AB802" s="20"/>
      <c r="AC802" s="20"/>
      <c r="AD802" s="20"/>
      <c r="AE802" s="20"/>
      <c r="AF802" s="20"/>
      <c r="AG802" s="20"/>
      <c r="AH802" s="20"/>
      <c r="AI802" s="20"/>
      <c r="AJ802" s="20"/>
      <c r="AK802" s="20"/>
    </row>
    <row r="803" spans="1:37" ht="114.75">
      <c r="A803" s="20"/>
      <c r="B803" s="20" t="str">
        <f>VLOOKUP(E803,studia!$F$1:$I$12,2,FALSE)</f>
        <v>Elektrotechnika</v>
      </c>
      <c r="C803" s="20" t="str">
        <f>VLOOKUP(E803,studia!$F$1:$I$12,3,FALSE)</f>
        <v>mgr</v>
      </c>
      <c r="D803" s="20" t="str">
        <f>VLOOKUP(E803,studia!$F$1:$I$12,4,FALSE)</f>
        <v>CPE</v>
      </c>
      <c r="E803" s="34" t="s">
        <v>737</v>
      </c>
      <c r="F803" s="85" t="s">
        <v>2939</v>
      </c>
      <c r="G803" s="35" t="s">
        <v>1542</v>
      </c>
      <c r="H803" s="35" t="s">
        <v>1543</v>
      </c>
      <c r="I803" s="35" t="s">
        <v>2904</v>
      </c>
      <c r="J803" s="35" t="s">
        <v>1054</v>
      </c>
      <c r="K803" s="19" t="str">
        <f>VLOOKUP(J803,Prowadzacy!$F$2:$J$112,2,FALSE)</f>
        <v>Jan</v>
      </c>
      <c r="L803" s="19" t="str">
        <f>VLOOKUP(J803,Prowadzacy!$F$2:$K$112,3,FALSE)</f>
        <v>Józef</v>
      </c>
      <c r="M803" s="19" t="str">
        <f>VLOOKUP(J803,Prowadzacy!$F$2:$K$112,4,FALSE)</f>
        <v>Iżykowski</v>
      </c>
      <c r="N803" s="20" t="str">
        <f>VLOOKUP(J803,Prowadzacy!$F$2:$M$112,8,FALSE)</f>
        <v xml:space="preserve">Jan | Iżykowski | Prof. dr hab. inż. |  ( 05212 ) </v>
      </c>
      <c r="O803" s="20" t="str">
        <f>VLOOKUP(J803,Prowadzacy!$F$2:$K$112,5,FALSE)</f>
        <v>W05/K2</v>
      </c>
      <c r="P803" s="20" t="str">
        <f>VLOOKUP(J803,Prowadzacy!$F$2:$K$112,6,FALSE)</f>
        <v>ZAS</v>
      </c>
      <c r="Q803" s="34" t="s">
        <v>834</v>
      </c>
      <c r="R803" s="20" t="str">
        <f>VLOOKUP(Q803,Prowadzacy!$F$2:$K$112,2,FALSE)</f>
        <v>Krzysztof</v>
      </c>
      <c r="S803" s="20" t="str">
        <f>VLOOKUP(Q803,Prowadzacy!$F$2:$K$112,3,FALSE)</f>
        <v>Jacek</v>
      </c>
      <c r="T803" s="20" t="str">
        <f>VLOOKUP(Q803,Prowadzacy!$F$2:$K$112,4,FALSE)</f>
        <v>Solak</v>
      </c>
      <c r="U803" s="20" t="str">
        <f>VLOOKUP(Q803,Prowadzacy!$F$2:$M$112,8,FALSE)</f>
        <v xml:space="preserve">Krzysztof | Solak | Dr inż. |  ( 05296 ) </v>
      </c>
      <c r="V803" s="35"/>
      <c r="W803" s="34" t="s">
        <v>235</v>
      </c>
      <c r="X803" s="34"/>
      <c r="Y803" s="34"/>
      <c r="Z803" s="10"/>
      <c r="AA803" s="20"/>
      <c r="AB803" s="20"/>
      <c r="AC803" s="20"/>
      <c r="AD803" s="20"/>
      <c r="AE803" s="20"/>
      <c r="AF803" s="20"/>
      <c r="AG803" s="20"/>
      <c r="AH803" s="20"/>
      <c r="AI803" s="20"/>
      <c r="AJ803" s="20"/>
      <c r="AK803" s="20"/>
    </row>
    <row r="804" spans="1:37" ht="51">
      <c r="A804" s="20"/>
      <c r="B804" s="20" t="str">
        <f>VLOOKUP(E804,studia!$F$1:$I$12,2,FALSE)</f>
        <v>Elektrotechnika</v>
      </c>
      <c r="C804" s="20" t="str">
        <f>VLOOKUP(E804,studia!$F$1:$I$12,3,FALSE)</f>
        <v>mgr</v>
      </c>
      <c r="D804" s="20" t="str">
        <f>VLOOKUP(E804,studia!$F$1:$I$12,4,FALSE)</f>
        <v>EEN</v>
      </c>
      <c r="E804" s="34" t="s">
        <v>575</v>
      </c>
      <c r="F804" s="85" t="s">
        <v>2939</v>
      </c>
      <c r="G804" s="80" t="s">
        <v>2905</v>
      </c>
      <c r="H804" s="80" t="s">
        <v>2906</v>
      </c>
      <c r="I804" s="81" t="s">
        <v>2907</v>
      </c>
      <c r="J804" s="35" t="s">
        <v>806</v>
      </c>
      <c r="K804" s="19" t="str">
        <f>VLOOKUP(J804,Prowadzacy!$F$2:$J$112,2,FALSE)</f>
        <v>Robert</v>
      </c>
      <c r="L804" s="19" t="str">
        <f>VLOOKUP(J804,Prowadzacy!$F$2:$K$112,3,FALSE)</f>
        <v>Stanisław</v>
      </c>
      <c r="M804" s="19" t="str">
        <f>VLOOKUP(J804,Prowadzacy!$F$2:$K$112,4,FALSE)</f>
        <v>Łukomski</v>
      </c>
      <c r="N804" s="20" t="str">
        <f>VLOOKUP(J804,Prowadzacy!$F$2:$M$112,8,FALSE)</f>
        <v xml:space="preserve">Robert | Łukomski | Dr inż. |  ( 05216 ) </v>
      </c>
      <c r="O804" s="20" t="str">
        <f>VLOOKUP(J804,Prowadzacy!$F$2:$K$112,5,FALSE)</f>
        <v>W05/K2</v>
      </c>
      <c r="P804" s="20" t="str">
        <f>VLOOKUP(J804,Prowadzacy!$F$2:$K$112,6,FALSE)</f>
        <v>ZSS</v>
      </c>
      <c r="Q804" s="34" t="s">
        <v>1125</v>
      </c>
      <c r="R804" s="20" t="str">
        <f>VLOOKUP(Q804,Prowadzacy!$F$2:$K$112,2,FALSE)</f>
        <v>Marek</v>
      </c>
      <c r="S804" s="20" t="str">
        <f>VLOOKUP(Q804,Prowadzacy!$F$2:$K$112,3,FALSE)</f>
        <v>Aleksander</v>
      </c>
      <c r="T804" s="20" t="str">
        <f>VLOOKUP(Q804,Prowadzacy!$F$2:$K$112,4,FALSE)</f>
        <v>Kott</v>
      </c>
      <c r="U804" s="20" t="str">
        <f>VLOOKUP(Q804,Prowadzacy!$F$2:$M$112,8,FALSE)</f>
        <v xml:space="preserve">Marek | Kott | Dr inż. |  ( 05297 ) </v>
      </c>
      <c r="V804" s="35"/>
      <c r="W804" s="34" t="s">
        <v>235</v>
      </c>
      <c r="X804" s="34"/>
      <c r="Y804" s="34"/>
      <c r="Z804" s="10"/>
      <c r="AA804" s="20"/>
      <c r="AB804" s="20"/>
      <c r="AC804" s="20"/>
      <c r="AD804" s="20"/>
      <c r="AE804" s="20"/>
      <c r="AF804" s="20"/>
      <c r="AG804" s="20"/>
      <c r="AH804" s="20"/>
      <c r="AI804" s="20"/>
      <c r="AJ804" s="20"/>
      <c r="AK804" s="20"/>
    </row>
    <row r="805" spans="1:37" ht="153">
      <c r="A805" s="20"/>
      <c r="B805" s="20" t="str">
        <f>VLOOKUP(E805,studia!$F$1:$I$12,2,FALSE)</f>
        <v>Elektrotechnika</v>
      </c>
      <c r="C805" s="20" t="str">
        <f>VLOOKUP(E805,studia!$F$1:$I$12,3,FALSE)</f>
        <v>mgr</v>
      </c>
      <c r="D805" s="20" t="str">
        <f>VLOOKUP(E805,studia!$F$1:$I$12,4,FALSE)</f>
        <v>EEN</v>
      </c>
      <c r="E805" s="34" t="s">
        <v>575</v>
      </c>
      <c r="F805" s="85" t="s">
        <v>2939</v>
      </c>
      <c r="G805" s="35" t="s">
        <v>2908</v>
      </c>
      <c r="H805" s="35" t="s">
        <v>2909</v>
      </c>
      <c r="I805" s="35" t="s">
        <v>2910</v>
      </c>
      <c r="J805" s="35" t="s">
        <v>1004</v>
      </c>
      <c r="K805" s="19" t="str">
        <f>VLOOKUP(J805,Prowadzacy!$F$2:$J$112,2,FALSE)</f>
        <v>Waldemar</v>
      </c>
      <c r="L805" s="19" t="str">
        <f>VLOOKUP(J805,Prowadzacy!$F$2:$K$112,3,FALSE)</f>
        <v>Paweł</v>
      </c>
      <c r="M805" s="19" t="str">
        <f>VLOOKUP(J805,Prowadzacy!$F$2:$K$112,4,FALSE)</f>
        <v>Dołęga</v>
      </c>
      <c r="N805" s="20" t="str">
        <f>VLOOKUP(J805,Prowadzacy!$F$2:$M$112,8,FALSE)</f>
        <v xml:space="preserve">Waldemar | Dołęga | Dr hab. inż. |  ( 05265 ) </v>
      </c>
      <c r="O805" s="20" t="str">
        <f>VLOOKUP(J805,Prowadzacy!$F$2:$K$112,5,FALSE)</f>
        <v>W05/K2</v>
      </c>
      <c r="P805" s="20" t="str">
        <f>VLOOKUP(J805,Prowadzacy!$F$2:$K$112,6,FALSE)</f>
        <v>ZUE</v>
      </c>
      <c r="Q805" s="34" t="s">
        <v>802</v>
      </c>
      <c r="R805" s="20" t="str">
        <f>VLOOKUP(Q805,Prowadzacy!$F$2:$K$112,2,FALSE)</f>
        <v>Kazimierz</v>
      </c>
      <c r="S805" s="20">
        <f>VLOOKUP(Q805,Prowadzacy!$F$2:$K$112,3,FALSE)</f>
        <v>0</v>
      </c>
      <c r="T805" s="20" t="str">
        <f>VLOOKUP(Q805,Prowadzacy!$F$2:$K$112,4,FALSE)</f>
        <v>Herlender</v>
      </c>
      <c r="U805" s="20" t="str">
        <f>VLOOKUP(Q805,Prowadzacy!$F$2:$M$112,8,FALSE)</f>
        <v xml:space="preserve">Kazimierz | Herlender | Dr inż. |  ( 05211 ) </v>
      </c>
      <c r="V805" s="35"/>
      <c r="W805" s="34" t="s">
        <v>235</v>
      </c>
      <c r="X805" s="34"/>
      <c r="Y805" s="34"/>
      <c r="Z805" s="10"/>
      <c r="AA805" s="20"/>
      <c r="AB805" s="20"/>
      <c r="AC805" s="20"/>
      <c r="AD805" s="20"/>
      <c r="AE805" s="20"/>
      <c r="AF805" s="20"/>
      <c r="AG805" s="20"/>
      <c r="AH805" s="20"/>
      <c r="AI805" s="20"/>
      <c r="AJ805" s="20"/>
      <c r="AK805" s="20"/>
    </row>
    <row r="806" spans="1:37" ht="51">
      <c r="A806" s="20"/>
      <c r="B806" s="20" t="str">
        <f>VLOOKUP(E806,studia!$F$1:$I$12,2,FALSE)</f>
        <v>Elektrotechnika</v>
      </c>
      <c r="C806" s="20" t="str">
        <f>VLOOKUP(E806,studia!$F$1:$I$12,3,FALSE)</f>
        <v>mgr</v>
      </c>
      <c r="D806" s="20" t="str">
        <f>VLOOKUP(E806,studia!$F$1:$I$12,4,FALSE)</f>
        <v>EEN</v>
      </c>
      <c r="E806" s="34" t="s">
        <v>575</v>
      </c>
      <c r="F806" s="85" t="s">
        <v>2939</v>
      </c>
      <c r="G806" s="35" t="s">
        <v>2911</v>
      </c>
      <c r="H806" s="35" t="s">
        <v>2912</v>
      </c>
      <c r="I806" s="35" t="s">
        <v>2913</v>
      </c>
      <c r="J806" s="35" t="s">
        <v>894</v>
      </c>
      <c r="K806" s="19" t="str">
        <f>VLOOKUP(J806,Prowadzacy!$F$2:$J$112,2,FALSE)</f>
        <v>Artur</v>
      </c>
      <c r="L806" s="19" t="str">
        <f>VLOOKUP(J806,Prowadzacy!$F$2:$K$112,3,FALSE)</f>
        <v>Kazimierz</v>
      </c>
      <c r="M806" s="19" t="str">
        <f>VLOOKUP(J806,Prowadzacy!$F$2:$K$112,4,FALSE)</f>
        <v>Wilczyński</v>
      </c>
      <c r="N806" s="20" t="str">
        <f>VLOOKUP(J806,Prowadzacy!$F$2:$M$112,8,FALSE)</f>
        <v xml:space="preserve">Artur | Wilczyński | Prof. dr hab. inż. |  ( 05813 ) </v>
      </c>
      <c r="O806" s="20" t="s">
        <v>28</v>
      </c>
      <c r="P806" s="20" t="s">
        <v>267</v>
      </c>
      <c r="Q806" s="34" t="s">
        <v>1125</v>
      </c>
      <c r="R806" s="20" t="str">
        <f>VLOOKUP(Q806,Prowadzacy!$F$2:$K$112,2,FALSE)</f>
        <v>Marek</v>
      </c>
      <c r="S806" s="20" t="str">
        <f>VLOOKUP(Q806,Prowadzacy!$F$2:$K$112,3,FALSE)</f>
        <v>Aleksander</v>
      </c>
      <c r="T806" s="20" t="str">
        <f>VLOOKUP(Q806,Prowadzacy!$F$2:$K$112,4,FALSE)</f>
        <v>Kott</v>
      </c>
      <c r="U806" s="20" t="str">
        <f>VLOOKUP(Q806,Prowadzacy!$F$2:$M$112,8,FALSE)</f>
        <v xml:space="preserve">Marek | Kott | Dr inż. |  ( 05297 ) </v>
      </c>
      <c r="V806" s="35"/>
      <c r="W806" s="34" t="s">
        <v>235</v>
      </c>
      <c r="X806" s="34"/>
      <c r="Y806" s="34"/>
      <c r="Z806" s="10"/>
      <c r="AA806" s="20"/>
      <c r="AB806" s="20"/>
      <c r="AC806" s="20"/>
      <c r="AD806" s="20"/>
      <c r="AE806" s="20"/>
      <c r="AF806" s="20"/>
      <c r="AG806" s="20"/>
      <c r="AH806" s="20"/>
      <c r="AI806" s="20"/>
      <c r="AJ806" s="20"/>
      <c r="AK806" s="20"/>
    </row>
    <row r="807" spans="1:37" ht="102">
      <c r="A807" s="20"/>
      <c r="B807" s="20" t="str">
        <f>VLOOKUP(E807,studia!$F$1:$I$12,2,FALSE)</f>
        <v>Elektrotechnika</v>
      </c>
      <c r="C807" s="20" t="str">
        <f>VLOOKUP(E807,studia!$F$1:$I$12,3,FALSE)</f>
        <v>inż.</v>
      </c>
      <c r="D807" s="20" t="str">
        <f>VLOOKUP(E807,studia!$F$1:$I$12,4,FALSE)</f>
        <v>EEN</v>
      </c>
      <c r="E807" s="34" t="s">
        <v>393</v>
      </c>
      <c r="F807" s="85" t="s">
        <v>2939</v>
      </c>
      <c r="G807" s="35" t="s">
        <v>2914</v>
      </c>
      <c r="H807" s="35" t="s">
        <v>2915</v>
      </c>
      <c r="I807" s="35" t="s">
        <v>2916</v>
      </c>
      <c r="J807" s="35" t="s">
        <v>1932</v>
      </c>
      <c r="K807" s="19" t="str">
        <f>VLOOKUP(J807,Prowadzacy!$F$2:$J$112,2,FALSE)</f>
        <v>Daniel</v>
      </c>
      <c r="L807" s="19">
        <f>VLOOKUP(J807,Prowadzacy!$F$2:$K$112,3,FALSE)</f>
        <v>0</v>
      </c>
      <c r="M807" s="19" t="str">
        <f>VLOOKUP(J807,Prowadzacy!$F$2:$K$112,4,FALSE)</f>
        <v>Dusza</v>
      </c>
      <c r="N807" s="20" t="str">
        <f>VLOOKUP(J807,Prowadzacy!$F$2:$M$112,8,FALSE)</f>
        <v xml:space="preserve">Daniel | Dusza | Dr inż. |  ( 05358 ) </v>
      </c>
      <c r="O807" s="20" t="s">
        <v>31</v>
      </c>
      <c r="P807" s="20" t="str">
        <f>VLOOKUP(J807,Prowadzacy!$F$2:$K$112,6,FALSE)</f>
        <v>ZMPE</v>
      </c>
      <c r="Q807" s="34" t="s">
        <v>2115</v>
      </c>
      <c r="R807" s="20" t="str">
        <f>VLOOKUP(Q807,Prowadzacy!$F$2:$K$112,2,FALSE)</f>
        <v>Grzegorz</v>
      </c>
      <c r="S807" s="20" t="str">
        <f>VLOOKUP(Q807,Prowadzacy!$F$2:$K$112,3,FALSE)</f>
        <v>Michał</v>
      </c>
      <c r="T807" s="20" t="str">
        <f>VLOOKUP(Q807,Prowadzacy!$F$2:$K$112,4,FALSE)</f>
        <v>Kosobudzki</v>
      </c>
      <c r="U807" s="20" t="str">
        <f>VLOOKUP(Q807,Prowadzacy!$F$2:$M$112,8,FALSE)</f>
        <v xml:space="preserve">Grzegorz | Kosobudzki | Dr inż. |  ( 05320 ) </v>
      </c>
      <c r="V807" s="35"/>
      <c r="W807" s="34" t="s">
        <v>235</v>
      </c>
      <c r="X807" s="34"/>
      <c r="Y807" s="34"/>
      <c r="Z807" s="10"/>
      <c r="AA807" s="20"/>
      <c r="AB807" s="20"/>
      <c r="AC807" s="20"/>
      <c r="AD807" s="20"/>
      <c r="AE807" s="20"/>
      <c r="AF807" s="20"/>
      <c r="AG807" s="20"/>
      <c r="AH807" s="20"/>
      <c r="AI807" s="20"/>
      <c r="AJ807" s="20"/>
      <c r="AK807" s="20"/>
    </row>
    <row r="808" spans="1:37" ht="76.5">
      <c r="A808" s="20"/>
      <c r="B808" s="20" t="str">
        <f>VLOOKUP(E808,studia!$F$1:$I$12,2,FALSE)</f>
        <v>Elektrotechnika</v>
      </c>
      <c r="C808" s="20" t="str">
        <f>VLOOKUP(E808,studia!$F$1:$I$12,3,FALSE)</f>
        <v>inż.</v>
      </c>
      <c r="D808" s="20" t="str">
        <f>VLOOKUP(E808,studia!$F$1:$I$12,4,FALSE)</f>
        <v>EEN</v>
      </c>
      <c r="E808" s="34" t="s">
        <v>393</v>
      </c>
      <c r="F808" s="85" t="s">
        <v>2939</v>
      </c>
      <c r="G808" s="35" t="s">
        <v>2917</v>
      </c>
      <c r="H808" s="54" t="s">
        <v>2918</v>
      </c>
      <c r="I808" s="35" t="s">
        <v>2919</v>
      </c>
      <c r="J808" s="35" t="s">
        <v>2388</v>
      </c>
      <c r="K808" s="19" t="str">
        <f>VLOOKUP(J808,Prowadzacy!$F$2:$J$112,2,FALSE)</f>
        <v>Tomasz</v>
      </c>
      <c r="L808" s="19" t="str">
        <f>VLOOKUP(J808,Prowadzacy!$F$2:$K$112,3,FALSE)</f>
        <v>Jacek</v>
      </c>
      <c r="M808" s="19" t="str">
        <f>VLOOKUP(J808,Prowadzacy!$F$2:$K$112,4,FALSE)</f>
        <v>Zawilak</v>
      </c>
      <c r="N808" s="20" t="str">
        <f>VLOOKUP(J808,Prowadzacy!$F$2:$M$112,8,FALSE)</f>
        <v xml:space="preserve">Tomasz | Zawilak | Dr inż. |  ( 05362 ) </v>
      </c>
      <c r="O808" s="20" t="s">
        <v>31</v>
      </c>
      <c r="P808" s="20" t="str">
        <f>VLOOKUP(J808,Prowadzacy!$F$2:$K$112,6,FALSE)</f>
        <v>ZMPE</v>
      </c>
      <c r="Q808" s="34" t="s">
        <v>2350</v>
      </c>
      <c r="R808" s="20" t="str">
        <f>VLOOKUP(Q808,Prowadzacy!$F$2:$K$112,2,FALSE)</f>
        <v>Paweł</v>
      </c>
      <c r="S808" s="20" t="str">
        <f>VLOOKUP(Q808,Prowadzacy!$F$2:$K$112,3,FALSE)</f>
        <v>Adam</v>
      </c>
      <c r="T808" s="20" t="str">
        <f>VLOOKUP(Q808,Prowadzacy!$F$2:$K$112,4,FALSE)</f>
        <v>Zalas</v>
      </c>
      <c r="U808" s="20" t="str">
        <f>VLOOKUP(Q808,Prowadzacy!$F$2:$M$112,8,FALSE)</f>
        <v xml:space="preserve">Paweł | Zalas | Dr inż. |  ( 05354 ) </v>
      </c>
      <c r="V808" s="35"/>
      <c r="W808" s="34" t="s">
        <v>235</v>
      </c>
      <c r="X808" s="34"/>
      <c r="Y808" s="34"/>
      <c r="Z808" s="10"/>
      <c r="AA808" s="20"/>
      <c r="AB808" s="20"/>
      <c r="AC808" s="20"/>
      <c r="AD808" s="20"/>
      <c r="AE808" s="20"/>
      <c r="AF808" s="20"/>
      <c r="AG808" s="20"/>
      <c r="AH808" s="20"/>
      <c r="AI808" s="20"/>
      <c r="AJ808" s="20"/>
      <c r="AK808" s="20"/>
    </row>
    <row r="809" spans="1:37" ht="306">
      <c r="A809" s="20"/>
      <c r="B809" s="20" t="str">
        <f>VLOOKUP(E809,studia!$F$1:$I$12,2,FALSE)</f>
        <v>Elektrotechnika</v>
      </c>
      <c r="C809" s="20" t="str">
        <f>VLOOKUP(E809,studia!$F$1:$I$12,3,FALSE)</f>
        <v>mgr</v>
      </c>
      <c r="D809" s="20" t="str">
        <f>VLOOKUP(E809,studia!$F$1:$I$12,4,FALSE)</f>
        <v>CPE</v>
      </c>
      <c r="E809" s="34" t="s">
        <v>737</v>
      </c>
      <c r="F809" s="85" t="s">
        <v>2939</v>
      </c>
      <c r="G809" s="35" t="s">
        <v>2920</v>
      </c>
      <c r="H809" s="35" t="s">
        <v>2921</v>
      </c>
      <c r="I809" s="35" t="s">
        <v>2922</v>
      </c>
      <c r="J809" s="35" t="s">
        <v>1836</v>
      </c>
      <c r="K809" s="19" t="str">
        <f>VLOOKUP(J809,Prowadzacy!$F$2:$J$112,2,FALSE)</f>
        <v>Robert</v>
      </c>
      <c r="L809" s="19" t="str">
        <f>VLOOKUP(J809,Prowadzacy!$F$2:$K$112,3,FALSE)</f>
        <v>Andrzej</v>
      </c>
      <c r="M809" s="19" t="str">
        <f>VLOOKUP(J809,Prowadzacy!$F$2:$K$112,4,FALSE)</f>
        <v>Lis</v>
      </c>
      <c r="N809" s="20" t="str">
        <f>VLOOKUP(J809,Prowadzacy!$F$2:$M$112,8,FALSE)</f>
        <v xml:space="preserve">Robert | Lis | Dr hab. inż. |  ( 05210 ) </v>
      </c>
      <c r="O809" s="20" t="s">
        <v>28</v>
      </c>
      <c r="P809" s="20" t="str">
        <f>VLOOKUP(J809,Prowadzacy!$F$2:$K$112,6,FALSE)</f>
        <v>ZSS</v>
      </c>
      <c r="Q809" s="34" t="s">
        <v>1125</v>
      </c>
      <c r="R809" s="20" t="str">
        <f>VLOOKUP(Q809,Prowadzacy!$F$2:$K$112,2,FALSE)</f>
        <v>Marek</v>
      </c>
      <c r="S809" s="20" t="str">
        <f>VLOOKUP(Q809,Prowadzacy!$F$2:$K$112,3,FALSE)</f>
        <v>Aleksander</v>
      </c>
      <c r="T809" s="20" t="str">
        <f>VLOOKUP(Q809,Prowadzacy!$F$2:$K$112,4,FALSE)</f>
        <v>Kott</v>
      </c>
      <c r="U809" s="20" t="str">
        <f>VLOOKUP(Q809,Prowadzacy!$F$2:$M$112,8,FALSE)</f>
        <v xml:space="preserve">Marek | Kott | Dr inż. |  ( 05297 ) </v>
      </c>
      <c r="V809" s="35"/>
      <c r="W809" s="34" t="s">
        <v>235</v>
      </c>
      <c r="X809" s="34"/>
      <c r="Y809" s="34"/>
      <c r="Z809" s="10"/>
      <c r="AA809" s="20"/>
      <c r="AB809" s="20"/>
      <c r="AC809" s="20"/>
      <c r="AD809" s="20"/>
      <c r="AE809" s="20"/>
      <c r="AF809" s="20"/>
      <c r="AG809" s="20"/>
      <c r="AH809" s="20"/>
      <c r="AI809" s="20"/>
      <c r="AJ809" s="20"/>
      <c r="AK809" s="20"/>
    </row>
    <row r="810" spans="1:37" ht="204">
      <c r="A810" s="20"/>
      <c r="B810" s="20" t="str">
        <f>VLOOKUP(E810,studia!$F$1:$I$12,2,FALSE)</f>
        <v>Automatyka i Robotyka</v>
      </c>
      <c r="C810" s="20" t="str">
        <f>VLOOKUP(E810,studia!$F$1:$I$12,3,FALSE)</f>
        <v>inż.</v>
      </c>
      <c r="D810" s="20" t="str">
        <f>VLOOKUP(E810,studia!$F$1:$I$12,4,FALSE)</f>
        <v>ASE</v>
      </c>
      <c r="E810" s="34" t="s">
        <v>389</v>
      </c>
      <c r="F810" s="85" t="s">
        <v>2939</v>
      </c>
      <c r="G810" s="35" t="s">
        <v>2923</v>
      </c>
      <c r="H810" s="35" t="s">
        <v>2924</v>
      </c>
      <c r="I810" s="35" t="s">
        <v>2925</v>
      </c>
      <c r="J810" s="35" t="s">
        <v>886</v>
      </c>
      <c r="K810" s="19" t="str">
        <f>VLOOKUP(J810,Prowadzacy!$F$2:$J$112,2,FALSE)</f>
        <v>Piotr</v>
      </c>
      <c r="L810" s="19" t="str">
        <f>VLOOKUP(J810,Prowadzacy!$F$2:$K$112,3,FALSE)</f>
        <v>Eugeniusz</v>
      </c>
      <c r="M810" s="19" t="str">
        <f>VLOOKUP(J810,Prowadzacy!$F$2:$K$112,4,FALSE)</f>
        <v>Pierz</v>
      </c>
      <c r="N810" s="20" t="str">
        <f>VLOOKUP(J810,Prowadzacy!$F$2:$M$112,8,FALSE)</f>
        <v xml:space="preserve">Piotr | Pierz | Dr inż. |  ( 05232 ) </v>
      </c>
      <c r="O810" s="20" t="s">
        <v>52</v>
      </c>
      <c r="P810" s="20" t="str">
        <f>VLOOKUP(J810,Prowadzacy!$F$2:$K$112,6,FALSE)</f>
        <v>ZAS</v>
      </c>
      <c r="Q810" s="34" t="s">
        <v>850</v>
      </c>
      <c r="R810" s="20" t="str">
        <f>VLOOKUP(Q810,Prowadzacy!$F$2:$K$112,2,FALSE)</f>
        <v>Janusz</v>
      </c>
      <c r="S810" s="20" t="str">
        <f>VLOOKUP(Q810,Prowadzacy!$F$2:$K$112,3,FALSE)</f>
        <v>Kazimierz</v>
      </c>
      <c r="T810" s="20" t="str">
        <f>VLOOKUP(Q810,Prowadzacy!$F$2:$K$112,4,FALSE)</f>
        <v>Staszewski</v>
      </c>
      <c r="U810" s="20" t="str">
        <f>VLOOKUP(Q810,Prowadzacy!$F$2:$M$112,8,FALSE)</f>
        <v xml:space="preserve">Janusz | Staszewski | Dr inż. |  ( 05263 ) </v>
      </c>
      <c r="V810" s="35"/>
      <c r="W810" s="34" t="s">
        <v>235</v>
      </c>
      <c r="X810" s="34"/>
      <c r="Y810" s="34"/>
      <c r="Z810" s="10"/>
      <c r="AA810" s="20"/>
      <c r="AB810" s="20"/>
      <c r="AC810" s="20"/>
      <c r="AD810" s="20"/>
      <c r="AE810" s="20"/>
      <c r="AF810" s="20"/>
      <c r="AG810" s="20"/>
      <c r="AH810" s="20"/>
      <c r="AI810" s="20"/>
      <c r="AJ810" s="20"/>
      <c r="AK810" s="20"/>
    </row>
    <row r="811" spans="1:37" ht="242.25">
      <c r="A811" s="20"/>
      <c r="B811" s="20" t="str">
        <f>VLOOKUP(E811,studia!$F$1:$I$12,2,FALSE)</f>
        <v>Elektrotechnika</v>
      </c>
      <c r="C811" s="20" t="str">
        <f>VLOOKUP(E811,studia!$F$1:$I$12,3,FALSE)</f>
        <v>mgr</v>
      </c>
      <c r="D811" s="20" t="str">
        <f>VLOOKUP(E811,studia!$F$1:$I$12,4,FALSE)</f>
        <v>CPE</v>
      </c>
      <c r="E811" s="34" t="s">
        <v>737</v>
      </c>
      <c r="F811" s="85" t="s">
        <v>2939</v>
      </c>
      <c r="G811" s="35" t="s">
        <v>2926</v>
      </c>
      <c r="H811" s="35" t="s">
        <v>2927</v>
      </c>
      <c r="I811" s="35" t="s">
        <v>2928</v>
      </c>
      <c r="J811" s="35" t="s">
        <v>472</v>
      </c>
      <c r="K811" s="19" t="str">
        <f>VLOOKUP(J811,Prowadzacy!$F$2:$J$112,2,FALSE)</f>
        <v>Tomasz</v>
      </c>
      <c r="L811" s="19" t="str">
        <f>VLOOKUP(J811,Prowadzacy!$F$2:$K$112,3,FALSE)</f>
        <v>Stanisław</v>
      </c>
      <c r="M811" s="19" t="str">
        <f>VLOOKUP(J811,Prowadzacy!$F$2:$K$112,4,FALSE)</f>
        <v>Sikorski</v>
      </c>
      <c r="N811" s="20" t="str">
        <f>VLOOKUP(J811,Prowadzacy!$F$2:$M$112,8,FALSE)</f>
        <v xml:space="preserve">Tomasz | Sikorski | Dr hab. inż. |  ( 05141 ) </v>
      </c>
      <c r="O811" s="20" t="s">
        <v>31</v>
      </c>
      <c r="P811" s="20" t="str">
        <f>VLOOKUP(J811,Prowadzacy!$F$2:$K$112,6,FALSE)</f>
        <v>ZET</v>
      </c>
      <c r="Q811" s="34" t="s">
        <v>469</v>
      </c>
      <c r="R811" s="20" t="str">
        <f>VLOOKUP(Q811,Prowadzacy!$F$2:$K$112,2,FALSE)</f>
        <v>Jacek</v>
      </c>
      <c r="S811" s="20" t="str">
        <f>VLOOKUP(Q811,Prowadzacy!$F$2:$K$112,3,FALSE)</f>
        <v>Jerzy</v>
      </c>
      <c r="T811" s="20" t="str">
        <f>VLOOKUP(Q811,Prowadzacy!$F$2:$K$112,4,FALSE)</f>
        <v>Rezmer</v>
      </c>
      <c r="U811" s="20" t="str">
        <f>VLOOKUP(Q811,Prowadzacy!$F$2:$M$112,8,FALSE)</f>
        <v xml:space="preserve">Jacek | Rezmer | Dr hab. inż. |  ( 05120 ) </v>
      </c>
      <c r="V811" s="35"/>
      <c r="W811" s="34" t="s">
        <v>235</v>
      </c>
      <c r="X811" s="34"/>
      <c r="Y811" s="34"/>
      <c r="Z811" s="10"/>
      <c r="AA811" s="20"/>
      <c r="AB811" s="20"/>
      <c r="AC811" s="20"/>
      <c r="AD811" s="20"/>
      <c r="AE811" s="20"/>
      <c r="AF811" s="20"/>
      <c r="AG811" s="20"/>
      <c r="AH811" s="20"/>
      <c r="AI811" s="20"/>
      <c r="AJ811" s="20"/>
      <c r="AK811" s="20"/>
    </row>
    <row r="812" spans="1:37" ht="229.5">
      <c r="A812" s="20"/>
      <c r="B812" s="20" t="str">
        <f>VLOOKUP(E812,studia!$F$1:$I$12,2,FALSE)</f>
        <v>Elektrotechnika</v>
      </c>
      <c r="C812" s="20" t="str">
        <f>VLOOKUP(E812,studia!$F$1:$I$12,3,FALSE)</f>
        <v>mgr</v>
      </c>
      <c r="D812" s="20" t="str">
        <f>VLOOKUP(E812,studia!$F$1:$I$12,4,FALSE)</f>
        <v>CPE</v>
      </c>
      <c r="E812" s="53" t="s">
        <v>737</v>
      </c>
      <c r="F812" s="85" t="s">
        <v>2939</v>
      </c>
      <c r="G812" s="54" t="s">
        <v>2930</v>
      </c>
      <c r="H812" s="54" t="s">
        <v>2931</v>
      </c>
      <c r="I812" s="54" t="s">
        <v>2932</v>
      </c>
      <c r="J812" s="54" t="s">
        <v>1836</v>
      </c>
      <c r="K812" s="19" t="e">
        <v>#NAME?</v>
      </c>
      <c r="L812" s="19" t="s">
        <v>267</v>
      </c>
      <c r="M812" s="19" t="s">
        <v>1125</v>
      </c>
      <c r="N812" s="20" t="str">
        <f>VLOOKUP(J812,Prowadzacy!$F$2:$M$112,8,FALSE)</f>
        <v xml:space="preserve">Robert | Lis | Dr hab. inż. |  ( 05210 ) </v>
      </c>
      <c r="O812" s="20" t="e">
        <f>M757M759=J813=J812=J812=M757A757=VLOOKUP(J812,Prowadzacy!$F$2:$K$112,5,FALSE)</f>
        <v>#NAME?</v>
      </c>
      <c r="P812" s="20" t="str">
        <f>VLOOKUP(J812,Prowadzacy!$F$2:$K$112,6,FALSE)</f>
        <v>ZSS</v>
      </c>
      <c r="Q812" s="34" t="s">
        <v>1125</v>
      </c>
      <c r="R812" s="20" t="str">
        <f>VLOOKUP(Q812,Prowadzacy!$F$2:$K$112,2,FALSE)</f>
        <v>Marek</v>
      </c>
      <c r="S812" s="20" t="str">
        <f>VLOOKUP(Q812,Prowadzacy!$F$2:$K$112,3,FALSE)</f>
        <v>Aleksander</v>
      </c>
      <c r="T812" s="20" t="str">
        <f>VLOOKUP(Q812,Prowadzacy!$F$2:$K$112,4,FALSE)</f>
        <v>Kott</v>
      </c>
      <c r="U812" s="20" t="str">
        <f>VLOOKUP(Q812,Prowadzacy!$F$2:$M$112,8,FALSE)</f>
        <v xml:space="preserve">Marek | Kott | Dr inż. |  ( 05297 ) </v>
      </c>
      <c r="V812" s="35"/>
      <c r="W812" s="34" t="s">
        <v>235</v>
      </c>
      <c r="X812" s="34"/>
      <c r="Y812" s="34"/>
      <c r="Z812" s="10"/>
      <c r="AA812" s="20"/>
      <c r="AB812" s="20"/>
      <c r="AC812" s="20"/>
      <c r="AD812" s="20"/>
      <c r="AE812" s="20"/>
      <c r="AF812" s="20"/>
      <c r="AG812" s="20"/>
      <c r="AH812" s="20"/>
      <c r="AI812" s="20"/>
      <c r="AJ812" s="20"/>
      <c r="AK812" s="20"/>
    </row>
    <row r="813" spans="1:37" ht="165.75">
      <c r="A813" s="20"/>
      <c r="B813" s="20" t="str">
        <f>VLOOKUP(E813,studia!$F$1:$I$12,2,FALSE)</f>
        <v>Elektrotechnika</v>
      </c>
      <c r="C813" s="20" t="str">
        <f>VLOOKUP(E813,studia!$F$1:$I$12,3,FALSE)</f>
        <v>mgr</v>
      </c>
      <c r="D813" s="20" t="str">
        <f>VLOOKUP(E813,studia!$F$1:$I$12,4,FALSE)</f>
        <v>CPE</v>
      </c>
      <c r="E813" s="34" t="s">
        <v>737</v>
      </c>
      <c r="F813" s="85" t="s">
        <v>2939</v>
      </c>
      <c r="G813" s="35" t="s">
        <v>2933</v>
      </c>
      <c r="H813" s="35" t="s">
        <v>2934</v>
      </c>
      <c r="I813" s="35" t="s">
        <v>2935</v>
      </c>
      <c r="J813" s="35" t="s">
        <v>1836</v>
      </c>
      <c r="K813" s="19" t="str">
        <f>VLOOKUP(J813,Prowadzacy!$F$2:$J$112,2,FALSE)</f>
        <v>Robert</v>
      </c>
      <c r="L813" s="19" t="str">
        <f>VLOOKUP(J813,Prowadzacy!$F$2:$K$112,3,FALSE)</f>
        <v>Andrzej</v>
      </c>
      <c r="M813" s="19" t="str">
        <f>VLOOKUP(J813,Prowadzacy!$F$2:$K$112,4,FALSE)</f>
        <v>Lis</v>
      </c>
      <c r="N813" s="20" t="str">
        <f>VLOOKUP(J813,Prowadzacy!$F$2:$M$112,8,FALSE)</f>
        <v xml:space="preserve">Robert | Lis | Dr hab. inż. |  ( 05210 ) </v>
      </c>
      <c r="O813" s="20" t="e">
        <f>M757M759=J814=J813=J813=M757A757=VLOOKUP(J813,Prowadzacy!$F$2:$K$112,5,FALSE)</f>
        <v>#NAME?</v>
      </c>
      <c r="P813" s="20" t="str">
        <f>VLOOKUP(J813,Prowadzacy!$F$2:$K$112,6,FALSE)</f>
        <v>ZSS</v>
      </c>
      <c r="Q813" s="34" t="s">
        <v>2141</v>
      </c>
      <c r="R813" s="20" t="str">
        <f>VLOOKUP(Q813,Prowadzacy!$F$2:$K$112,2,FALSE)</f>
        <v>Leszek</v>
      </c>
      <c r="S813" s="20">
        <f>VLOOKUP(Q813,Prowadzacy!$F$2:$K$112,3,FALSE)</f>
        <v>0</v>
      </c>
      <c r="T813" s="20" t="str">
        <f>VLOOKUP(Q813,Prowadzacy!$F$2:$K$112,4,FALSE)</f>
        <v>Pawlaczyk</v>
      </c>
      <c r="U813" s="20" t="str">
        <f>VLOOKUP(Q813,Prowadzacy!$F$2:$M$112,8,FALSE)</f>
        <v xml:space="preserve">Leszek | Pawlaczyk | Dr hab. inż. |  ( 05336 ) </v>
      </c>
      <c r="V813" s="35"/>
      <c r="W813" s="34" t="s">
        <v>235</v>
      </c>
      <c r="X813" s="34"/>
      <c r="Y813" s="34"/>
      <c r="Z813" s="10"/>
      <c r="AA813" s="20"/>
      <c r="AB813" s="20"/>
      <c r="AC813" s="20"/>
      <c r="AD813" s="20"/>
      <c r="AE813" s="20"/>
      <c r="AF813" s="20"/>
      <c r="AG813" s="20"/>
      <c r="AH813" s="20"/>
      <c r="AI813" s="20"/>
      <c r="AJ813" s="20"/>
      <c r="AK813" s="20"/>
    </row>
    <row r="814" spans="1:37" ht="140.25">
      <c r="A814" s="20"/>
      <c r="B814" s="20" t="str">
        <f>VLOOKUP(E814,studia!$F$1:$I$12,2,FALSE)</f>
        <v>Elektrotechnika</v>
      </c>
      <c r="C814" s="20" t="str">
        <f>VLOOKUP(E814,studia!$F$1:$I$12,3,FALSE)</f>
        <v>inż.</v>
      </c>
      <c r="D814" s="20" t="str">
        <f>VLOOKUP(E814,studia!$F$1:$I$12,4,FALSE)</f>
        <v>EEN</v>
      </c>
      <c r="E814" s="34" t="s">
        <v>393</v>
      </c>
      <c r="F814" s="85" t="s">
        <v>2939</v>
      </c>
      <c r="G814" s="35" t="s">
        <v>2936</v>
      </c>
      <c r="H814" s="35" t="s">
        <v>2937</v>
      </c>
      <c r="I814" s="35" t="s">
        <v>2938</v>
      </c>
      <c r="J814" s="35" t="s">
        <v>2212</v>
      </c>
      <c r="K814" s="19" t="str">
        <f>VLOOKUP(J814,Prowadzacy!$F$2:$J$112,2,FALSE)</f>
        <v>Marcin</v>
      </c>
      <c r="L814" s="19" t="str">
        <f>VLOOKUP(J814,Prowadzacy!$F$2:$K$112,3,FALSE)</f>
        <v>Adam</v>
      </c>
      <c r="M814" s="19" t="str">
        <f>VLOOKUP(J814,Prowadzacy!$F$2:$K$112,4,FALSE)</f>
        <v>Skóra</v>
      </c>
      <c r="N814" s="20" t="str">
        <f>VLOOKUP(J814,Prowadzacy!$F$2:$M$112,8,FALSE)</f>
        <v xml:space="preserve">Marcin | Skóra | Dr inż. |  ( 05396 ) </v>
      </c>
      <c r="O814" s="20" t="e">
        <f>M757M759=#REF!=J814=J814=M757A757=VLOOKUP(J814,Prowadzacy!$F$2:$K$112,5,FALSE)</f>
        <v>#NAME?</v>
      </c>
      <c r="P814" s="20" t="str">
        <f>VLOOKUP(J814,Prowadzacy!$F$2:$K$112,6,FALSE)</f>
        <v>ZNEMAP</v>
      </c>
      <c r="Q814" s="34" t="s">
        <v>2193</v>
      </c>
      <c r="R814" s="20" t="str">
        <f>VLOOKUP(Q814,Prowadzacy!$F$2:$K$112,2,FALSE)</f>
        <v>Piotr</v>
      </c>
      <c r="S814" s="20" t="str">
        <f>VLOOKUP(Q814,Prowadzacy!$F$2:$K$112,3,FALSE)</f>
        <v>Jóżef</v>
      </c>
      <c r="T814" s="20" t="str">
        <f>VLOOKUP(Q814,Prowadzacy!$F$2:$K$112,4,FALSE)</f>
        <v>Serkies</v>
      </c>
      <c r="U814" s="20" t="str">
        <f>VLOOKUP(Q814,Prowadzacy!$F$2:$M$112,8,FALSE)</f>
        <v xml:space="preserve">Piotr | Serkies | Dr inż. |  ( 05383 ) </v>
      </c>
      <c r="V814" s="35"/>
      <c r="W814" s="34" t="s">
        <v>235</v>
      </c>
      <c r="X814" s="34"/>
      <c r="Y814" s="34"/>
      <c r="Z814" s="10"/>
      <c r="AA814" s="20"/>
      <c r="AB814" s="20"/>
      <c r="AC814" s="20"/>
      <c r="AD814" s="20"/>
      <c r="AE814" s="20"/>
      <c r="AF814" s="20"/>
      <c r="AG814" s="20"/>
      <c r="AH814" s="20"/>
      <c r="AI814" s="20"/>
      <c r="AJ814" s="20"/>
      <c r="AK814" s="20"/>
    </row>
  </sheetData>
  <autoFilter ref="A5:AK701"/>
  <sortState ref="E6:AC701">
    <sortCondition ref="E6:E701"/>
    <sortCondition ref="O6:O701"/>
    <sortCondition ref="M6:M701"/>
  </sortState>
  <mergeCells count="3">
    <mergeCell ref="A2:Y2"/>
    <mergeCell ref="A3:Y3"/>
    <mergeCell ref="A704:X704"/>
  </mergeCells>
  <dataValidations count="4">
    <dataValidation type="list" allowBlank="1" showInputMessage="1" showErrorMessage="1" sqref="Q6 Q72:Q689 J6:J689 Q691:Q703 J692:J703 J785:J814 J705:J783 Q705:Q783 Q785:Q814">
      <formula1>Pracownicy</formula1>
    </dataValidation>
    <dataValidation type="list" allowBlank="1" showInputMessage="1" showErrorMessage="1" sqref="W6:W703 W705:W814 Y6:Y814">
      <formula1>taknie</formula1>
    </dataValidation>
    <dataValidation type="list" allowBlank="1" showInputMessage="1" showErrorMessage="1" sqref="E6:E703 E705:E814">
      <formula1>kierunki</formula1>
    </dataValidation>
    <dataValidation type="list" allowBlank="1" showInputMessage="1" showErrorMessage="1" sqref="AB6:AB814">
      <formula1>#REF!</formula1>
    </dataValidation>
  </dataValidations>
  <pageMargins left="0.15748031496062992" right="0.70866141732283472" top="0.47244094488188981" bottom="0.74803149606299213" header="0.31496062992125984" footer="0.31496062992125984"/>
  <pageSetup paperSize="9" scale="5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1"/>
  <sheetViews>
    <sheetView zoomScale="90" zoomScaleNormal="90" workbookViewId="0">
      <pane ySplit="1" topLeftCell="A23" activePane="bottomLeft" state="frozen"/>
      <selection pane="bottomLeft" activeCell="B51" sqref="B51"/>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8" customWidth="1"/>
    <col min="12" max="12" width="37.85546875" customWidth="1"/>
    <col min="13" max="13" width="49.42578125" style="3" bestFit="1" customWidth="1"/>
    <col min="14" max="40" width="9.140625" style="3"/>
  </cols>
  <sheetData>
    <row r="1" spans="1:40">
      <c r="A1" s="21" t="s">
        <v>21</v>
      </c>
      <c r="B1" s="21" t="s">
        <v>22</v>
      </c>
      <c r="C1" s="21" t="s">
        <v>23</v>
      </c>
      <c r="D1" s="21" t="s">
        <v>24</v>
      </c>
      <c r="E1" s="21" t="s">
        <v>25</v>
      </c>
      <c r="F1" s="22"/>
      <c r="G1" s="23" t="s">
        <v>0</v>
      </c>
      <c r="H1" s="23" t="s">
        <v>1</v>
      </c>
      <c r="I1" s="23" t="s">
        <v>25</v>
      </c>
      <c r="J1" s="23" t="s">
        <v>26</v>
      </c>
      <c r="K1" s="24" t="s">
        <v>232</v>
      </c>
      <c r="L1" s="21" t="str">
        <f t="shared" ref="L1" si="0">CONCATENATE(E1," ",D1," ",B1)</f>
        <v>Nazwisko Imię Tytuł / stopień</v>
      </c>
      <c r="M1" s="25" t="s">
        <v>241</v>
      </c>
    </row>
    <row r="2" spans="1:40" s="38" customFormat="1">
      <c r="A2" s="46" t="s">
        <v>298</v>
      </c>
      <c r="B2" s="40" t="s">
        <v>33</v>
      </c>
      <c r="C2" s="40" t="s">
        <v>34</v>
      </c>
      <c r="D2" s="40" t="s">
        <v>32</v>
      </c>
      <c r="E2" s="40" t="s">
        <v>30</v>
      </c>
      <c r="F2" s="43" t="str">
        <f t="shared" ref="F2:F35" si="1">L2</f>
        <v>Antal Maciej Dr inż.</v>
      </c>
      <c r="G2" s="40" t="str">
        <f t="shared" ref="G2:G64" si="2">D2</f>
        <v>Maciej</v>
      </c>
      <c r="H2" s="44"/>
      <c r="I2" s="40" t="str">
        <f t="shared" ref="I2:I64" si="3">E2</f>
        <v>Antal</v>
      </c>
      <c r="J2" s="44" t="s">
        <v>31</v>
      </c>
      <c r="K2" s="45" t="s">
        <v>269</v>
      </c>
      <c r="L2" s="40" t="str">
        <f t="shared" ref="L2:L35" si="4">CONCATENATE(E2," ",D2," ",B2)</f>
        <v>Antal Maciej Dr inż.</v>
      </c>
      <c r="M2" s="41" t="str">
        <f t="shared" ref="M2:M35" si="5">CONCATENATE(D2," | ",E2," | ",B2," | "," ( ",A2, " ) ")</f>
        <v xml:space="preserve">Maciej | Antal | Dr inż. |  ( 05357 ) </v>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spans="1:40" s="7" customFormat="1">
      <c r="A3" s="46" t="s">
        <v>205</v>
      </c>
      <c r="B3" s="21" t="s">
        <v>33</v>
      </c>
      <c r="C3" s="40" t="s">
        <v>34</v>
      </c>
      <c r="D3" s="21" t="s">
        <v>38</v>
      </c>
      <c r="E3" s="21" t="s">
        <v>39</v>
      </c>
      <c r="F3" s="27" t="str">
        <f t="shared" si="1"/>
        <v>Bątkiewicz-Pantuła Marta Dr inż.</v>
      </c>
      <c r="G3" s="40" t="str">
        <f t="shared" si="2"/>
        <v>Marta</v>
      </c>
      <c r="H3" s="28" t="s">
        <v>246</v>
      </c>
      <c r="I3" s="40" t="str">
        <f t="shared" si="3"/>
        <v>Bątkiewicz-Pantuła</v>
      </c>
      <c r="J3" s="28" t="s">
        <v>28</v>
      </c>
      <c r="K3" s="29" t="s">
        <v>265</v>
      </c>
      <c r="L3" s="21" t="str">
        <f t="shared" si="4"/>
        <v>Bątkiewicz-Pantuła Marta Dr inż.</v>
      </c>
      <c r="M3" s="25"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46" t="s">
        <v>206</v>
      </c>
      <c r="B4" s="21" t="s">
        <v>33</v>
      </c>
      <c r="C4" s="21" t="s">
        <v>34</v>
      </c>
      <c r="D4" s="21" t="s">
        <v>41</v>
      </c>
      <c r="E4" s="21" t="s">
        <v>42</v>
      </c>
      <c r="F4" s="27" t="str">
        <f t="shared" si="1"/>
        <v>Bejmert Daniel Dr inż.</v>
      </c>
      <c r="G4" s="40" t="str">
        <f t="shared" si="2"/>
        <v>Daniel</v>
      </c>
      <c r="H4" s="28" t="s">
        <v>138</v>
      </c>
      <c r="I4" s="40" t="str">
        <f t="shared" si="3"/>
        <v>Bejmert</v>
      </c>
      <c r="J4" s="28" t="s">
        <v>28</v>
      </c>
      <c r="K4" s="29" t="s">
        <v>266</v>
      </c>
      <c r="L4" s="21" t="str">
        <f t="shared" si="4"/>
        <v>Bejmert Daniel Dr inż.</v>
      </c>
      <c r="M4" s="25"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6" t="s">
        <v>207</v>
      </c>
      <c r="B5" s="21" t="s">
        <v>33</v>
      </c>
      <c r="C5" s="21" t="s">
        <v>274</v>
      </c>
      <c r="D5" s="21" t="s">
        <v>44</v>
      </c>
      <c r="E5" s="21" t="s">
        <v>45</v>
      </c>
      <c r="F5" s="27" t="str">
        <f t="shared" si="1"/>
        <v>Bielówka Małgorzata Dr inż.</v>
      </c>
      <c r="G5" s="40" t="str">
        <f t="shared" si="2"/>
        <v>Małgorzata</v>
      </c>
      <c r="H5" s="28" t="s">
        <v>100</v>
      </c>
      <c r="I5" s="40" t="str">
        <f t="shared" si="3"/>
        <v>Bielówka</v>
      </c>
      <c r="J5" s="28" t="s">
        <v>28</v>
      </c>
      <c r="K5" s="29" t="s">
        <v>265</v>
      </c>
      <c r="L5" s="21" t="str">
        <f t="shared" si="4"/>
        <v>Bielówka Małgorzata Dr inż.</v>
      </c>
      <c r="M5" s="25"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46" t="s">
        <v>208</v>
      </c>
      <c r="B6" s="21" t="s">
        <v>33</v>
      </c>
      <c r="C6" s="21" t="s">
        <v>34</v>
      </c>
      <c r="D6" s="21" t="s">
        <v>46</v>
      </c>
      <c r="E6" s="21" t="s">
        <v>47</v>
      </c>
      <c r="F6" s="27" t="str">
        <f t="shared" si="1"/>
        <v>Billewicz Krzysztof Dr inż.</v>
      </c>
      <c r="G6" s="40" t="str">
        <f t="shared" si="2"/>
        <v>Krzysztof</v>
      </c>
      <c r="H6" s="28"/>
      <c r="I6" s="40" t="str">
        <f t="shared" si="3"/>
        <v>Billewicz</v>
      </c>
      <c r="J6" s="28" t="s">
        <v>28</v>
      </c>
      <c r="K6" s="29" t="s">
        <v>267</v>
      </c>
      <c r="L6" s="21" t="str">
        <f t="shared" si="4"/>
        <v>Billewicz Krzysztof Dr inż.</v>
      </c>
      <c r="M6" s="25" t="str">
        <f t="shared" si="5"/>
        <v xml:space="preserve">Krzysztof | Billewicz | Dr inż. |  ( 059999 )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6" t="s">
        <v>209</v>
      </c>
      <c r="B7" s="21" t="s">
        <v>33</v>
      </c>
      <c r="C7" s="21" t="s">
        <v>34</v>
      </c>
      <c r="D7" s="21" t="s">
        <v>50</v>
      </c>
      <c r="E7" s="21" t="s">
        <v>51</v>
      </c>
      <c r="F7" s="27" t="str">
        <f t="shared" si="1"/>
        <v>Bretuj Witold Dr inż.</v>
      </c>
      <c r="G7" s="40" t="str">
        <f t="shared" si="2"/>
        <v>Witold</v>
      </c>
      <c r="H7" s="28"/>
      <c r="I7" s="40" t="str">
        <f t="shared" si="3"/>
        <v>Bretuj</v>
      </c>
      <c r="J7" s="28" t="s">
        <v>52</v>
      </c>
      <c r="K7" s="29" t="s">
        <v>262</v>
      </c>
      <c r="L7" s="21" t="str">
        <f t="shared" si="4"/>
        <v>Bretuj Witold Dr inż.</v>
      </c>
      <c r="M7" s="25" t="str">
        <f t="shared" si="5"/>
        <v xml:space="preserve">Witold | Bretuj | Dr inż. |  ( 05154 )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6" t="s">
        <v>210</v>
      </c>
      <c r="B8" s="21" t="s">
        <v>33</v>
      </c>
      <c r="C8" s="40" t="s">
        <v>34</v>
      </c>
      <c r="D8" s="21" t="s">
        <v>53</v>
      </c>
      <c r="E8" s="21" t="s">
        <v>54</v>
      </c>
      <c r="F8" s="27" t="str">
        <f t="shared" si="1"/>
        <v>Brusiłowicz Bartosz Dr inż.</v>
      </c>
      <c r="G8" s="40" t="str">
        <f t="shared" si="2"/>
        <v>Bartosz</v>
      </c>
      <c r="H8" s="28" t="s">
        <v>90</v>
      </c>
      <c r="I8" s="40" t="str">
        <f t="shared" si="3"/>
        <v>Brusiłowicz</v>
      </c>
      <c r="J8" s="28" t="s">
        <v>28</v>
      </c>
      <c r="K8" s="29" t="s">
        <v>266</v>
      </c>
      <c r="L8" s="21" t="str">
        <f t="shared" si="4"/>
        <v>Brusiłowicz Bartosz Dr inż.</v>
      </c>
      <c r="M8" s="25" t="str">
        <f t="shared" si="5"/>
        <v xml:space="preserve">Bartosz | Brusiłowicz | Dr inż. |  ( 05413 )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7" customFormat="1">
      <c r="A9" s="46" t="s">
        <v>211</v>
      </c>
      <c r="B9" s="21" t="s">
        <v>33</v>
      </c>
      <c r="C9" s="21" t="s">
        <v>34</v>
      </c>
      <c r="D9" s="21" t="s">
        <v>55</v>
      </c>
      <c r="E9" s="21" t="s">
        <v>56</v>
      </c>
      <c r="F9" s="27" t="str">
        <f t="shared" si="1"/>
        <v>Budzisz Joanna Dr inż.</v>
      </c>
      <c r="G9" s="40" t="str">
        <f t="shared" si="2"/>
        <v>Joanna</v>
      </c>
      <c r="H9" s="28" t="s">
        <v>247</v>
      </c>
      <c r="I9" s="40" t="str">
        <f t="shared" si="3"/>
        <v>Budzisz</v>
      </c>
      <c r="J9" s="28" t="s">
        <v>28</v>
      </c>
      <c r="K9" s="29" t="s">
        <v>268</v>
      </c>
      <c r="L9" s="21" t="str">
        <f t="shared" si="4"/>
        <v>Budzisz Joanna Dr inż.</v>
      </c>
      <c r="M9" s="25" t="str">
        <f t="shared" si="5"/>
        <v xml:space="preserve">Joanna | Budzisz | Dr inż. |  ( 05404 )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6" customFormat="1">
      <c r="A10" s="46" t="s">
        <v>212</v>
      </c>
      <c r="B10" s="21" t="s">
        <v>29</v>
      </c>
      <c r="C10" s="21" t="s">
        <v>272</v>
      </c>
      <c r="D10" s="21" t="s">
        <v>58</v>
      </c>
      <c r="E10" s="21" t="s">
        <v>59</v>
      </c>
      <c r="F10" s="27" t="str">
        <f t="shared" si="1"/>
        <v>Chrzan Krystian Dr hab. inż.</v>
      </c>
      <c r="G10" s="40" t="str">
        <f t="shared" si="2"/>
        <v>Krystian</v>
      </c>
      <c r="H10" s="28" t="s">
        <v>248</v>
      </c>
      <c r="I10" s="40" t="str">
        <f t="shared" si="3"/>
        <v>Chrzan</v>
      </c>
      <c r="J10" s="28" t="s">
        <v>52</v>
      </c>
      <c r="K10" s="29" t="s">
        <v>262</v>
      </c>
      <c r="L10" s="21" t="str">
        <f t="shared" si="4"/>
        <v>Chrzan Krystian Dr hab. inż.</v>
      </c>
      <c r="M10" s="25" t="str">
        <f t="shared" si="5"/>
        <v xml:space="preserve">Krystian | Chrzan | Dr hab. inż. |  ( 05101 )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46" t="s">
        <v>213</v>
      </c>
      <c r="B11" s="21" t="s">
        <v>33</v>
      </c>
      <c r="C11" s="21" t="s">
        <v>34</v>
      </c>
      <c r="D11" s="21" t="s">
        <v>61</v>
      </c>
      <c r="E11" s="21" t="s">
        <v>62</v>
      </c>
      <c r="F11" s="27" t="str">
        <f t="shared" si="1"/>
        <v>Ciurys Marek Dr inż.</v>
      </c>
      <c r="G11" s="40" t="str">
        <f t="shared" si="2"/>
        <v>Marek</v>
      </c>
      <c r="H11" s="28" t="s">
        <v>65</v>
      </c>
      <c r="I11" s="40" t="str">
        <f t="shared" si="3"/>
        <v>Ciurys</v>
      </c>
      <c r="J11" s="28" t="s">
        <v>31</v>
      </c>
      <c r="K11" s="29" t="s">
        <v>269</v>
      </c>
      <c r="L11" s="21" t="str">
        <f t="shared" si="4"/>
        <v>Ciurys Marek Dr inż.</v>
      </c>
      <c r="M11" s="25" t="str">
        <f t="shared" si="5"/>
        <v xml:space="preserve">Marek | Ciurys | Dr inż. |  ( 05369 )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7" customFormat="1">
      <c r="A12" s="46" t="s">
        <v>214</v>
      </c>
      <c r="B12" s="21" t="s">
        <v>33</v>
      </c>
      <c r="C12" s="21" t="s">
        <v>34</v>
      </c>
      <c r="D12" s="21" t="s">
        <v>60</v>
      </c>
      <c r="E12" s="21" t="s">
        <v>63</v>
      </c>
      <c r="F12" s="27" t="str">
        <f t="shared" si="1"/>
        <v>Czapka Tomasz Dr inż.</v>
      </c>
      <c r="G12" s="40" t="str">
        <f t="shared" si="2"/>
        <v>Tomasz</v>
      </c>
      <c r="H12" s="28"/>
      <c r="I12" s="40" t="str">
        <f t="shared" si="3"/>
        <v>Czapka</v>
      </c>
      <c r="J12" s="28" t="s">
        <v>52</v>
      </c>
      <c r="K12" s="29" t="s">
        <v>262</v>
      </c>
      <c r="L12" s="21" t="str">
        <f t="shared" si="4"/>
        <v>Czapka Tomasz Dr inż.</v>
      </c>
      <c r="M12" s="25" t="str">
        <f t="shared" si="5"/>
        <v xml:space="preserve">Tomasz | Czapka | Dr inż. |  ( 05158 ) </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s="39" customFormat="1">
      <c r="A13" s="46" t="s">
        <v>299</v>
      </c>
      <c r="B13" s="40" t="s">
        <v>33</v>
      </c>
      <c r="C13" s="40" t="s">
        <v>40</v>
      </c>
      <c r="D13" s="40" t="s">
        <v>64</v>
      </c>
      <c r="E13" s="40" t="s">
        <v>291</v>
      </c>
      <c r="F13" s="43" t="str">
        <f t="shared" si="1"/>
        <v>Czechowski Robert Dr inż.</v>
      </c>
      <c r="G13" s="40" t="str">
        <f t="shared" si="2"/>
        <v>Robert</v>
      </c>
      <c r="H13" s="44"/>
      <c r="I13" s="40" t="str">
        <f t="shared" si="3"/>
        <v>Czechowski</v>
      </c>
      <c r="J13" s="44" t="s">
        <v>28</v>
      </c>
      <c r="K13" s="45" t="s">
        <v>266</v>
      </c>
      <c r="L13" s="40" t="str">
        <f t="shared" si="4"/>
        <v>Czechowski Robert Dr inż.</v>
      </c>
      <c r="M13" s="41" t="str">
        <f t="shared" si="5"/>
        <v xml:space="preserve">Robert | Czechowski | Dr inż. |  ( 052345 ) </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row>
    <row r="14" spans="1:40" s="7" customFormat="1">
      <c r="A14" s="46" t="s">
        <v>216</v>
      </c>
      <c r="B14" s="21" t="s">
        <v>33</v>
      </c>
      <c r="C14" s="21" t="s">
        <v>66</v>
      </c>
      <c r="D14" s="21" t="s">
        <v>67</v>
      </c>
      <c r="E14" s="21" t="s">
        <v>68</v>
      </c>
      <c r="F14" s="27" t="str">
        <f t="shared" si="1"/>
        <v>Dąbrowska-Kauf Grażyna Dr inż.</v>
      </c>
      <c r="G14" s="40" t="str">
        <f t="shared" si="2"/>
        <v>Grażyna</v>
      </c>
      <c r="H14" s="28" t="s">
        <v>249</v>
      </c>
      <c r="I14" s="40" t="str">
        <f t="shared" si="3"/>
        <v>Dąbrowska-Kauf</v>
      </c>
      <c r="J14" s="28" t="s">
        <v>28</v>
      </c>
      <c r="K14" s="29" t="s">
        <v>268</v>
      </c>
      <c r="L14" s="21" t="str">
        <f t="shared" si="4"/>
        <v>Dąbrowska-Kauf Grażyna Dr inż.</v>
      </c>
      <c r="M14" s="25" t="str">
        <f t="shared" si="5"/>
        <v xml:space="preserve">Grażyna | Dąbrowska-Kauf | Dr inż. |  ( 05206 ) </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0">
      <c r="A15" s="46" t="s">
        <v>215</v>
      </c>
      <c r="B15" s="40" t="s">
        <v>33</v>
      </c>
      <c r="C15" s="40" t="s">
        <v>34</v>
      </c>
      <c r="D15" s="21" t="s">
        <v>57</v>
      </c>
      <c r="E15" s="21" t="s">
        <v>69</v>
      </c>
      <c r="F15" s="27" t="str">
        <f t="shared" si="1"/>
        <v>Derugo Piotr Dr inż.</v>
      </c>
      <c r="G15" s="40" t="str">
        <f t="shared" si="2"/>
        <v>Piotr</v>
      </c>
      <c r="H15" s="28" t="s">
        <v>35</v>
      </c>
      <c r="I15" s="40" t="str">
        <f t="shared" si="3"/>
        <v>Derugo</v>
      </c>
      <c r="J15" s="28" t="s">
        <v>31</v>
      </c>
      <c r="K15" s="29" t="s">
        <v>270</v>
      </c>
      <c r="L15" s="21" t="str">
        <f t="shared" si="4"/>
        <v>Derugo Piotr Dr inż.</v>
      </c>
      <c r="M15" s="25" t="str">
        <f t="shared" si="5"/>
        <v xml:space="preserve">Piotr | Derugo | Dr inż. |  ( 05390 ) </v>
      </c>
    </row>
    <row r="16" spans="1:40" s="7" customFormat="1">
      <c r="A16" s="46" t="s">
        <v>217</v>
      </c>
      <c r="B16" s="21" t="s">
        <v>29</v>
      </c>
      <c r="C16" s="21" t="s">
        <v>272</v>
      </c>
      <c r="D16" s="21" t="s">
        <v>70</v>
      </c>
      <c r="E16" s="21" t="s">
        <v>71</v>
      </c>
      <c r="F16" s="27" t="str">
        <f t="shared" si="1"/>
        <v>Dołęga Waldemar Dr hab. inż.</v>
      </c>
      <c r="G16" s="40" t="str">
        <f t="shared" si="2"/>
        <v>Waldemar</v>
      </c>
      <c r="H16" s="28" t="s">
        <v>65</v>
      </c>
      <c r="I16" s="40" t="str">
        <f t="shared" si="3"/>
        <v>Dołęga</v>
      </c>
      <c r="J16" s="28" t="s">
        <v>28</v>
      </c>
      <c r="K16" s="29" t="s">
        <v>265</v>
      </c>
      <c r="L16" s="21" t="str">
        <f t="shared" si="4"/>
        <v>Dołęga Waldemar Dr hab. inż.</v>
      </c>
      <c r="M16" s="25" t="str">
        <f t="shared" si="5"/>
        <v xml:space="preserve">Waldemar | Dołęga | Dr hab. inż. |  ( 05265 )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5" customFormat="1">
      <c r="A17" s="46" t="s">
        <v>280</v>
      </c>
      <c r="B17" s="40" t="s">
        <v>33</v>
      </c>
      <c r="C17" s="21" t="s">
        <v>40</v>
      </c>
      <c r="D17" s="21" t="s">
        <v>46</v>
      </c>
      <c r="E17" s="21" t="s">
        <v>279</v>
      </c>
      <c r="F17" s="27" t="str">
        <f t="shared" si="1"/>
        <v>Dróżdż Krzysztof Dr inż.</v>
      </c>
      <c r="G17" s="40" t="str">
        <f t="shared" si="2"/>
        <v>Krzysztof</v>
      </c>
      <c r="H17" s="28" t="s">
        <v>49</v>
      </c>
      <c r="I17" s="40" t="str">
        <f t="shared" si="3"/>
        <v>Dróżdż</v>
      </c>
      <c r="J17" s="28" t="s">
        <v>31</v>
      </c>
      <c r="K17" s="29" t="s">
        <v>270</v>
      </c>
      <c r="L17" s="21" t="str">
        <f t="shared" si="4"/>
        <v>Dróżdż Krzysztof Dr inż.</v>
      </c>
      <c r="M17" s="25" t="str">
        <f t="shared" si="5"/>
        <v xml:space="preserve">Krzysztof | Dróżdż | Dr inż. |  ( 05395 )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46" t="s">
        <v>300</v>
      </c>
      <c r="B18" s="21" t="s">
        <v>80</v>
      </c>
      <c r="C18" s="21" t="s">
        <v>245</v>
      </c>
      <c r="D18" s="21" t="s">
        <v>72</v>
      </c>
      <c r="E18" s="21" t="s">
        <v>73</v>
      </c>
      <c r="F18" s="27" t="str">
        <f t="shared" si="1"/>
        <v>Dudzikowski Ignacy Prof. dr hab. inż.</v>
      </c>
      <c r="G18" s="40" t="str">
        <f t="shared" si="2"/>
        <v>Ignacy</v>
      </c>
      <c r="H18" s="28"/>
      <c r="I18" s="40" t="str">
        <f t="shared" si="3"/>
        <v>Dudzikowski</v>
      </c>
      <c r="J18" s="28" t="s">
        <v>31</v>
      </c>
      <c r="K18" s="29" t="s">
        <v>269</v>
      </c>
      <c r="L18" s="21" t="str">
        <f t="shared" si="4"/>
        <v>Dudzikowski Ignacy Prof. dr hab. inż.</v>
      </c>
      <c r="M18" s="25" t="str">
        <f t="shared" si="5"/>
        <v xml:space="preserve">Ignacy | Dudzikowski | Prof. dr hab. inż. |  ( 05306z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6" customFormat="1">
      <c r="A19" s="46" t="s">
        <v>218</v>
      </c>
      <c r="B19" s="21" t="s">
        <v>33</v>
      </c>
      <c r="C19" s="21" t="s">
        <v>34</v>
      </c>
      <c r="D19" s="21" t="s">
        <v>41</v>
      </c>
      <c r="E19" s="21" t="s">
        <v>74</v>
      </c>
      <c r="F19" s="27" t="str">
        <f t="shared" si="1"/>
        <v>Dusza Daniel Dr inż.</v>
      </c>
      <c r="G19" s="40" t="str">
        <f t="shared" si="2"/>
        <v>Daniel</v>
      </c>
      <c r="H19" s="28"/>
      <c r="I19" s="40" t="str">
        <f t="shared" si="3"/>
        <v>Dusza</v>
      </c>
      <c r="J19" s="28" t="s">
        <v>31</v>
      </c>
      <c r="K19" s="29" t="s">
        <v>269</v>
      </c>
      <c r="L19" s="21" t="str">
        <f t="shared" si="4"/>
        <v>Dusza Daniel Dr inż.</v>
      </c>
      <c r="M19" s="25" t="str">
        <f t="shared" si="5"/>
        <v xml:space="preserve">Daniel | Dusza | Dr inż. |  ( 05358 )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7" customFormat="1">
      <c r="A20" s="46" t="s">
        <v>219</v>
      </c>
      <c r="B20" s="21" t="s">
        <v>29</v>
      </c>
      <c r="C20" s="21" t="s">
        <v>271</v>
      </c>
      <c r="D20" s="21" t="s">
        <v>75</v>
      </c>
      <c r="E20" s="21" t="s">
        <v>76</v>
      </c>
      <c r="F20" s="27" t="str">
        <f t="shared" si="1"/>
        <v>Dybkowski Mateusz Dr hab. inż.</v>
      </c>
      <c r="G20" s="40" t="str">
        <f t="shared" si="2"/>
        <v>Mateusz</v>
      </c>
      <c r="H20" s="28"/>
      <c r="I20" s="40" t="str">
        <f t="shared" si="3"/>
        <v>Dybkowski</v>
      </c>
      <c r="J20" s="28" t="s">
        <v>31</v>
      </c>
      <c r="K20" s="29" t="s">
        <v>270</v>
      </c>
      <c r="L20" s="21" t="str">
        <f t="shared" si="4"/>
        <v>Dybkowski Mateusz Dr hab. inż.</v>
      </c>
      <c r="M20" s="25" t="str">
        <f t="shared" si="5"/>
        <v xml:space="preserve">Mateusz | Dybkowski | Dr hab. inż. |  ( 05366 )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7" customFormat="1">
      <c r="A21" s="46" t="s">
        <v>220</v>
      </c>
      <c r="B21" s="21" t="s">
        <v>33</v>
      </c>
      <c r="C21" s="21" t="s">
        <v>274</v>
      </c>
      <c r="D21" s="21" t="s">
        <v>46</v>
      </c>
      <c r="E21" s="21" t="s">
        <v>77</v>
      </c>
      <c r="F21" s="27" t="str">
        <f t="shared" si="1"/>
        <v>Dyrcz Krzysztof Dr inż.</v>
      </c>
      <c r="G21" s="40" t="str">
        <f t="shared" si="2"/>
        <v>Krzysztof</v>
      </c>
      <c r="H21" s="28" t="s">
        <v>65</v>
      </c>
      <c r="I21" s="40" t="str">
        <f t="shared" si="3"/>
        <v>Dyrcz</v>
      </c>
      <c r="J21" s="28" t="s">
        <v>31</v>
      </c>
      <c r="K21" s="29" t="s">
        <v>270</v>
      </c>
      <c r="L21" s="21" t="str">
        <f t="shared" si="4"/>
        <v>Dyrcz Krzysztof Dr inż.</v>
      </c>
      <c r="M21" s="25" t="str">
        <f t="shared" si="5"/>
        <v xml:space="preserve">Krzysztof | Dyrcz | Dr inż. |  ( 05307 ) </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s="5" customFormat="1">
      <c r="A22" s="46" t="s">
        <v>221</v>
      </c>
      <c r="B22" s="21" t="s">
        <v>33</v>
      </c>
      <c r="C22" s="21" t="s">
        <v>34</v>
      </c>
      <c r="D22" s="21" t="s">
        <v>65</v>
      </c>
      <c r="E22" s="21" t="s">
        <v>78</v>
      </c>
      <c r="F22" s="27" t="str">
        <f t="shared" si="1"/>
        <v>Ewert Paweł Dr inż.</v>
      </c>
      <c r="G22" s="40" t="str">
        <f t="shared" si="2"/>
        <v>Paweł</v>
      </c>
      <c r="H22" s="28" t="s">
        <v>114</v>
      </c>
      <c r="I22" s="40" t="str">
        <f t="shared" si="3"/>
        <v>Ewert</v>
      </c>
      <c r="J22" s="28" t="s">
        <v>31</v>
      </c>
      <c r="K22" s="29" t="s">
        <v>270</v>
      </c>
      <c r="L22" s="21" t="str">
        <f t="shared" si="4"/>
        <v>Ewert Paweł Dr inż.</v>
      </c>
      <c r="M22" s="25" t="str">
        <f t="shared" si="5"/>
        <v xml:space="preserve">Paweł | Ewert | Dr inż. |  ( 05378 ) </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s="49" customFormat="1" ht="12.75">
      <c r="A23" s="50" t="s">
        <v>383</v>
      </c>
      <c r="B23" s="49" t="s">
        <v>27</v>
      </c>
      <c r="C23" s="49" t="s">
        <v>40</v>
      </c>
      <c r="D23" s="49" t="s">
        <v>57</v>
      </c>
      <c r="E23" s="48" t="s">
        <v>384</v>
      </c>
      <c r="F23" s="49" t="str">
        <f t="shared" ref="F23" si="6">L23</f>
        <v>Gajewski Piotr Mgr inż.</v>
      </c>
      <c r="G23" s="49" t="str">
        <f t="shared" ref="G23" si="7">D23</f>
        <v>Piotr</v>
      </c>
      <c r="I23" s="49" t="str">
        <f t="shared" ref="I23" si="8">E23</f>
        <v>Gajewski</v>
      </c>
      <c r="J23" s="49" t="s">
        <v>31</v>
      </c>
      <c r="L23" s="49" t="str">
        <f t="shared" ref="L23" si="9">CONCATENATE(E23," ",D23," ",B23)</f>
        <v>Gajewski Piotr Mgr inż.</v>
      </c>
      <c r="M23" s="49" t="str">
        <f t="shared" ref="M23" si="10">CONCATENATE(D23," | ",E23," | ",B23," | "," ( ",A23, " ) ")</f>
        <v xml:space="preserve">Piotr | Gajewski | Mgr inż. |  ( 05397 ) </v>
      </c>
    </row>
    <row r="24" spans="1:40" s="39" customFormat="1">
      <c r="A24" s="46" t="s">
        <v>301</v>
      </c>
      <c r="B24" s="40" t="s">
        <v>33</v>
      </c>
      <c r="C24" s="40" t="s">
        <v>40</v>
      </c>
      <c r="D24" s="40" t="s">
        <v>81</v>
      </c>
      <c r="E24" s="40" t="s">
        <v>292</v>
      </c>
      <c r="F24" s="43" t="str">
        <f t="shared" si="1"/>
        <v>Gozdowiak Adam Dr inż.</v>
      </c>
      <c r="G24" s="40" t="str">
        <f t="shared" si="2"/>
        <v>Adam</v>
      </c>
      <c r="H24" s="44"/>
      <c r="I24" s="40" t="str">
        <f t="shared" si="3"/>
        <v>Gozdowiak</v>
      </c>
      <c r="J24" s="44" t="s">
        <v>31</v>
      </c>
      <c r="K24" s="45" t="s">
        <v>269</v>
      </c>
      <c r="L24" s="40" t="str">
        <f t="shared" si="4"/>
        <v>Gozdowiak Adam Dr inż.</v>
      </c>
      <c r="M24" s="41" t="str">
        <f t="shared" si="5"/>
        <v xml:space="preserve">Adam | Gozdowiak | Dr inż. |  ( 053111 ) </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row>
    <row r="25" spans="1:40" s="7" customFormat="1">
      <c r="A25" s="46" t="s">
        <v>222</v>
      </c>
      <c r="B25" s="21" t="s">
        <v>33</v>
      </c>
      <c r="C25" s="40" t="s">
        <v>34</v>
      </c>
      <c r="D25" s="21" t="s">
        <v>82</v>
      </c>
      <c r="E25" s="21" t="s">
        <v>83</v>
      </c>
      <c r="F25" s="27" t="str">
        <f t="shared" si="1"/>
        <v>Grycan Wiktoria Dr inż.</v>
      </c>
      <c r="G25" s="40" t="str">
        <f t="shared" si="2"/>
        <v>Wiktoria</v>
      </c>
      <c r="H25" s="28" t="s">
        <v>251</v>
      </c>
      <c r="I25" s="40" t="str">
        <f t="shared" si="3"/>
        <v>Grycan</v>
      </c>
      <c r="J25" s="28" t="s">
        <v>28</v>
      </c>
      <c r="K25" s="29" t="s">
        <v>268</v>
      </c>
      <c r="L25" s="21" t="str">
        <f t="shared" si="4"/>
        <v>Grycan Wiktoria Dr inż.</v>
      </c>
      <c r="M25" s="25" t="str">
        <f t="shared" si="5"/>
        <v xml:space="preserve">Wiktoria | Grycan | Dr inż. |  ( 05408 )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39" customFormat="1">
      <c r="A26" s="46" t="s">
        <v>302</v>
      </c>
      <c r="B26" s="40" t="s">
        <v>27</v>
      </c>
      <c r="C26" s="40" t="s">
        <v>40</v>
      </c>
      <c r="D26" s="40" t="s">
        <v>288</v>
      </c>
      <c r="E26" s="40" t="s">
        <v>289</v>
      </c>
      <c r="F26" s="43" t="str">
        <f t="shared" si="1"/>
        <v>Grygorcewicz Agnieszka Mgr inż.</v>
      </c>
      <c r="G26" s="40" t="str">
        <f t="shared" si="2"/>
        <v>Agnieszka</v>
      </c>
      <c r="H26" s="44"/>
      <c r="I26" s="40" t="str">
        <f t="shared" si="3"/>
        <v>Grygorcewicz</v>
      </c>
      <c r="J26" s="44" t="s">
        <v>52</v>
      </c>
      <c r="K26" s="45" t="s">
        <v>262</v>
      </c>
      <c r="L26" s="40" t="str">
        <f t="shared" si="4"/>
        <v>Grygorcewicz Agnieszka Mgr inż.</v>
      </c>
      <c r="M26" s="41" t="str">
        <f t="shared" si="5"/>
        <v xml:space="preserve">Agnieszka | Grygorcewicz | Mgr inż. |  ( 05178 ) </v>
      </c>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row>
    <row r="27" spans="1:40">
      <c r="A27" s="46" t="s">
        <v>223</v>
      </c>
      <c r="B27" s="21" t="s">
        <v>33</v>
      </c>
      <c r="C27" s="21" t="s">
        <v>34</v>
      </c>
      <c r="D27" s="21" t="s">
        <v>81</v>
      </c>
      <c r="E27" s="21" t="s">
        <v>84</v>
      </c>
      <c r="F27" s="27" t="str">
        <f t="shared" si="1"/>
        <v>Gubański Adam Dr inż.</v>
      </c>
      <c r="G27" s="40" t="str">
        <f t="shared" si="2"/>
        <v>Adam</v>
      </c>
      <c r="H27" s="28"/>
      <c r="I27" s="40" t="str">
        <f t="shared" si="3"/>
        <v>Gubański</v>
      </c>
      <c r="J27" s="28" t="s">
        <v>52</v>
      </c>
      <c r="K27" s="29" t="s">
        <v>263</v>
      </c>
      <c r="L27" s="21" t="str">
        <f t="shared" si="4"/>
        <v>Gubański Adam Dr inż.</v>
      </c>
      <c r="M27" s="25" t="str">
        <f t="shared" si="5"/>
        <v xml:space="preserve">Adam | Gubański | Dr inż. |  ( 05103 ) </v>
      </c>
    </row>
    <row r="28" spans="1:40" s="7" customFormat="1">
      <c r="A28" s="46" t="s">
        <v>224</v>
      </c>
      <c r="B28" s="21" t="s">
        <v>33</v>
      </c>
      <c r="C28" s="21" t="s">
        <v>34</v>
      </c>
      <c r="D28" s="21" t="s">
        <v>32</v>
      </c>
      <c r="E28" s="21" t="s">
        <v>86</v>
      </c>
      <c r="F28" s="27" t="str">
        <f t="shared" si="1"/>
        <v>Gwoździewicz Maciej Dr inż.</v>
      </c>
      <c r="G28" s="40" t="str">
        <f t="shared" si="2"/>
        <v>Maciej</v>
      </c>
      <c r="H28" s="28" t="s">
        <v>252</v>
      </c>
      <c r="I28" s="40" t="str">
        <f t="shared" si="3"/>
        <v>Gwoździewicz</v>
      </c>
      <c r="J28" s="28" t="s">
        <v>31</v>
      </c>
      <c r="K28" s="29" t="s">
        <v>269</v>
      </c>
      <c r="L28" s="21" t="str">
        <f t="shared" si="4"/>
        <v>Gwoździewicz Maciej Dr inż.</v>
      </c>
      <c r="M28" s="25" t="str">
        <f t="shared" si="5"/>
        <v xml:space="preserve">Maciej | Gwoździewicz | Dr inż. |  ( 05389 ) </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40" s="7" customFormat="1">
      <c r="A29" s="46" t="s">
        <v>225</v>
      </c>
      <c r="B29" s="21" t="s">
        <v>33</v>
      </c>
      <c r="C29" s="21" t="s">
        <v>34</v>
      </c>
      <c r="D29" s="21" t="s">
        <v>49</v>
      </c>
      <c r="E29" s="21" t="s">
        <v>87</v>
      </c>
      <c r="F29" s="27" t="str">
        <f t="shared" si="1"/>
        <v>Habrych Marcin Dr inż.</v>
      </c>
      <c r="G29" s="40" t="str">
        <f t="shared" si="2"/>
        <v>Marcin</v>
      </c>
      <c r="H29" s="28" t="s">
        <v>79</v>
      </c>
      <c r="I29" s="40" t="str">
        <f t="shared" si="3"/>
        <v>Habrych</v>
      </c>
      <c r="J29" s="28" t="s">
        <v>28</v>
      </c>
      <c r="K29" s="29" t="s">
        <v>266</v>
      </c>
      <c r="L29" s="21" t="str">
        <f t="shared" si="4"/>
        <v>Habrych Marcin Dr inż.</v>
      </c>
      <c r="M29" s="25" t="str">
        <f t="shared" si="5"/>
        <v xml:space="preserve">Marcin | Habrych | Dr inż. |  ( 05281 )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37" customFormat="1">
      <c r="A30" s="49" t="s">
        <v>385</v>
      </c>
      <c r="B30" s="40" t="s">
        <v>27</v>
      </c>
      <c r="C30" s="40" t="s">
        <v>40</v>
      </c>
      <c r="D30" s="40" t="s">
        <v>290</v>
      </c>
      <c r="E30" s="40" t="s">
        <v>89</v>
      </c>
      <c r="F30" s="43" t="str">
        <f t="shared" ref="F30" si="11">L30</f>
        <v>Herlender Justyna Mgr inż.</v>
      </c>
      <c r="G30" s="40" t="str">
        <f t="shared" ref="G30" si="12">D30</f>
        <v>Justyna</v>
      </c>
      <c r="H30" s="44"/>
      <c r="I30" s="40" t="str">
        <f t="shared" ref="I30" si="13">E30</f>
        <v>Herlender</v>
      </c>
      <c r="J30" s="44" t="s">
        <v>28</v>
      </c>
      <c r="K30" s="45" t="s">
        <v>266</v>
      </c>
      <c r="L30" s="40" t="str">
        <f t="shared" ref="L30" si="14">CONCATENATE(E30," ",D30," ",B30)</f>
        <v>Herlender Justyna Mgr inż.</v>
      </c>
      <c r="M30" s="41" t="str">
        <f t="shared" ref="M30" si="15">CONCATENATE(D30," | ",E30," | ",B30," | "," ( ",A30, " ) ")</f>
        <v xml:space="preserve">Justyna | Herlender | Mgr inż. |  ( p52341 ) </v>
      </c>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row>
    <row r="31" spans="1:40" s="5" customFormat="1">
      <c r="A31" s="46" t="s">
        <v>226</v>
      </c>
      <c r="B31" s="21" t="s">
        <v>33</v>
      </c>
      <c r="C31" s="21" t="s">
        <v>34</v>
      </c>
      <c r="D31" s="21" t="s">
        <v>88</v>
      </c>
      <c r="E31" s="21" t="s">
        <v>89</v>
      </c>
      <c r="F31" s="27" t="str">
        <f t="shared" si="1"/>
        <v>Herlender Kazimierz Dr inż.</v>
      </c>
      <c r="G31" s="40" t="str">
        <f t="shared" si="2"/>
        <v>Kazimierz</v>
      </c>
      <c r="H31" s="28"/>
      <c r="I31" s="40" t="str">
        <f t="shared" si="3"/>
        <v>Herlender</v>
      </c>
      <c r="J31" s="28" t="s">
        <v>28</v>
      </c>
      <c r="K31" s="29" t="s">
        <v>265</v>
      </c>
      <c r="L31" s="21" t="str">
        <f t="shared" si="4"/>
        <v>Herlender Kazimierz Dr inż.</v>
      </c>
      <c r="M31" s="25" t="str">
        <f t="shared" si="5"/>
        <v xml:space="preserve">Kazimierz | Herlender | Dr inż. |  ( 05211 )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c r="A32" s="46" t="s">
        <v>227</v>
      </c>
      <c r="B32" s="21" t="s">
        <v>80</v>
      </c>
      <c r="C32" s="21" t="s">
        <v>276</v>
      </c>
      <c r="D32" s="21" t="s">
        <v>90</v>
      </c>
      <c r="E32" s="21" t="s">
        <v>91</v>
      </c>
      <c r="F32" s="27" t="str">
        <f t="shared" si="1"/>
        <v>Iżykowski Jan Prof. dr hab. inż.</v>
      </c>
      <c r="G32" s="40" t="str">
        <f t="shared" si="2"/>
        <v>Jan</v>
      </c>
      <c r="H32" s="28" t="s">
        <v>253</v>
      </c>
      <c r="I32" s="40" t="str">
        <f t="shared" si="3"/>
        <v>Iżykowski</v>
      </c>
      <c r="J32" s="28" t="s">
        <v>28</v>
      </c>
      <c r="K32" s="29" t="s">
        <v>266</v>
      </c>
      <c r="L32" s="21" t="str">
        <f t="shared" si="4"/>
        <v>Iżykowski Jan Prof. dr hab. inż.</v>
      </c>
      <c r="M32" s="25" t="str">
        <f t="shared" si="5"/>
        <v xml:space="preserve">Jan | Iżykowski | Prof. dr hab. inż. |  ( 05212 ) </v>
      </c>
    </row>
    <row r="33" spans="1:40" s="7" customFormat="1">
      <c r="A33" s="46" t="s">
        <v>228</v>
      </c>
      <c r="B33" s="21" t="s">
        <v>33</v>
      </c>
      <c r="C33" s="40" t="s">
        <v>274</v>
      </c>
      <c r="D33" s="21" t="s">
        <v>37</v>
      </c>
      <c r="E33" s="21" t="s">
        <v>92</v>
      </c>
      <c r="F33" s="27" t="str">
        <f t="shared" si="1"/>
        <v>Janik Przemysław Dr inż.</v>
      </c>
      <c r="G33" s="40" t="str">
        <f t="shared" si="2"/>
        <v>Przemysław</v>
      </c>
      <c r="H33" s="28"/>
      <c r="I33" s="40" t="str">
        <f t="shared" si="3"/>
        <v>Janik</v>
      </c>
      <c r="J33" s="28" t="s">
        <v>52</v>
      </c>
      <c r="K33" s="29" t="s">
        <v>263</v>
      </c>
      <c r="L33" s="21" t="str">
        <f t="shared" si="4"/>
        <v>Janik Przemysław Dr inż.</v>
      </c>
      <c r="M33" s="25" t="str">
        <f t="shared" si="5"/>
        <v xml:space="preserve">Przemysław | Janik | Dr inż. |  ( 05115 )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46" t="s">
        <v>303</v>
      </c>
      <c r="B34" s="21" t="s">
        <v>33</v>
      </c>
      <c r="C34" s="21" t="s">
        <v>34</v>
      </c>
      <c r="D34" s="21" t="s">
        <v>60</v>
      </c>
      <c r="E34" s="21" t="s">
        <v>93</v>
      </c>
      <c r="F34" s="27" t="str">
        <f t="shared" si="1"/>
        <v>Janta Tomasz Dr inż.</v>
      </c>
      <c r="G34" s="40" t="str">
        <f t="shared" si="2"/>
        <v>Tomasz</v>
      </c>
      <c r="H34" s="28" t="s">
        <v>36</v>
      </c>
      <c r="I34" s="40" t="str">
        <f t="shared" si="3"/>
        <v>Janta</v>
      </c>
      <c r="J34" s="28" t="s">
        <v>31</v>
      </c>
      <c r="K34" s="29" t="s">
        <v>269</v>
      </c>
      <c r="L34" s="21" t="str">
        <f t="shared" si="4"/>
        <v>Janta Tomasz Dr inż.</v>
      </c>
      <c r="M34" s="25" t="str">
        <f t="shared" si="5"/>
        <v xml:space="preserve">Tomasz | Janta | Dr inż. |  ( 05311 )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46" t="s">
        <v>304</v>
      </c>
      <c r="B35" s="21" t="s">
        <v>33</v>
      </c>
      <c r="C35" s="21" t="s">
        <v>34</v>
      </c>
      <c r="D35" s="21" t="s">
        <v>32</v>
      </c>
      <c r="E35" s="21" t="s">
        <v>94</v>
      </c>
      <c r="F35" s="27" t="str">
        <f t="shared" si="1"/>
        <v>Jaroszewski Maciej Dr inż.</v>
      </c>
      <c r="G35" s="40" t="str">
        <f t="shared" si="2"/>
        <v>Maciej</v>
      </c>
      <c r="H35" s="28" t="s">
        <v>254</v>
      </c>
      <c r="I35" s="40" t="str">
        <f t="shared" si="3"/>
        <v>Jaroszewski</v>
      </c>
      <c r="J35" s="28" t="s">
        <v>52</v>
      </c>
      <c r="K35" s="29" t="s">
        <v>262</v>
      </c>
      <c r="L35" s="21" t="str">
        <f t="shared" si="4"/>
        <v>Jaroszewski Maciej Dr inż.</v>
      </c>
      <c r="M35" s="25" t="str">
        <f t="shared" si="5"/>
        <v xml:space="preserve">Maciej | Jaroszewski | Dr inż. |  ( 05104 )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5" customFormat="1">
      <c r="A36" s="46" t="s">
        <v>305</v>
      </c>
      <c r="B36" s="21" t="s">
        <v>33</v>
      </c>
      <c r="C36" s="21" t="s">
        <v>34</v>
      </c>
      <c r="D36" s="21" t="s">
        <v>61</v>
      </c>
      <c r="E36" s="21" t="s">
        <v>95</v>
      </c>
      <c r="F36" s="27" t="str">
        <f t="shared" ref="F36:F67" si="16">L36</f>
        <v>Jaworski Marek Dr inż.</v>
      </c>
      <c r="G36" s="40" t="str">
        <f t="shared" si="2"/>
        <v>Marek</v>
      </c>
      <c r="H36" s="28" t="s">
        <v>48</v>
      </c>
      <c r="I36" s="40" t="str">
        <f t="shared" si="3"/>
        <v>Jaworski</v>
      </c>
      <c r="J36" s="28" t="s">
        <v>28</v>
      </c>
      <c r="K36" s="29" t="s">
        <v>268</v>
      </c>
      <c r="L36" s="21" t="str">
        <f t="shared" ref="L36:L67" si="17">CONCATENATE(E36," ",D36," ",B36)</f>
        <v>Jaworski Marek Dr inż.</v>
      </c>
      <c r="M36" s="25" t="str">
        <f t="shared" ref="M36:M67" si="18">CONCATENATE(D36," | ",E36," | ",B36," | "," ( ",A36, " ) ")</f>
        <v xml:space="preserve">Marek | Jaworski | Dr inż. |  ( 05237 )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46" t="s">
        <v>306</v>
      </c>
      <c r="B37" s="21" t="s">
        <v>80</v>
      </c>
      <c r="C37" s="40" t="s">
        <v>276</v>
      </c>
      <c r="D37" s="21" t="s">
        <v>97</v>
      </c>
      <c r="E37" s="21" t="s">
        <v>98</v>
      </c>
      <c r="F37" s="27" t="str">
        <f t="shared" si="16"/>
        <v>Kacprzyk Ryszard Prof. dr hab. inż.</v>
      </c>
      <c r="G37" s="40" t="str">
        <f t="shared" si="2"/>
        <v>Ryszard</v>
      </c>
      <c r="H37" s="28" t="s">
        <v>255</v>
      </c>
      <c r="I37" s="40" t="str">
        <f t="shared" si="3"/>
        <v>Kacprzyk</v>
      </c>
      <c r="J37" s="28" t="s">
        <v>52</v>
      </c>
      <c r="K37" s="29" t="s">
        <v>262</v>
      </c>
      <c r="L37" s="21" t="str">
        <f t="shared" si="17"/>
        <v>Kacprzyk Ryszard Prof. dr hab. inż.</v>
      </c>
      <c r="M37" s="25" t="str">
        <f t="shared" si="18"/>
        <v xml:space="preserve">Ryszard | Kacprzyk | Prof. dr hab. inż. |  ( 05106 )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46" t="s">
        <v>307</v>
      </c>
      <c r="B38" s="21" t="s">
        <v>33</v>
      </c>
      <c r="C38" s="21" t="s">
        <v>245</v>
      </c>
      <c r="D38" s="21" t="s">
        <v>48</v>
      </c>
      <c r="E38" s="21" t="s">
        <v>99</v>
      </c>
      <c r="F38" s="27" t="str">
        <f t="shared" si="16"/>
        <v>Kałwak Andrzej Dr inż.</v>
      </c>
      <c r="G38" s="40" t="str">
        <f t="shared" si="2"/>
        <v>Andrzej</v>
      </c>
      <c r="H38" s="28" t="s">
        <v>57</v>
      </c>
      <c r="I38" s="40" t="str">
        <f t="shared" si="3"/>
        <v>Kałwak</v>
      </c>
      <c r="J38" s="28" t="s">
        <v>31</v>
      </c>
      <c r="K38" s="29" t="s">
        <v>269</v>
      </c>
      <c r="L38" s="21" t="str">
        <f t="shared" si="17"/>
        <v>Kałwak Andrzej Dr inż.</v>
      </c>
      <c r="M38" s="25" t="str">
        <f t="shared" si="18"/>
        <v xml:space="preserve">Andrzej | Kałwak | Dr inż. |  ( 05313 )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6" customFormat="1">
      <c r="A39" s="46" t="s">
        <v>308</v>
      </c>
      <c r="B39" s="40" t="s">
        <v>29</v>
      </c>
      <c r="C39" s="21" t="s">
        <v>34</v>
      </c>
      <c r="D39" s="21" t="s">
        <v>49</v>
      </c>
      <c r="E39" s="21" t="s">
        <v>101</v>
      </c>
      <c r="F39" s="27" t="str">
        <f t="shared" si="16"/>
        <v>Kamiński Marcin Dr hab. inż.</v>
      </c>
      <c r="G39" s="40" t="str">
        <f t="shared" si="2"/>
        <v>Marcin</v>
      </c>
      <c r="H39" s="28"/>
      <c r="I39" s="40" t="str">
        <f t="shared" si="3"/>
        <v>Kamiński</v>
      </c>
      <c r="J39" s="28" t="s">
        <v>31</v>
      </c>
      <c r="K39" s="29" t="s">
        <v>270</v>
      </c>
      <c r="L39" s="21" t="str">
        <f t="shared" si="17"/>
        <v>Kamiński Marcin Dr hab. inż.</v>
      </c>
      <c r="M39" s="25" t="str">
        <f t="shared" si="18"/>
        <v xml:space="preserve">Marcin | Kamiński | Dr hab. inż. |  ( 05373 )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46" t="s">
        <v>309</v>
      </c>
      <c r="B40" s="21" t="s">
        <v>29</v>
      </c>
      <c r="C40" s="21" t="s">
        <v>271</v>
      </c>
      <c r="D40" s="21" t="s">
        <v>102</v>
      </c>
      <c r="E40" s="21" t="s">
        <v>103</v>
      </c>
      <c r="F40" s="27" t="str">
        <f t="shared" si="16"/>
        <v>Karolewski Bogusław Dr hab. inż.</v>
      </c>
      <c r="G40" s="40" t="str">
        <f t="shared" si="2"/>
        <v>Bogusław</v>
      </c>
      <c r="H40" s="28" t="s">
        <v>106</v>
      </c>
      <c r="I40" s="40" t="str">
        <f t="shared" si="3"/>
        <v>Karolewski</v>
      </c>
      <c r="J40" s="28" t="s">
        <v>31</v>
      </c>
      <c r="K40" s="29" t="s">
        <v>270</v>
      </c>
      <c r="L40" s="21" t="str">
        <f t="shared" si="17"/>
        <v>Karolewski Bogusław Dr hab. inż.</v>
      </c>
      <c r="M40" s="25" t="str">
        <f t="shared" si="18"/>
        <v xml:space="preserve">Bogusław | Karolewski | Dr hab. inż. |  ( 05314 )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6" t="s">
        <v>310</v>
      </c>
      <c r="B41" s="21" t="s">
        <v>33</v>
      </c>
      <c r="C41" s="21" t="s">
        <v>34</v>
      </c>
      <c r="D41" s="21" t="s">
        <v>100</v>
      </c>
      <c r="E41" s="21" t="s">
        <v>104</v>
      </c>
      <c r="F41" s="27" t="str">
        <f t="shared" si="16"/>
        <v>Kisiel Anna Dr inż.</v>
      </c>
      <c r="G41" s="40" t="str">
        <f t="shared" si="2"/>
        <v>Anna</v>
      </c>
      <c r="H41" s="28"/>
      <c r="I41" s="40" t="str">
        <f t="shared" si="3"/>
        <v>Kisiel</v>
      </c>
      <c r="J41" s="28" t="s">
        <v>52</v>
      </c>
      <c r="K41" s="29" t="s">
        <v>264</v>
      </c>
      <c r="L41" s="21" t="str">
        <f t="shared" si="17"/>
        <v>Kisiel Anna Dr inż.</v>
      </c>
      <c r="M41" s="25" t="str">
        <f t="shared" si="18"/>
        <v xml:space="preserve">Anna | Kisiel | Dr inż. |  ( 05107 )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6" customFormat="1">
      <c r="A42" s="46" t="s">
        <v>311</v>
      </c>
      <c r="B42" s="21" t="s">
        <v>33</v>
      </c>
      <c r="C42" s="21" t="s">
        <v>34</v>
      </c>
      <c r="D42" s="21" t="s">
        <v>57</v>
      </c>
      <c r="E42" s="21" t="s">
        <v>105</v>
      </c>
      <c r="F42" s="27" t="str">
        <f t="shared" si="16"/>
        <v>Kisielewski Piotr Dr inż.</v>
      </c>
      <c r="G42" s="40" t="str">
        <f t="shared" si="2"/>
        <v>Piotr</v>
      </c>
      <c r="H42" s="28" t="s">
        <v>146</v>
      </c>
      <c r="I42" s="40" t="str">
        <f t="shared" si="3"/>
        <v>Kisielewski</v>
      </c>
      <c r="J42" s="28" t="s">
        <v>31</v>
      </c>
      <c r="K42" s="29" t="s">
        <v>269</v>
      </c>
      <c r="L42" s="21" t="str">
        <f t="shared" si="17"/>
        <v>Kisielewski Piotr Dr inż.</v>
      </c>
      <c r="M42" s="25" t="str">
        <f t="shared" si="18"/>
        <v xml:space="preserve">Piotr | Kisielewski | Dr inż. |  ( 05370 )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c r="A43" s="46" t="s">
        <v>312</v>
      </c>
      <c r="B43" s="40" t="s">
        <v>33</v>
      </c>
      <c r="C43" s="40" t="s">
        <v>34</v>
      </c>
      <c r="D43" s="21" t="s">
        <v>107</v>
      </c>
      <c r="E43" s="21" t="s">
        <v>108</v>
      </c>
      <c r="F43" s="27" t="str">
        <f t="shared" si="16"/>
        <v>Klimkowski Kamil Dr inż.</v>
      </c>
      <c r="G43" s="40" t="str">
        <f t="shared" si="2"/>
        <v>Kamil</v>
      </c>
      <c r="H43" s="28"/>
      <c r="I43" s="40" t="str">
        <f t="shared" si="3"/>
        <v>Klimkowski</v>
      </c>
      <c r="J43" s="28" t="s">
        <v>31</v>
      </c>
      <c r="K43" s="29" t="s">
        <v>270</v>
      </c>
      <c r="L43" s="21" t="str">
        <f t="shared" si="17"/>
        <v>Klimkowski Kamil Dr inż.</v>
      </c>
      <c r="M43" s="25" t="str">
        <f t="shared" si="18"/>
        <v xml:space="preserve">Kamil | Klimkowski | Dr inż. |  ( 053110 ) </v>
      </c>
    </row>
    <row r="44" spans="1:40" s="7" customFormat="1">
      <c r="A44" s="46" t="s">
        <v>313</v>
      </c>
      <c r="B44" s="21" t="s">
        <v>27</v>
      </c>
      <c r="C44" s="21" t="s">
        <v>274</v>
      </c>
      <c r="D44" s="21" t="s">
        <v>111</v>
      </c>
      <c r="E44" s="21" t="s">
        <v>112</v>
      </c>
      <c r="F44" s="27" t="str">
        <f t="shared" si="16"/>
        <v>Kobusiński Mirosław Mgr inż.</v>
      </c>
      <c r="G44" s="40" t="str">
        <f t="shared" si="2"/>
        <v>Mirosław</v>
      </c>
      <c r="H44" s="28" t="s">
        <v>133</v>
      </c>
      <c r="I44" s="40" t="str">
        <f t="shared" si="3"/>
        <v>Kobusiński</v>
      </c>
      <c r="J44" s="28" t="s">
        <v>28</v>
      </c>
      <c r="K44" s="29" t="s">
        <v>265</v>
      </c>
      <c r="L44" s="21" t="str">
        <f t="shared" si="17"/>
        <v>Kobusiński Mirosław Mgr inż.</v>
      </c>
      <c r="M44" s="25" t="str">
        <f t="shared" si="18"/>
        <v xml:space="preserve">Mirosław | Kobusiński | Mgr inż. |  ( 05218 )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s="7" customFormat="1">
      <c r="A45" s="46" t="s">
        <v>314</v>
      </c>
      <c r="B45" s="21" t="s">
        <v>33</v>
      </c>
      <c r="C45" s="21" t="s">
        <v>274</v>
      </c>
      <c r="D45" s="21" t="s">
        <v>43</v>
      </c>
      <c r="E45" s="21" t="s">
        <v>113</v>
      </c>
      <c r="F45" s="27" t="str">
        <f t="shared" si="16"/>
        <v>Konieczny Janusz Dr inż.</v>
      </c>
      <c r="G45" s="40" t="str">
        <f t="shared" si="2"/>
        <v>Janusz</v>
      </c>
      <c r="H45" s="28" t="s">
        <v>35</v>
      </c>
      <c r="I45" s="40" t="str">
        <f t="shared" si="3"/>
        <v>Konieczny</v>
      </c>
      <c r="J45" s="28" t="s">
        <v>28</v>
      </c>
      <c r="K45" s="29" t="s">
        <v>268</v>
      </c>
      <c r="L45" s="21" t="str">
        <f t="shared" si="17"/>
        <v>Konieczny Janusz Dr inż.</v>
      </c>
      <c r="M45" s="25" t="str">
        <f t="shared" si="18"/>
        <v xml:space="preserve">Janusz | Konieczny | Dr inż. |  ( 05269 ) </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7" customFormat="1">
      <c r="A46" s="46" t="s">
        <v>315</v>
      </c>
      <c r="B46" s="21" t="s">
        <v>33</v>
      </c>
      <c r="C46" s="21" t="s">
        <v>34</v>
      </c>
      <c r="D46" s="21" t="s">
        <v>114</v>
      </c>
      <c r="E46" s="21" t="s">
        <v>115</v>
      </c>
      <c r="F46" s="27" t="str">
        <f t="shared" si="16"/>
        <v>Kosobudzki Grzegorz Dr inż.</v>
      </c>
      <c r="G46" s="40" t="str">
        <f t="shared" si="2"/>
        <v>Grzegorz</v>
      </c>
      <c r="H46" s="28" t="s">
        <v>110</v>
      </c>
      <c r="I46" s="40" t="str">
        <f t="shared" si="3"/>
        <v>Kosobudzki</v>
      </c>
      <c r="J46" s="28" t="s">
        <v>31</v>
      </c>
      <c r="K46" s="29" t="s">
        <v>269</v>
      </c>
      <c r="L46" s="21" t="str">
        <f t="shared" si="17"/>
        <v>Kosobudzki Grzegorz Dr inż.</v>
      </c>
      <c r="M46" s="25" t="str">
        <f t="shared" si="18"/>
        <v xml:space="preserve">Grzegorz | Kosobudzki | Dr inż. |  ( 05320 )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46" t="s">
        <v>316</v>
      </c>
      <c r="B47" s="21" t="s">
        <v>33</v>
      </c>
      <c r="C47" s="21" t="s">
        <v>34</v>
      </c>
      <c r="D47" s="21" t="s">
        <v>65</v>
      </c>
      <c r="E47" s="21" t="s">
        <v>116</v>
      </c>
      <c r="F47" s="27" t="str">
        <f t="shared" si="16"/>
        <v>Kostyła Paweł Dr inż.</v>
      </c>
      <c r="G47" s="40" t="str">
        <f t="shared" si="2"/>
        <v>Paweł</v>
      </c>
      <c r="H47" s="28" t="s">
        <v>60</v>
      </c>
      <c r="I47" s="40" t="str">
        <f t="shared" si="3"/>
        <v>Kostyła</v>
      </c>
      <c r="J47" s="28" t="s">
        <v>52</v>
      </c>
      <c r="K47" s="29" t="s">
        <v>263</v>
      </c>
      <c r="L47" s="21" t="str">
        <f t="shared" si="17"/>
        <v>Kostyła Paweł Dr inż.</v>
      </c>
      <c r="M47" s="25" t="str">
        <f t="shared" si="18"/>
        <v xml:space="preserve">Paweł | Kostyła | Dr inż. |  ( 05108 )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46" t="s">
        <v>317</v>
      </c>
      <c r="B48" s="21" t="s">
        <v>33</v>
      </c>
      <c r="C48" s="40" t="s">
        <v>34</v>
      </c>
      <c r="D48" s="21" t="s">
        <v>61</v>
      </c>
      <c r="E48" s="21" t="s">
        <v>117</v>
      </c>
      <c r="F48" s="27" t="str">
        <f t="shared" si="16"/>
        <v>Kott Marek Dr inż.</v>
      </c>
      <c r="G48" s="40" t="str">
        <f t="shared" si="2"/>
        <v>Marek</v>
      </c>
      <c r="H48" s="28" t="s">
        <v>122</v>
      </c>
      <c r="I48" s="40" t="str">
        <f t="shared" si="3"/>
        <v>Kott</v>
      </c>
      <c r="J48" s="28" t="s">
        <v>28</v>
      </c>
      <c r="K48" s="29" t="s">
        <v>267</v>
      </c>
      <c r="L48" s="21" t="str">
        <f t="shared" si="17"/>
        <v>Kott Marek Dr inż.</v>
      </c>
      <c r="M48" s="25" t="str">
        <f t="shared" si="18"/>
        <v xml:space="preserve">Marek | Kott | Dr inż. |  ( 05297 )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7" customFormat="1">
      <c r="A49" s="46" t="s">
        <v>318</v>
      </c>
      <c r="B49" s="21" t="s">
        <v>80</v>
      </c>
      <c r="C49" s="21" t="s">
        <v>275</v>
      </c>
      <c r="D49" s="21" t="s">
        <v>118</v>
      </c>
      <c r="E49" s="21" t="s">
        <v>119</v>
      </c>
      <c r="F49" s="27" t="str">
        <f t="shared" si="16"/>
        <v>Kowalski Czesław Prof. dr hab. inż.</v>
      </c>
      <c r="G49" s="40" t="str">
        <f t="shared" si="2"/>
        <v>Czesław</v>
      </c>
      <c r="H49" s="28" t="s">
        <v>250</v>
      </c>
      <c r="I49" s="40" t="str">
        <f t="shared" si="3"/>
        <v>Kowalski</v>
      </c>
      <c r="J49" s="28" t="s">
        <v>31</v>
      </c>
      <c r="K49" s="29" t="s">
        <v>270</v>
      </c>
      <c r="L49" s="21" t="str">
        <f t="shared" si="17"/>
        <v>Kowalski Czesław Prof. dr hab. inż.</v>
      </c>
      <c r="M49" s="25" t="str">
        <f t="shared" si="18"/>
        <v xml:space="preserve">Czesław | Kowalski | Prof. dr hab. inż. |  ( 05321 )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c r="A50" s="46" t="s">
        <v>319</v>
      </c>
      <c r="B50" s="21" t="s">
        <v>33</v>
      </c>
      <c r="C50" s="21" t="s">
        <v>34</v>
      </c>
      <c r="D50" s="21" t="s">
        <v>58</v>
      </c>
      <c r="E50" s="21" t="s">
        <v>120</v>
      </c>
      <c r="F50" s="27" t="str">
        <f t="shared" si="16"/>
        <v>Krawczyk Krystian Dr inż.</v>
      </c>
      <c r="G50" s="40" t="str">
        <f t="shared" si="2"/>
        <v>Krystian</v>
      </c>
      <c r="H50" s="28"/>
      <c r="I50" s="40" t="str">
        <f t="shared" si="3"/>
        <v>Krawczyk</v>
      </c>
      <c r="J50" s="28" t="s">
        <v>52</v>
      </c>
      <c r="K50" s="29" t="s">
        <v>264</v>
      </c>
      <c r="L50" s="21" t="str">
        <f t="shared" si="17"/>
        <v>Krawczyk Krystian Dr inż.</v>
      </c>
      <c r="M50" s="25" t="str">
        <f t="shared" si="18"/>
        <v xml:space="preserve">Krystian | Krawczyk | Dr inż. |  ( 05157 ) </v>
      </c>
    </row>
    <row r="51" spans="1:40" s="6" customFormat="1">
      <c r="A51" s="46" t="s">
        <v>320</v>
      </c>
      <c r="B51" s="40" t="s">
        <v>33</v>
      </c>
      <c r="C51" s="21" t="s">
        <v>40</v>
      </c>
      <c r="D51" s="21" t="s">
        <v>122</v>
      </c>
      <c r="E51" s="21" t="s">
        <v>123</v>
      </c>
      <c r="F51" s="27" t="str">
        <f t="shared" si="16"/>
        <v>Leicht Aleksander Dr inż.</v>
      </c>
      <c r="G51" s="40" t="str">
        <f t="shared" si="2"/>
        <v>Aleksander</v>
      </c>
      <c r="H51" s="28"/>
      <c r="I51" s="40" t="str">
        <f t="shared" si="3"/>
        <v>Leicht</v>
      </c>
      <c r="J51" s="28" t="s">
        <v>31</v>
      </c>
      <c r="K51" s="29" t="s">
        <v>269</v>
      </c>
      <c r="L51" s="21" t="str">
        <f t="shared" si="17"/>
        <v>Leicht Aleksander Dr inż.</v>
      </c>
      <c r="M51" s="25" t="str">
        <f t="shared" si="18"/>
        <v xml:space="preserve">Aleksander | Leicht | Dr inż. |  ( 5388 )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7" customFormat="1">
      <c r="A52" s="46" t="s">
        <v>321</v>
      </c>
      <c r="B52" s="21" t="s">
        <v>29</v>
      </c>
      <c r="C52" s="21" t="s">
        <v>271</v>
      </c>
      <c r="D52" s="21" t="s">
        <v>109</v>
      </c>
      <c r="E52" s="21" t="s">
        <v>124</v>
      </c>
      <c r="F52" s="27" t="str">
        <f t="shared" si="16"/>
        <v>Leonowicz Zbigniew Dr hab. inż.</v>
      </c>
      <c r="G52" s="40" t="str">
        <f t="shared" si="2"/>
        <v>Zbigniew</v>
      </c>
      <c r="H52" s="28" t="s">
        <v>251</v>
      </c>
      <c r="I52" s="40" t="str">
        <f t="shared" si="3"/>
        <v>Leonowicz</v>
      </c>
      <c r="J52" s="28" t="s">
        <v>52</v>
      </c>
      <c r="K52" s="29" t="s">
        <v>263</v>
      </c>
      <c r="L52" s="21" t="str">
        <f t="shared" si="17"/>
        <v>Leonowicz Zbigniew Dr hab. inż.</v>
      </c>
      <c r="M52" s="25" t="str">
        <f t="shared" si="18"/>
        <v xml:space="preserve">Zbigniew | Leonowicz | Dr hab. inż. |  ( 05110 )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6" customFormat="1">
      <c r="A53" s="46" t="s">
        <v>322</v>
      </c>
      <c r="B53" s="21" t="s">
        <v>33</v>
      </c>
      <c r="C53" s="21" t="s">
        <v>34</v>
      </c>
      <c r="D53" s="21" t="s">
        <v>49</v>
      </c>
      <c r="E53" s="21" t="s">
        <v>125</v>
      </c>
      <c r="F53" s="27" t="str">
        <f t="shared" si="16"/>
        <v>Lewandowski Marcin Dr inż.</v>
      </c>
      <c r="G53" s="40" t="str">
        <f t="shared" si="2"/>
        <v>Marcin</v>
      </c>
      <c r="H53" s="28" t="s">
        <v>256</v>
      </c>
      <c r="I53" s="40" t="str">
        <f t="shared" si="3"/>
        <v>Lewandowski</v>
      </c>
      <c r="J53" s="28" t="s">
        <v>52</v>
      </c>
      <c r="K53" s="29" t="s">
        <v>264</v>
      </c>
      <c r="L53" s="21" t="str">
        <f t="shared" si="17"/>
        <v>Lewandowski Marcin Dr inż.</v>
      </c>
      <c r="M53" s="25" t="str">
        <f t="shared" si="18"/>
        <v xml:space="preserve">Marcin | Lewandowski | Dr inż. |  ( 05166 )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5" customFormat="1">
      <c r="A54" s="46" t="s">
        <v>323</v>
      </c>
      <c r="B54" s="21" t="s">
        <v>29</v>
      </c>
      <c r="C54" s="21" t="s">
        <v>271</v>
      </c>
      <c r="D54" s="21" t="s">
        <v>64</v>
      </c>
      <c r="E54" s="21" t="s">
        <v>126</v>
      </c>
      <c r="F54" s="27" t="str">
        <f t="shared" si="16"/>
        <v>Lis Robert Dr hab. inż.</v>
      </c>
      <c r="G54" s="40" t="str">
        <f t="shared" si="2"/>
        <v>Robert</v>
      </c>
      <c r="H54" s="28" t="s">
        <v>48</v>
      </c>
      <c r="I54" s="40" t="str">
        <f t="shared" si="3"/>
        <v>Lis</v>
      </c>
      <c r="J54" s="28" t="s">
        <v>28</v>
      </c>
      <c r="K54" s="29" t="s">
        <v>267</v>
      </c>
      <c r="L54" s="21" t="str">
        <f t="shared" si="17"/>
        <v>Lis Robert Dr hab. inż.</v>
      </c>
      <c r="M54" s="25" t="str">
        <f t="shared" si="18"/>
        <v xml:space="preserve">Robert | Lis | Dr hab. inż. |  ( 05210 )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37" customFormat="1">
      <c r="A55" s="46" t="s">
        <v>381</v>
      </c>
      <c r="B55" s="40" t="s">
        <v>27</v>
      </c>
      <c r="C55" s="40" t="s">
        <v>40</v>
      </c>
      <c r="D55" s="40" t="s">
        <v>85</v>
      </c>
      <c r="E55" s="40" t="s">
        <v>382</v>
      </c>
      <c r="F55" s="43" t="str">
        <f t="shared" ref="F55" si="19">L55</f>
        <v>Listwan Jacek Mgr inż.</v>
      </c>
      <c r="G55" s="40" t="str">
        <f t="shared" ref="G55" si="20">D55</f>
        <v>Jacek</v>
      </c>
      <c r="H55" s="44"/>
      <c r="I55" s="40" t="str">
        <f t="shared" ref="I55" si="21">E55</f>
        <v>Listwan</v>
      </c>
      <c r="J55" s="44" t="s">
        <v>31</v>
      </c>
      <c r="K55" s="45" t="s">
        <v>270</v>
      </c>
      <c r="L55" s="40" t="str">
        <f t="shared" ref="L55" si="22">CONCATENATE(E55," ",D55," ",B55)</f>
        <v>Listwan Jacek Mgr inż.</v>
      </c>
      <c r="M55" s="41" t="str">
        <f t="shared" ref="M55" si="23">CONCATENATE(D55," | ",E55," | ",B55," | "," ( ",A55, " ) ")</f>
        <v xml:space="preserve">Jacek | Listwan | Mgr inż. |  ( p53100 ) </v>
      </c>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0" s="7" customFormat="1">
      <c r="A56" s="46" t="s">
        <v>324</v>
      </c>
      <c r="B56" s="21" t="s">
        <v>33</v>
      </c>
      <c r="C56" s="21" t="s">
        <v>245</v>
      </c>
      <c r="D56" s="21" t="s">
        <v>111</v>
      </c>
      <c r="E56" s="21" t="s">
        <v>127</v>
      </c>
      <c r="F56" s="27" t="str">
        <f t="shared" si="16"/>
        <v>Łabuzek Mirosław Dr inż.</v>
      </c>
      <c r="G56" s="40" t="str">
        <f t="shared" si="2"/>
        <v>Mirosław</v>
      </c>
      <c r="H56" s="28"/>
      <c r="I56" s="40" t="str">
        <f t="shared" si="3"/>
        <v>Łabuzek</v>
      </c>
      <c r="J56" s="28" t="s">
        <v>28</v>
      </c>
      <c r="K56" s="29" t="s">
        <v>267</v>
      </c>
      <c r="L56" s="21" t="str">
        <f t="shared" si="17"/>
        <v>Łabuzek Mirosław Dr inż.</v>
      </c>
      <c r="M56" s="25" t="str">
        <f t="shared" si="18"/>
        <v xml:space="preserve">Mirosław | Łabuzek | Dr inż. |  ( 05225z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6" customFormat="1">
      <c r="A57" s="46" t="s">
        <v>325</v>
      </c>
      <c r="B57" s="21" t="s">
        <v>33</v>
      </c>
      <c r="C57" s="21" t="s">
        <v>34</v>
      </c>
      <c r="D57" s="21" t="s">
        <v>128</v>
      </c>
      <c r="E57" s="21" t="s">
        <v>129</v>
      </c>
      <c r="F57" s="27" t="str">
        <f t="shared" si="16"/>
        <v>Ładniak Lesław Dr inż.</v>
      </c>
      <c r="G57" s="40" t="str">
        <f t="shared" si="2"/>
        <v>Lesław</v>
      </c>
      <c r="H57" s="28" t="s">
        <v>81</v>
      </c>
      <c r="I57" s="40" t="str">
        <f t="shared" si="3"/>
        <v>Ładniak</v>
      </c>
      <c r="J57" s="28" t="s">
        <v>52</v>
      </c>
      <c r="K57" s="29" t="s">
        <v>263</v>
      </c>
      <c r="L57" s="21" t="str">
        <f t="shared" si="17"/>
        <v>Ładniak Lesław Dr inż.</v>
      </c>
      <c r="M57" s="25" t="str">
        <f t="shared" si="18"/>
        <v xml:space="preserve">Lesław | Ładniak | Dr inż. |  ( 05112 )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7" customFormat="1">
      <c r="A58" s="46" t="s">
        <v>326</v>
      </c>
      <c r="B58" s="21" t="s">
        <v>29</v>
      </c>
      <c r="C58" s="21" t="s">
        <v>271</v>
      </c>
      <c r="D58" s="21" t="s">
        <v>131</v>
      </c>
      <c r="E58" s="21" t="s">
        <v>132</v>
      </c>
      <c r="F58" s="27" t="str">
        <f t="shared" si="16"/>
        <v>Łowkis Bożena Dr hab. inż.</v>
      </c>
      <c r="G58" s="40" t="str">
        <f t="shared" si="2"/>
        <v>Bożena</v>
      </c>
      <c r="H58" s="28"/>
      <c r="I58" s="40" t="str">
        <f t="shared" si="3"/>
        <v>Łowkis</v>
      </c>
      <c r="J58" s="28" t="s">
        <v>52</v>
      </c>
      <c r="K58" s="29" t="s">
        <v>264</v>
      </c>
      <c r="L58" s="21" t="str">
        <f t="shared" si="17"/>
        <v>Łowkis Bożena Dr hab. inż.</v>
      </c>
      <c r="M58" s="25" t="str">
        <f t="shared" si="18"/>
        <v xml:space="preserve">Bożena | Łowkis | Dr hab. inż. |  ( 05114 ) </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s="6" customFormat="1">
      <c r="A59" s="46" t="s">
        <v>327</v>
      </c>
      <c r="B59" s="21" t="s">
        <v>33</v>
      </c>
      <c r="C59" s="21" t="s">
        <v>274</v>
      </c>
      <c r="D59" s="21" t="s">
        <v>64</v>
      </c>
      <c r="E59" s="21" t="s">
        <v>134</v>
      </c>
      <c r="F59" s="27" t="str">
        <f t="shared" si="16"/>
        <v>Łukomski Robert Dr inż.</v>
      </c>
      <c r="G59" s="40" t="str">
        <f t="shared" si="2"/>
        <v>Robert</v>
      </c>
      <c r="H59" s="28" t="s">
        <v>35</v>
      </c>
      <c r="I59" s="40" t="str">
        <f t="shared" si="3"/>
        <v>Łukomski</v>
      </c>
      <c r="J59" s="28" t="s">
        <v>28</v>
      </c>
      <c r="K59" s="29" t="s">
        <v>267</v>
      </c>
      <c r="L59" s="21" t="str">
        <f t="shared" si="17"/>
        <v>Łukomski Robert Dr inż.</v>
      </c>
      <c r="M59" s="25" t="str">
        <f t="shared" si="18"/>
        <v xml:space="preserve">Robert | Łukomski | Dr inż. |  ( 05216 )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7" customFormat="1">
      <c r="A60" s="46" t="s">
        <v>328</v>
      </c>
      <c r="B60" s="21" t="s">
        <v>29</v>
      </c>
      <c r="C60" s="21" t="s">
        <v>272</v>
      </c>
      <c r="D60" s="21" t="s">
        <v>111</v>
      </c>
      <c r="E60" s="21" t="s">
        <v>135</v>
      </c>
      <c r="F60" s="27" t="str">
        <f t="shared" si="16"/>
        <v>Łukowicz Mirosław Dr hab. inż.</v>
      </c>
      <c r="G60" s="40" t="str">
        <f t="shared" si="2"/>
        <v>Mirosław</v>
      </c>
      <c r="H60" s="28"/>
      <c r="I60" s="40" t="str">
        <f t="shared" si="3"/>
        <v>Łukowicz</v>
      </c>
      <c r="J60" s="28" t="s">
        <v>28</v>
      </c>
      <c r="K60" s="29" t="s">
        <v>266</v>
      </c>
      <c r="L60" s="21" t="str">
        <f t="shared" si="17"/>
        <v>Łukowicz Mirosław Dr hab. inż.</v>
      </c>
      <c r="M60" s="25" t="str">
        <f t="shared" si="18"/>
        <v xml:space="preserve">Mirosław | Łukowicz | Dr hab. inż. |  ( 05227 ) </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s="6" customFormat="1">
      <c r="A61" s="46" t="s">
        <v>329</v>
      </c>
      <c r="B61" s="21" t="s">
        <v>33</v>
      </c>
      <c r="C61" s="21" t="s">
        <v>245</v>
      </c>
      <c r="D61" s="21" t="s">
        <v>57</v>
      </c>
      <c r="E61" s="21" t="s">
        <v>136</v>
      </c>
      <c r="F61" s="27" t="str">
        <f t="shared" si="16"/>
        <v>Madej Piotr Dr inż.</v>
      </c>
      <c r="G61" s="40" t="str">
        <f t="shared" si="2"/>
        <v>Piotr</v>
      </c>
      <c r="H61" s="28" t="s">
        <v>35</v>
      </c>
      <c r="I61" s="40" t="str">
        <f t="shared" si="3"/>
        <v>Madej</v>
      </c>
      <c r="J61" s="28" t="s">
        <v>31</v>
      </c>
      <c r="K61" s="29" t="s">
        <v>269</v>
      </c>
      <c r="L61" s="21" t="str">
        <f t="shared" si="17"/>
        <v>Madej Piotr Dr inż.</v>
      </c>
      <c r="M61" s="25" t="str">
        <f t="shared" si="18"/>
        <v xml:space="preserve">Piotr | Madej | Dr inż. |  ( 05328 )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4" customFormat="1">
      <c r="A62" s="46" t="s">
        <v>330</v>
      </c>
      <c r="B62" s="21" t="s">
        <v>29</v>
      </c>
      <c r="C62" s="21" t="s">
        <v>271</v>
      </c>
      <c r="D62" s="21" t="s">
        <v>46</v>
      </c>
      <c r="E62" s="21" t="s">
        <v>137</v>
      </c>
      <c r="F62" s="27" t="str">
        <f t="shared" si="16"/>
        <v>Makowski Krzysztof Dr hab. inż.</v>
      </c>
      <c r="G62" s="40" t="str">
        <f t="shared" si="2"/>
        <v>Krzysztof</v>
      </c>
      <c r="H62" s="28"/>
      <c r="I62" s="40" t="str">
        <f t="shared" si="3"/>
        <v>Makowski</v>
      </c>
      <c r="J62" s="28" t="s">
        <v>31</v>
      </c>
      <c r="K62" s="29" t="s">
        <v>269</v>
      </c>
      <c r="L62" s="21" t="str">
        <f t="shared" si="17"/>
        <v>Makowski Krzysztof Dr hab. inż.</v>
      </c>
      <c r="M62" s="25" t="str">
        <f t="shared" si="18"/>
        <v xml:space="preserve">Krzysztof | Makowski | Dr hab. inż. |  ( 05329 )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37" customFormat="1">
      <c r="A63" s="46" t="s">
        <v>331</v>
      </c>
      <c r="B63" s="40" t="s">
        <v>33</v>
      </c>
      <c r="C63" s="40" t="s">
        <v>245</v>
      </c>
      <c r="D63" s="40" t="s">
        <v>61</v>
      </c>
      <c r="E63" s="40" t="s">
        <v>293</v>
      </c>
      <c r="F63" s="43" t="str">
        <f t="shared" ref="F63" si="24">L63</f>
        <v>Michalik Marek Dr inż.</v>
      </c>
      <c r="G63" s="40" t="str">
        <f t="shared" ref="G63" si="25">D63</f>
        <v>Marek</v>
      </c>
      <c r="H63" s="44"/>
      <c r="I63" s="40" t="str">
        <f t="shared" ref="I63" si="26">E63</f>
        <v>Michalik</v>
      </c>
      <c r="J63" s="44" t="s">
        <v>28</v>
      </c>
      <c r="K63" s="45" t="s">
        <v>266</v>
      </c>
      <c r="L63" s="40" t="str">
        <f t="shared" ref="L63" si="27">CONCATENATE(E63," ",D63," ",B63)</f>
        <v>Michalik Marek Dr inż.</v>
      </c>
      <c r="M63" s="41" t="str">
        <f t="shared" ref="M63" si="28">CONCATENATE(D63," | ",E63," | ",B63," | "," ( ",A63, " ) ")</f>
        <v xml:space="preserve">Marek | Michalik | Dr inż. |  ( 05233z ) </v>
      </c>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row>
    <row r="64" spans="1:40" s="5" customFormat="1">
      <c r="A64" s="46" t="s">
        <v>332</v>
      </c>
      <c r="B64" s="21" t="s">
        <v>80</v>
      </c>
      <c r="C64" s="21" t="s">
        <v>245</v>
      </c>
      <c r="D64" s="21" t="s">
        <v>139</v>
      </c>
      <c r="E64" s="21" t="s">
        <v>140</v>
      </c>
      <c r="F64" s="27" t="str">
        <f t="shared" si="16"/>
        <v>Miedziński Bogdan Prof. dr hab. inż.</v>
      </c>
      <c r="G64" s="40" t="str">
        <f t="shared" si="2"/>
        <v>Bogdan</v>
      </c>
      <c r="H64" s="28" t="s">
        <v>88</v>
      </c>
      <c r="I64" s="40" t="str">
        <f t="shared" si="3"/>
        <v>Miedziński</v>
      </c>
      <c r="J64" s="28" t="s">
        <v>28</v>
      </c>
      <c r="K64" s="29" t="s">
        <v>266</v>
      </c>
      <c r="L64" s="21" t="str">
        <f t="shared" si="17"/>
        <v>Miedziński Bogdan Prof. dr hab. inż.</v>
      </c>
      <c r="M64" s="25" t="str">
        <f t="shared" si="18"/>
        <v xml:space="preserve">Bogdan | Miedziński | Prof. dr hab. inż. |  ( 05234z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37" customFormat="1">
      <c r="A65" s="46" t="s">
        <v>333</v>
      </c>
      <c r="B65" s="40" t="s">
        <v>33</v>
      </c>
      <c r="C65" s="40" t="s">
        <v>34</v>
      </c>
      <c r="D65" s="40" t="s">
        <v>286</v>
      </c>
      <c r="E65" s="40" t="s">
        <v>287</v>
      </c>
      <c r="F65" s="43" t="str">
        <f t="shared" ref="F65" si="29">L65</f>
        <v>Nalepa Radosław Dr inż.</v>
      </c>
      <c r="G65" s="40" t="str">
        <f t="shared" ref="G65" si="30">D65</f>
        <v>Radosław</v>
      </c>
      <c r="H65" s="44"/>
      <c r="I65" s="40" t="str">
        <f t="shared" ref="I65" si="31">E65</f>
        <v>Nalepa</v>
      </c>
      <c r="J65" s="44" t="s">
        <v>28</v>
      </c>
      <c r="K65" s="45" t="s">
        <v>267</v>
      </c>
      <c r="L65" s="40" t="str">
        <f t="shared" ref="L65" si="32">CONCATENATE(E65," ",D65," ",B65)</f>
        <v>Nalepa Radosław Dr inż.</v>
      </c>
      <c r="M65" s="41" t="str">
        <f t="shared" ref="M65" si="33">CONCATENATE(D65," | ",E65," | ",B65," | "," ( ",A65, " ) ")</f>
        <v xml:space="preserve">Radosław | Nalepa | Dr inż. |  ( 05386 ) </v>
      </c>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0" s="5" customFormat="1">
      <c r="A66" s="46" t="s">
        <v>334</v>
      </c>
      <c r="B66" s="21" t="s">
        <v>80</v>
      </c>
      <c r="C66" s="21" t="s">
        <v>245</v>
      </c>
      <c r="D66" s="21" t="s">
        <v>141</v>
      </c>
      <c r="E66" s="21" t="s">
        <v>142</v>
      </c>
      <c r="F66" s="27" t="str">
        <f t="shared" si="16"/>
        <v>Nawrocki Zdzisław Prof. dr hab. inż.</v>
      </c>
      <c r="G66" s="40" t="str">
        <f t="shared" ref="G66:G112" si="34">D66</f>
        <v>Zdzisław</v>
      </c>
      <c r="H66" s="28" t="s">
        <v>118</v>
      </c>
      <c r="I66" s="40" t="str">
        <f t="shared" ref="I66:I112" si="35">E66</f>
        <v>Nawrocki</v>
      </c>
      <c r="J66" s="28" t="s">
        <v>31</v>
      </c>
      <c r="K66" s="29" t="s">
        <v>269</v>
      </c>
      <c r="L66" s="21" t="str">
        <f t="shared" si="17"/>
        <v>Nawrocki Zdzisław Prof. dr hab. inż.</v>
      </c>
      <c r="M66" s="25" t="str">
        <f t="shared" si="18"/>
        <v xml:space="preserve">Zdzisław | Nawrocki | Prof. dr hab. inż. |  ( 05332z ) </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s="7" customFormat="1">
      <c r="A67" s="46" t="s">
        <v>335</v>
      </c>
      <c r="B67" s="21" t="s">
        <v>33</v>
      </c>
      <c r="C67" s="21" t="s">
        <v>34</v>
      </c>
      <c r="D67" s="21" t="s">
        <v>60</v>
      </c>
      <c r="E67" s="21" t="s">
        <v>143</v>
      </c>
      <c r="F67" s="27" t="str">
        <f t="shared" si="16"/>
        <v>Okoń Tomasz Dr inż.</v>
      </c>
      <c r="G67" s="40" t="str">
        <f t="shared" si="34"/>
        <v>Tomasz</v>
      </c>
      <c r="H67" s="28" t="s">
        <v>88</v>
      </c>
      <c r="I67" s="40" t="str">
        <f t="shared" si="35"/>
        <v>Okoń</v>
      </c>
      <c r="J67" s="28" t="s">
        <v>28</v>
      </c>
      <c r="K67" s="29" t="s">
        <v>267</v>
      </c>
      <c r="L67" s="21" t="str">
        <f t="shared" si="17"/>
        <v>Okoń Tomasz Dr inż.</v>
      </c>
      <c r="M67" s="25" t="str">
        <f t="shared" si="18"/>
        <v xml:space="preserve">Tomasz | Okoń | Dr inż. |  ( 05401 )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5" customFormat="1">
      <c r="A68" s="46" t="s">
        <v>336</v>
      </c>
      <c r="B68" s="21" t="s">
        <v>80</v>
      </c>
      <c r="C68" s="21" t="s">
        <v>276</v>
      </c>
      <c r="D68" s="21" t="s">
        <v>144</v>
      </c>
      <c r="E68" s="21" t="s">
        <v>145</v>
      </c>
      <c r="F68" s="27" t="str">
        <f t="shared" ref="F68:F98" si="36">L68</f>
        <v>Orłowska-Kowalska Teresa Prof. dr hab. inż.</v>
      </c>
      <c r="G68" s="40" t="str">
        <f t="shared" si="34"/>
        <v>Teresa</v>
      </c>
      <c r="H68" s="28" t="s">
        <v>257</v>
      </c>
      <c r="I68" s="40" t="str">
        <f t="shared" si="35"/>
        <v>Orłowska-Kowalska</v>
      </c>
      <c r="J68" s="28" t="s">
        <v>31</v>
      </c>
      <c r="K68" s="29" t="s">
        <v>270</v>
      </c>
      <c r="L68" s="21" t="str">
        <f t="shared" ref="L68:L98" si="37">CONCATENATE(E68," ",D68," ",B68)</f>
        <v>Orłowska-Kowalska Teresa Prof. dr hab. inż.</v>
      </c>
      <c r="M68" s="25" t="str">
        <f t="shared" ref="M68:M98" si="38">CONCATENATE(D68," | ",E68," | ",B68," | "," ( ",A68, " ) ")</f>
        <v xml:space="preserve">Teresa | Orłowska-Kowalska | Prof. dr hab. inż. |  ( 05335 )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46" t="s">
        <v>337</v>
      </c>
      <c r="B69" s="21" t="s">
        <v>29</v>
      </c>
      <c r="C69" s="21" t="s">
        <v>272</v>
      </c>
      <c r="D69" s="21" t="s">
        <v>96</v>
      </c>
      <c r="E69" s="21" t="s">
        <v>147</v>
      </c>
      <c r="F69" s="27" t="str">
        <f t="shared" si="36"/>
        <v>Pawlaczyk Leszek Dr hab. inż.</v>
      </c>
      <c r="G69" s="40" t="str">
        <f t="shared" si="34"/>
        <v>Leszek</v>
      </c>
      <c r="H69" s="28"/>
      <c r="I69" s="40" t="str">
        <f t="shared" si="35"/>
        <v>Pawlaczyk</v>
      </c>
      <c r="J69" s="28" t="s">
        <v>31</v>
      </c>
      <c r="K69" s="29" t="s">
        <v>270</v>
      </c>
      <c r="L69" s="21" t="str">
        <f t="shared" si="37"/>
        <v>Pawlaczyk Leszek Dr hab. inż.</v>
      </c>
      <c r="M69" s="25" t="str">
        <f t="shared" si="38"/>
        <v xml:space="preserve">Leszek | Pawlaczyk | Dr hab. inż. |  ( 05336 )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7" customFormat="1">
      <c r="A70" s="46" t="s">
        <v>338</v>
      </c>
      <c r="B70" s="21" t="s">
        <v>33</v>
      </c>
      <c r="C70" s="21" t="s">
        <v>274</v>
      </c>
      <c r="D70" s="21" t="s">
        <v>49</v>
      </c>
      <c r="E70" s="21" t="s">
        <v>148</v>
      </c>
      <c r="F70" s="27" t="str">
        <f t="shared" si="36"/>
        <v>Pawlak Marcin Dr inż.</v>
      </c>
      <c r="G70" s="40" t="str">
        <f t="shared" si="34"/>
        <v>Marcin</v>
      </c>
      <c r="H70" s="28" t="s">
        <v>35</v>
      </c>
      <c r="I70" s="40" t="str">
        <f t="shared" si="35"/>
        <v>Pawlak</v>
      </c>
      <c r="J70" s="28" t="s">
        <v>31</v>
      </c>
      <c r="K70" s="29" t="s">
        <v>270</v>
      </c>
      <c r="L70" s="21" t="str">
        <f t="shared" si="37"/>
        <v>Pawlak Marcin Dr inż.</v>
      </c>
      <c r="M70" s="25" t="str">
        <f t="shared" si="38"/>
        <v xml:space="preserve">Marcin | Pawlak | Dr inż. |  ( 05337 )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c r="A71" s="46" t="s">
        <v>339</v>
      </c>
      <c r="B71" s="21" t="s">
        <v>33</v>
      </c>
      <c r="C71" s="40" t="s">
        <v>34</v>
      </c>
      <c r="D71" s="21" t="s">
        <v>81</v>
      </c>
      <c r="E71" s="21" t="s">
        <v>149</v>
      </c>
      <c r="F71" s="27" t="str">
        <f t="shared" si="36"/>
        <v>Pelesz Adam Dr inż.</v>
      </c>
      <c r="G71" s="40" t="str">
        <f t="shared" si="34"/>
        <v>Adam</v>
      </c>
      <c r="H71" s="28" t="s">
        <v>138</v>
      </c>
      <c r="I71" s="40" t="str">
        <f t="shared" si="35"/>
        <v>Pelesz</v>
      </c>
      <c r="J71" s="28" t="s">
        <v>52</v>
      </c>
      <c r="K71" s="29" t="s">
        <v>262</v>
      </c>
      <c r="L71" s="21" t="str">
        <f t="shared" si="37"/>
        <v>Pelesz Adam Dr inż.</v>
      </c>
      <c r="M71" s="25" t="str">
        <f t="shared" si="38"/>
        <v xml:space="preserve">Adam | Pelesz | Dr inż. |  ( 05170 ) </v>
      </c>
    </row>
    <row r="72" spans="1:40" s="6" customFormat="1">
      <c r="A72" s="46" t="s">
        <v>340</v>
      </c>
      <c r="B72" s="21" t="s">
        <v>29</v>
      </c>
      <c r="C72" s="21" t="s">
        <v>271</v>
      </c>
      <c r="D72" s="21" t="s">
        <v>46</v>
      </c>
      <c r="E72" s="21" t="s">
        <v>150</v>
      </c>
      <c r="F72" s="27" t="str">
        <f t="shared" si="36"/>
        <v>Pieńkowski Krzysztof Dr hab. inż.</v>
      </c>
      <c r="G72" s="40" t="str">
        <f t="shared" si="34"/>
        <v>Krzysztof</v>
      </c>
      <c r="H72" s="28"/>
      <c r="I72" s="40" t="str">
        <f t="shared" si="35"/>
        <v>Pieńkowski</v>
      </c>
      <c r="J72" s="28" t="s">
        <v>31</v>
      </c>
      <c r="K72" s="29" t="s">
        <v>270</v>
      </c>
      <c r="L72" s="21" t="str">
        <f t="shared" si="37"/>
        <v>Pieńkowski Krzysztof Dr hab. inż.</v>
      </c>
      <c r="M72" s="25" t="str">
        <f t="shared" si="38"/>
        <v xml:space="preserve">Krzysztof | Pieńkowski | Dr hab. inż. |  ( 05339 )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7" customFormat="1">
      <c r="A73" s="46" t="s">
        <v>341</v>
      </c>
      <c r="B73" s="21" t="s">
        <v>33</v>
      </c>
      <c r="C73" s="21" t="s">
        <v>34</v>
      </c>
      <c r="D73" s="21" t="s">
        <v>57</v>
      </c>
      <c r="E73" s="21" t="s">
        <v>151</v>
      </c>
      <c r="F73" s="27" t="str">
        <f t="shared" si="36"/>
        <v>Pierz Piotr Dr inż.</v>
      </c>
      <c r="G73" s="40" t="str">
        <f t="shared" si="34"/>
        <v>Piotr</v>
      </c>
      <c r="H73" s="28" t="s">
        <v>157</v>
      </c>
      <c r="I73" s="40" t="str">
        <f t="shared" si="35"/>
        <v>Pierz</v>
      </c>
      <c r="J73" s="28" t="s">
        <v>28</v>
      </c>
      <c r="K73" s="29" t="s">
        <v>266</v>
      </c>
      <c r="L73" s="21" t="str">
        <f t="shared" si="37"/>
        <v>Pierz Piotr Dr inż.</v>
      </c>
      <c r="M73" s="25" t="str">
        <f t="shared" si="38"/>
        <v xml:space="preserve">Piotr | Pierz | Dr inż. |  ( 05232 )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46" t="s">
        <v>342</v>
      </c>
      <c r="B74" s="21" t="s">
        <v>33</v>
      </c>
      <c r="C74" s="21" t="s">
        <v>66</v>
      </c>
      <c r="D74" s="21" t="s">
        <v>46</v>
      </c>
      <c r="E74" s="21" t="s">
        <v>152</v>
      </c>
      <c r="F74" s="27" t="str">
        <f t="shared" si="36"/>
        <v>Podlejski Krzysztof Dr inż.</v>
      </c>
      <c r="G74" s="40" t="str">
        <f t="shared" si="34"/>
        <v>Krzysztof</v>
      </c>
      <c r="H74" s="28" t="s">
        <v>258</v>
      </c>
      <c r="I74" s="40" t="str">
        <f t="shared" si="35"/>
        <v>Podlejski</v>
      </c>
      <c r="J74" s="28" t="s">
        <v>31</v>
      </c>
      <c r="K74" s="29" t="s">
        <v>269</v>
      </c>
      <c r="L74" s="21" t="str">
        <f t="shared" si="37"/>
        <v>Podlejski Krzysztof Dr inż.</v>
      </c>
      <c r="M74" s="25" t="str">
        <f>CONCATENATE(D74," | ",E74," | ",B74," | "," ( ",A74, " ) ")</f>
        <v xml:space="preserve">Krzysztof | Podlejski | Dr inż. |  ( 05340 )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46" t="s">
        <v>343</v>
      </c>
      <c r="B75" s="21" t="s">
        <v>80</v>
      </c>
      <c r="C75" s="21" t="s">
        <v>276</v>
      </c>
      <c r="D75" s="21" t="s">
        <v>70</v>
      </c>
      <c r="E75" s="21" t="s">
        <v>153</v>
      </c>
      <c r="F75" s="27" t="str">
        <f t="shared" si="36"/>
        <v>Rebizant Waldemar Prof. dr hab. inż.</v>
      </c>
      <c r="G75" s="40" t="str">
        <f t="shared" si="34"/>
        <v>Waldemar</v>
      </c>
      <c r="H75" s="28" t="s">
        <v>48</v>
      </c>
      <c r="I75" s="40" t="str">
        <f t="shared" si="35"/>
        <v>Rebizant</v>
      </c>
      <c r="J75" s="28" t="s">
        <v>28</v>
      </c>
      <c r="K75" s="29" t="s">
        <v>266</v>
      </c>
      <c r="L75" s="21" t="str">
        <f t="shared" si="37"/>
        <v>Rebizant Waldemar Prof. dr hab. inż.</v>
      </c>
      <c r="M75" s="25" t="str">
        <f>CONCATENATE(D75," | ",E75," | ",B75," | "," ( ",A75, " ) ")</f>
        <v xml:space="preserve">Waldemar | Rebizant | Prof. dr hab. inż. |  ( 05240 )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38" customFormat="1">
      <c r="A76" s="47">
        <v>52340</v>
      </c>
      <c r="B76" s="40" t="s">
        <v>33</v>
      </c>
      <c r="C76" s="40" t="s">
        <v>34</v>
      </c>
      <c r="D76" s="40" t="s">
        <v>65</v>
      </c>
      <c r="E76" s="40" t="s">
        <v>284</v>
      </c>
      <c r="F76" s="43" t="str">
        <f t="shared" si="36"/>
        <v>Regulski Paweł Dr inż.</v>
      </c>
      <c r="G76" s="40" t="str">
        <f t="shared" ref="G76" si="39">D76</f>
        <v>Paweł</v>
      </c>
      <c r="H76" s="44" t="s">
        <v>81</v>
      </c>
      <c r="I76" s="40" t="str">
        <f t="shared" ref="I76" si="40">E76</f>
        <v>Regulski</v>
      </c>
      <c r="J76" s="44" t="s">
        <v>28</v>
      </c>
      <c r="K76" s="45" t="s">
        <v>266</v>
      </c>
      <c r="L76" s="40" t="str">
        <f t="shared" si="37"/>
        <v>Regulski Paweł Dr inż.</v>
      </c>
      <c r="M76" s="41" t="str">
        <f>CONCATENATE(D76," | ",E76," | ",B76," | "," ( ",A76, " ) ")</f>
        <v xml:space="preserve">Paweł | Regulski | Dr inż. |  ( 52340 ) </v>
      </c>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row>
    <row r="77" spans="1:40" s="6" customFormat="1">
      <c r="A77" s="47" t="s">
        <v>344</v>
      </c>
      <c r="B77" s="21" t="s">
        <v>29</v>
      </c>
      <c r="C77" s="21" t="s">
        <v>272</v>
      </c>
      <c r="D77" s="21" t="s">
        <v>85</v>
      </c>
      <c r="E77" s="21" t="s">
        <v>154</v>
      </c>
      <c r="F77" s="27" t="str">
        <f t="shared" si="36"/>
        <v>Rezmer Jacek Dr hab. inż.</v>
      </c>
      <c r="G77" s="40" t="str">
        <f t="shared" si="34"/>
        <v>Jacek</v>
      </c>
      <c r="H77" s="28" t="s">
        <v>36</v>
      </c>
      <c r="I77" s="40" t="str">
        <f t="shared" si="35"/>
        <v>Rezmer</v>
      </c>
      <c r="J77" s="28" t="s">
        <v>52</v>
      </c>
      <c r="K77" s="29" t="s">
        <v>263</v>
      </c>
      <c r="L77" s="21" t="str">
        <f t="shared" si="37"/>
        <v>Rezmer Jacek Dr hab. inż.</v>
      </c>
      <c r="M77" s="25" t="str">
        <f>CONCATENATE(D77," | ",E77," | ",B77," | "," ( ",A77, " ) ")</f>
        <v xml:space="preserve">Jacek | Rezmer | Dr hab. inż. |  ( 05120 )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s="6" customFormat="1">
      <c r="A78" s="46" t="s">
        <v>345</v>
      </c>
      <c r="B78" s="21" t="s">
        <v>33</v>
      </c>
      <c r="C78" s="21" t="s">
        <v>245</v>
      </c>
      <c r="D78" s="21" t="s">
        <v>155</v>
      </c>
      <c r="E78" s="21" t="s">
        <v>156</v>
      </c>
      <c r="F78" s="27" t="str">
        <f t="shared" si="36"/>
        <v>Rojewski Wilhelm Dr inż.</v>
      </c>
      <c r="G78" s="40" t="str">
        <f t="shared" si="34"/>
        <v>Wilhelm</v>
      </c>
      <c r="H78" s="28" t="s">
        <v>79</v>
      </c>
      <c r="I78" s="40" t="str">
        <f t="shared" si="35"/>
        <v>Rojewski</v>
      </c>
      <c r="J78" s="28" t="s">
        <v>28</v>
      </c>
      <c r="K78" s="29" t="s">
        <v>266</v>
      </c>
      <c r="L78" s="21" t="str">
        <f t="shared" si="37"/>
        <v>Rojewski Wilhelm Dr inż.</v>
      </c>
      <c r="M78" s="25" t="str">
        <f t="shared" si="38"/>
        <v xml:space="preserve">Wilhelm | Rojewski | Dr inż. |  ( 05241z ) </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s="7" customFormat="1">
      <c r="A79" s="46" t="s">
        <v>346</v>
      </c>
      <c r="B79" s="21" t="s">
        <v>80</v>
      </c>
      <c r="C79" s="21" t="s">
        <v>276</v>
      </c>
      <c r="D79" s="21" t="s">
        <v>157</v>
      </c>
      <c r="E79" s="21" t="s">
        <v>158</v>
      </c>
      <c r="F79" s="27" t="str">
        <f t="shared" si="36"/>
        <v>Rosołowski Eugeniusz Prof. dr hab. inż.</v>
      </c>
      <c r="G79" s="40" t="str">
        <f t="shared" si="34"/>
        <v>Eugeniusz</v>
      </c>
      <c r="H79" s="28"/>
      <c r="I79" s="40" t="str">
        <f t="shared" si="35"/>
        <v>Rosołowski</v>
      </c>
      <c r="J79" s="28" t="s">
        <v>28</v>
      </c>
      <c r="K79" s="29" t="s">
        <v>266</v>
      </c>
      <c r="L79" s="21" t="str">
        <f t="shared" si="37"/>
        <v>Rosołowski Eugeniusz Prof. dr hab. inż.</v>
      </c>
      <c r="M79" s="25" t="str">
        <f t="shared" si="38"/>
        <v xml:space="preserve">Eugeniusz | Rosołowski | Prof. dr hab. inż. |  ( 05242 )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5" customFormat="1">
      <c r="A80" s="46" t="s">
        <v>347</v>
      </c>
      <c r="B80" s="21" t="s">
        <v>33</v>
      </c>
      <c r="C80" s="21" t="s">
        <v>34</v>
      </c>
      <c r="D80" s="21" t="s">
        <v>57</v>
      </c>
      <c r="E80" s="21" t="s">
        <v>159</v>
      </c>
      <c r="F80" s="27" t="str">
        <f t="shared" si="36"/>
        <v>Serkies Piotr Dr inż.</v>
      </c>
      <c r="G80" s="40" t="str">
        <f t="shared" si="34"/>
        <v>Piotr</v>
      </c>
      <c r="H80" s="28" t="s">
        <v>259</v>
      </c>
      <c r="I80" s="40" t="str">
        <f t="shared" si="35"/>
        <v>Serkies</v>
      </c>
      <c r="J80" s="28" t="s">
        <v>31</v>
      </c>
      <c r="K80" s="29" t="s">
        <v>270</v>
      </c>
      <c r="L80" s="21" t="str">
        <f t="shared" si="37"/>
        <v>Serkies Piotr Dr inż.</v>
      </c>
      <c r="M80" s="25" t="str">
        <f t="shared" si="38"/>
        <v xml:space="preserve">Piotr | Serkies | Dr inż. |  ( 05383 )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46" t="s">
        <v>348</v>
      </c>
      <c r="B81" s="21" t="s">
        <v>29</v>
      </c>
      <c r="C81" s="21" t="s">
        <v>271</v>
      </c>
      <c r="D81" s="21" t="s">
        <v>60</v>
      </c>
      <c r="E81" s="21" t="s">
        <v>160</v>
      </c>
      <c r="F81" s="27" t="str">
        <f t="shared" si="36"/>
        <v>Sikorski Tomasz Dr hab. inż.</v>
      </c>
      <c r="G81" s="40" t="str">
        <f t="shared" si="34"/>
        <v>Tomasz</v>
      </c>
      <c r="H81" s="28" t="s">
        <v>35</v>
      </c>
      <c r="I81" s="40" t="str">
        <f t="shared" si="35"/>
        <v>Sikorski</v>
      </c>
      <c r="J81" s="28" t="s">
        <v>52</v>
      </c>
      <c r="K81" s="29" t="s">
        <v>263</v>
      </c>
      <c r="L81" s="21" t="str">
        <f t="shared" si="37"/>
        <v>Sikorski Tomasz Dr hab. inż.</v>
      </c>
      <c r="M81" s="25" t="str">
        <f t="shared" si="38"/>
        <v xml:space="preserve">Tomasz | Sikorski | Dr hab. inż. |  ( 05141 )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7" customFormat="1">
      <c r="A82" s="46" t="s">
        <v>349</v>
      </c>
      <c r="B82" s="40" t="s">
        <v>33</v>
      </c>
      <c r="C82" s="40" t="s">
        <v>34</v>
      </c>
      <c r="D82" s="21" t="s">
        <v>49</v>
      </c>
      <c r="E82" s="21" t="s">
        <v>283</v>
      </c>
      <c r="F82" s="27" t="str">
        <f t="shared" ref="F82" si="41">L82</f>
        <v>Skóra Marcin Dr inż.</v>
      </c>
      <c r="G82" s="40" t="str">
        <f t="shared" si="34"/>
        <v>Marcin</v>
      </c>
      <c r="H82" s="28" t="s">
        <v>81</v>
      </c>
      <c r="I82" s="40" t="str">
        <f t="shared" si="35"/>
        <v>Skóra</v>
      </c>
      <c r="J82" s="28" t="s">
        <v>31</v>
      </c>
      <c r="K82" s="29" t="s">
        <v>270</v>
      </c>
      <c r="L82" s="21" t="str">
        <f t="shared" ref="L82" si="42">CONCATENATE(E82," ",D82," ",B82)</f>
        <v>Skóra Marcin Dr inż.</v>
      </c>
      <c r="M82" s="25" t="str">
        <f t="shared" ref="M82" si="43">CONCATENATE(D82," | ",E82," | ",B82," | "," ( ",A82, " ) ")</f>
        <v xml:space="preserve">Marcin | Skóra | Dr inż. |  ( 05396 )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6" customFormat="1">
      <c r="A83" s="46" t="s">
        <v>350</v>
      </c>
      <c r="B83" s="40" t="s">
        <v>33</v>
      </c>
      <c r="C83" s="40" t="s">
        <v>34</v>
      </c>
      <c r="D83" s="21" t="s">
        <v>57</v>
      </c>
      <c r="E83" s="21" t="s">
        <v>161</v>
      </c>
      <c r="F83" s="27" t="str">
        <f t="shared" si="36"/>
        <v>Sobański Piotr Dr inż.</v>
      </c>
      <c r="G83" s="40" t="str">
        <f t="shared" si="34"/>
        <v>Piotr</v>
      </c>
      <c r="H83" s="28" t="s">
        <v>37</v>
      </c>
      <c r="I83" s="40" t="str">
        <f t="shared" si="35"/>
        <v>Sobański</v>
      </c>
      <c r="J83" s="28" t="s">
        <v>31</v>
      </c>
      <c r="K83" s="29" t="s">
        <v>270</v>
      </c>
      <c r="L83" s="21" t="str">
        <f t="shared" si="37"/>
        <v>Sobański Piotr Dr inż.</v>
      </c>
      <c r="M83" s="25" t="str">
        <f t="shared" si="38"/>
        <v xml:space="preserve">Piotr | Sobański | Dr inż. |  ( 05387 ) </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c r="A84" s="46" t="s">
        <v>351</v>
      </c>
      <c r="B84" s="21" t="s">
        <v>80</v>
      </c>
      <c r="C84" s="21" t="s">
        <v>276</v>
      </c>
      <c r="D84" s="21" t="s">
        <v>133</v>
      </c>
      <c r="E84" s="21" t="s">
        <v>162</v>
      </c>
      <c r="F84" s="27" t="str">
        <f t="shared" si="36"/>
        <v>Sobierajski Marian Prof. dr hab. inż.</v>
      </c>
      <c r="G84" s="40" t="str">
        <f t="shared" si="34"/>
        <v>Marian</v>
      </c>
      <c r="H84" s="28"/>
      <c r="I84" s="40" t="str">
        <f t="shared" si="35"/>
        <v>Sobierajski</v>
      </c>
      <c r="J84" s="28" t="s">
        <v>28</v>
      </c>
      <c r="K84" s="29" t="s">
        <v>267</v>
      </c>
      <c r="L84" s="21" t="str">
        <f t="shared" si="37"/>
        <v>Sobierajski Marian Prof. dr hab. inż.</v>
      </c>
      <c r="M84" s="25" t="str">
        <f t="shared" si="38"/>
        <v xml:space="preserve">Marian | Sobierajski | Prof. dr hab. inż. |  ( 05245 ) </v>
      </c>
    </row>
    <row r="85" spans="1:40" s="5" customFormat="1">
      <c r="A85" s="46" t="s">
        <v>352</v>
      </c>
      <c r="B85" s="21" t="s">
        <v>33</v>
      </c>
      <c r="C85" s="21" t="s">
        <v>34</v>
      </c>
      <c r="D85" s="21" t="s">
        <v>46</v>
      </c>
      <c r="E85" s="21" t="s">
        <v>163</v>
      </c>
      <c r="F85" s="27" t="str">
        <f t="shared" si="36"/>
        <v>Solak Krzysztof Dr inż.</v>
      </c>
      <c r="G85" s="40" t="str">
        <f t="shared" si="34"/>
        <v>Krzysztof</v>
      </c>
      <c r="H85" s="28" t="s">
        <v>85</v>
      </c>
      <c r="I85" s="40" t="str">
        <f t="shared" si="35"/>
        <v>Solak</v>
      </c>
      <c r="J85" s="28" t="s">
        <v>28</v>
      </c>
      <c r="K85" s="29" t="s">
        <v>266</v>
      </c>
      <c r="L85" s="21" t="str">
        <f t="shared" si="37"/>
        <v>Solak Krzysztof Dr inż.</v>
      </c>
      <c r="M85" s="25" t="str">
        <f t="shared" si="38"/>
        <v xml:space="preserve">Krzysztof | Solak | Dr inż. |  ( 05296 ) </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s="5" customFormat="1">
      <c r="A86" s="46" t="s">
        <v>353</v>
      </c>
      <c r="B86" s="21" t="s">
        <v>33</v>
      </c>
      <c r="C86" s="40" t="s">
        <v>34</v>
      </c>
      <c r="D86" s="21" t="s">
        <v>138</v>
      </c>
      <c r="E86" s="21" t="s">
        <v>164</v>
      </c>
      <c r="F86" s="27" t="str">
        <f t="shared" si="36"/>
        <v>Staszewski Łukasz Dr inż.</v>
      </c>
      <c r="G86" s="40" t="str">
        <f t="shared" si="34"/>
        <v>Łukasz</v>
      </c>
      <c r="H86" s="28"/>
      <c r="I86" s="40" t="str">
        <f t="shared" si="35"/>
        <v>Staszewski</v>
      </c>
      <c r="J86" s="28" t="s">
        <v>28</v>
      </c>
      <c r="K86" s="29" t="s">
        <v>266</v>
      </c>
      <c r="L86" s="21" t="str">
        <f t="shared" si="37"/>
        <v>Staszewski Łukasz Dr inż.</v>
      </c>
      <c r="M86" s="25" t="str">
        <f t="shared" si="38"/>
        <v xml:space="preserve">Łukasz | Staszewski | Dr inż. |  ( 05410 )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46" t="s">
        <v>354</v>
      </c>
      <c r="B87" s="21" t="s">
        <v>33</v>
      </c>
      <c r="C87" s="21" t="s">
        <v>66</v>
      </c>
      <c r="D87" s="21" t="s">
        <v>43</v>
      </c>
      <c r="E87" s="21" t="s">
        <v>164</v>
      </c>
      <c r="F87" s="27" t="str">
        <f t="shared" si="36"/>
        <v>Staszewski Janusz Dr inż.</v>
      </c>
      <c r="G87" s="40" t="str">
        <f t="shared" si="34"/>
        <v>Janusz</v>
      </c>
      <c r="H87" s="28" t="s">
        <v>88</v>
      </c>
      <c r="I87" s="40" t="str">
        <f t="shared" si="35"/>
        <v>Staszewski</v>
      </c>
      <c r="J87" s="28" t="s">
        <v>28</v>
      </c>
      <c r="K87" s="29" t="s">
        <v>266</v>
      </c>
      <c r="L87" s="21" t="str">
        <f t="shared" si="37"/>
        <v>Staszewski Janusz Dr inż.</v>
      </c>
      <c r="M87" s="25" t="str">
        <f t="shared" si="38"/>
        <v xml:space="preserve">Janusz | Staszewski | Dr inż. |  ( 05263 )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26" t="s">
        <v>355</v>
      </c>
      <c r="B88" s="21" t="s">
        <v>33</v>
      </c>
      <c r="C88" s="21" t="s">
        <v>273</v>
      </c>
      <c r="D88" s="21" t="s">
        <v>57</v>
      </c>
      <c r="E88" s="21" t="s">
        <v>165</v>
      </c>
      <c r="F88" s="27" t="str">
        <f t="shared" si="36"/>
        <v>Stawski Piotr Dr inż.</v>
      </c>
      <c r="G88" s="40" t="str">
        <f t="shared" si="34"/>
        <v>Piotr</v>
      </c>
      <c r="H88" s="28"/>
      <c r="I88" s="40" t="str">
        <f t="shared" si="35"/>
        <v>Stawski</v>
      </c>
      <c r="J88" s="28" t="s">
        <v>28</v>
      </c>
      <c r="K88" s="29" t="s">
        <v>282</v>
      </c>
      <c r="L88" s="21" t="str">
        <f t="shared" si="37"/>
        <v>Stawski Piotr Dr inż.</v>
      </c>
      <c r="M88" s="25" t="str">
        <f t="shared" si="38"/>
        <v xml:space="preserve">Piotr | Stawski | Dr inż. |  ( 05224z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39" customFormat="1">
      <c r="A89" s="42" t="s">
        <v>356</v>
      </c>
      <c r="B89" s="40" t="s">
        <v>33</v>
      </c>
      <c r="C89" s="40" t="s">
        <v>245</v>
      </c>
      <c r="D89" s="40" t="s">
        <v>296</v>
      </c>
      <c r="E89" s="40" t="s">
        <v>295</v>
      </c>
      <c r="F89" s="43" t="str">
        <f t="shared" si="36"/>
        <v>Suseł Mieczysław Dr inż.</v>
      </c>
      <c r="G89" s="40" t="str">
        <f t="shared" si="34"/>
        <v>Mieczysław</v>
      </c>
      <c r="H89" s="44"/>
      <c r="I89" s="40" t="str">
        <f t="shared" si="35"/>
        <v>Suseł</v>
      </c>
      <c r="J89" s="44" t="s">
        <v>31</v>
      </c>
      <c r="K89" s="45"/>
      <c r="L89" s="40" t="str">
        <f t="shared" si="37"/>
        <v>Suseł Mieczysław Dr inż.</v>
      </c>
      <c r="M89" s="41" t="str">
        <f t="shared" si="38"/>
        <v xml:space="preserve">Mieczysław | Suseł | Dr inż. |  ( 05343z ) </v>
      </c>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row>
    <row r="90" spans="1:40" s="7" customFormat="1">
      <c r="A90" s="26" t="s">
        <v>357</v>
      </c>
      <c r="B90" s="21" t="s">
        <v>80</v>
      </c>
      <c r="C90" s="21" t="s">
        <v>275</v>
      </c>
      <c r="D90" s="21" t="s">
        <v>46</v>
      </c>
      <c r="E90" s="21" t="s">
        <v>166</v>
      </c>
      <c r="F90" s="27" t="str">
        <f t="shared" si="36"/>
        <v>Szabat Krzysztof Prof. dr hab. inż.</v>
      </c>
      <c r="G90" s="40" t="str">
        <f t="shared" si="34"/>
        <v>Krzysztof</v>
      </c>
      <c r="H90" s="28"/>
      <c r="I90" s="40" t="str">
        <f t="shared" si="35"/>
        <v>Szabat</v>
      </c>
      <c r="J90" s="28" t="s">
        <v>31</v>
      </c>
      <c r="K90" s="29" t="s">
        <v>270</v>
      </c>
      <c r="L90" s="21" t="str">
        <f t="shared" si="37"/>
        <v>Szabat Krzysztof Prof. dr hab. inż.</v>
      </c>
      <c r="M90" s="25" t="str">
        <f t="shared" si="38"/>
        <v xml:space="preserve">Krzysztof | Szabat | Prof. dr hab. inż. |  ( 05344 )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7" customFormat="1">
      <c r="A91" s="26" t="s">
        <v>358</v>
      </c>
      <c r="B91" s="21" t="s">
        <v>33</v>
      </c>
      <c r="C91" s="21" t="s">
        <v>245</v>
      </c>
      <c r="D91" s="21" t="s">
        <v>35</v>
      </c>
      <c r="E91" s="21" t="s">
        <v>167</v>
      </c>
      <c r="F91" s="27" t="str">
        <f t="shared" si="36"/>
        <v>Szkółka Stanisław Dr inż.</v>
      </c>
      <c r="G91" s="40" t="str">
        <f t="shared" si="34"/>
        <v>Stanisław</v>
      </c>
      <c r="H91" s="28" t="s">
        <v>48</v>
      </c>
      <c r="I91" s="40" t="str">
        <f t="shared" si="35"/>
        <v>Szkółka</v>
      </c>
      <c r="J91" s="28" t="s">
        <v>28</v>
      </c>
      <c r="K91" s="29" t="s">
        <v>265</v>
      </c>
      <c r="L91" s="21" t="str">
        <f t="shared" si="37"/>
        <v>Szkółka Stanisław Dr inż.</v>
      </c>
      <c r="M91" s="25" t="str">
        <f t="shared" si="38"/>
        <v xml:space="preserve">Stanisław | Szkółka | Dr inż. |  ( 05250z ) </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s="7" customFormat="1">
      <c r="A92" s="26" t="s">
        <v>359</v>
      </c>
      <c r="B92" s="21" t="s">
        <v>33</v>
      </c>
      <c r="C92" s="21" t="s">
        <v>34</v>
      </c>
      <c r="D92" s="21" t="s">
        <v>61</v>
      </c>
      <c r="E92" s="21" t="s">
        <v>168</v>
      </c>
      <c r="F92" s="27" t="str">
        <f t="shared" si="36"/>
        <v>Szuba Marek Dr inż.</v>
      </c>
      <c r="G92" s="40" t="str">
        <f t="shared" si="34"/>
        <v>Marek</v>
      </c>
      <c r="H92" s="28"/>
      <c r="I92" s="40" t="str">
        <f t="shared" si="35"/>
        <v>Szuba</v>
      </c>
      <c r="J92" s="28" t="s">
        <v>28</v>
      </c>
      <c r="K92" s="29" t="s">
        <v>268</v>
      </c>
      <c r="L92" s="21" t="str">
        <f t="shared" si="37"/>
        <v>Szuba Marek Dr inż.</v>
      </c>
      <c r="M92" s="25" t="str">
        <f t="shared" si="38"/>
        <v xml:space="preserve">Marek | Szuba | Dr inż. |  ( 05251 )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7" customFormat="1">
      <c r="A93" s="26" t="s">
        <v>360</v>
      </c>
      <c r="B93" s="21" t="s">
        <v>33</v>
      </c>
      <c r="C93" s="21" t="s">
        <v>66</v>
      </c>
      <c r="D93" s="21" t="s">
        <v>121</v>
      </c>
      <c r="E93" s="21" t="s">
        <v>169</v>
      </c>
      <c r="F93" s="27" t="str">
        <f t="shared" si="36"/>
        <v>Szymańda Jarosław Dr inż.</v>
      </c>
      <c r="G93" s="40" t="str">
        <f t="shared" si="34"/>
        <v>Jarosław</v>
      </c>
      <c r="H93" s="28" t="s">
        <v>133</v>
      </c>
      <c r="I93" s="40" t="str">
        <f t="shared" si="35"/>
        <v>Szymańda</v>
      </c>
      <c r="J93" s="28" t="s">
        <v>52</v>
      </c>
      <c r="K93" s="29" t="s">
        <v>263</v>
      </c>
      <c r="L93" s="21" t="str">
        <f t="shared" si="37"/>
        <v>Szymańda Jarosław Dr inż.</v>
      </c>
      <c r="M93" s="25" t="str">
        <f t="shared" si="38"/>
        <v xml:space="preserve">Jarosław | Szymańda | Dr inż. |  ( 05126 )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7" customFormat="1">
      <c r="A94" s="26" t="s">
        <v>361</v>
      </c>
      <c r="B94" s="21" t="s">
        <v>33</v>
      </c>
      <c r="C94" s="40" t="s">
        <v>274</v>
      </c>
      <c r="D94" s="21" t="s">
        <v>170</v>
      </c>
      <c r="E94" s="21" t="s">
        <v>171</v>
      </c>
      <c r="F94" s="27" t="str">
        <f t="shared" si="36"/>
        <v>Świstacz Bronisław Dr inż.</v>
      </c>
      <c r="G94" s="40" t="str">
        <f t="shared" si="34"/>
        <v>Bronisław</v>
      </c>
      <c r="H94" s="28"/>
      <c r="I94" s="40" t="str">
        <f t="shared" si="35"/>
        <v>Świstacz</v>
      </c>
      <c r="J94" s="28" t="s">
        <v>52</v>
      </c>
      <c r="K94" s="29" t="s">
        <v>263</v>
      </c>
      <c r="L94" s="21" t="str">
        <f t="shared" si="37"/>
        <v>Świstacz Bronisław Dr inż.</v>
      </c>
      <c r="M94" s="25" t="str">
        <f t="shared" si="38"/>
        <v xml:space="preserve">Bronisław | Świstacz | Dr inż. |  ( 05127 )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7" customFormat="1">
      <c r="A95" s="26" t="s">
        <v>362</v>
      </c>
      <c r="B95" s="21" t="s">
        <v>33</v>
      </c>
      <c r="C95" s="21" t="s">
        <v>34</v>
      </c>
      <c r="D95" s="21" t="s">
        <v>114</v>
      </c>
      <c r="E95" s="21" t="s">
        <v>172</v>
      </c>
      <c r="F95" s="27" t="str">
        <f t="shared" si="36"/>
        <v>Tarchała Grzegorz Dr inż.</v>
      </c>
      <c r="G95" s="40" t="str">
        <f t="shared" si="34"/>
        <v>Grzegorz</v>
      </c>
      <c r="H95" s="28" t="s">
        <v>252</v>
      </c>
      <c r="I95" s="40" t="str">
        <f t="shared" si="35"/>
        <v>Tarchała</v>
      </c>
      <c r="J95" s="28" t="s">
        <v>31</v>
      </c>
      <c r="K95" s="29" t="s">
        <v>270</v>
      </c>
      <c r="L95" s="21" t="str">
        <f t="shared" si="37"/>
        <v>Tarchała Grzegorz Dr inż.</v>
      </c>
      <c r="M95" s="25" t="str">
        <f t="shared" si="38"/>
        <v xml:space="preserve">Grzegorz | Tarchała | Dr inż. |  ( 05385 )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7" customFormat="1">
      <c r="A96" s="26" t="s">
        <v>363</v>
      </c>
      <c r="B96" s="21" t="s">
        <v>33</v>
      </c>
      <c r="C96" s="21" t="s">
        <v>34</v>
      </c>
      <c r="D96" s="21" t="s">
        <v>109</v>
      </c>
      <c r="E96" s="21" t="s">
        <v>173</v>
      </c>
      <c r="F96" s="27" t="str">
        <f t="shared" si="36"/>
        <v>Wacławek Zbigniew Dr inż.</v>
      </c>
      <c r="G96" s="40" t="str">
        <f t="shared" si="34"/>
        <v>Zbigniew</v>
      </c>
      <c r="H96" s="28" t="s">
        <v>46</v>
      </c>
      <c r="I96" s="40" t="str">
        <f t="shared" si="35"/>
        <v>Wacławek</v>
      </c>
      <c r="J96" s="28" t="s">
        <v>52</v>
      </c>
      <c r="K96" s="29" t="s">
        <v>263</v>
      </c>
      <c r="L96" s="21" t="str">
        <f t="shared" si="37"/>
        <v>Wacławek Zbigniew Dr inż.</v>
      </c>
      <c r="M96" s="25" t="str">
        <f t="shared" si="38"/>
        <v xml:space="preserve">Zbigniew | Wacławek | Dr inż. |  ( 05129 )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26" t="s">
        <v>364</v>
      </c>
      <c r="B97" s="21" t="s">
        <v>33</v>
      </c>
      <c r="C97" s="21" t="s">
        <v>34</v>
      </c>
      <c r="D97" s="21" t="s">
        <v>46</v>
      </c>
      <c r="E97" s="21" t="s">
        <v>174</v>
      </c>
      <c r="F97" s="27" t="str">
        <f t="shared" si="36"/>
        <v>Wieczorek Krzysztof Dr inż.</v>
      </c>
      <c r="G97" s="40" t="str">
        <f t="shared" si="34"/>
        <v>Krzysztof</v>
      </c>
      <c r="H97" s="28"/>
      <c r="I97" s="40" t="str">
        <f t="shared" si="35"/>
        <v>Wieczorek</v>
      </c>
      <c r="J97" s="28" t="s">
        <v>52</v>
      </c>
      <c r="K97" s="29" t="s">
        <v>262</v>
      </c>
      <c r="L97" s="21" t="str">
        <f t="shared" si="37"/>
        <v>Wieczorek Krzysztof Dr inż.</v>
      </c>
      <c r="M97" s="25" t="str">
        <f t="shared" si="38"/>
        <v xml:space="preserve">Krzysztof | Wieczorek | Dr inż. |  ( 05144 )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5" customFormat="1">
      <c r="A98" s="26" t="s">
        <v>365</v>
      </c>
      <c r="B98" s="21" t="s">
        <v>80</v>
      </c>
      <c r="C98" s="21" t="s">
        <v>245</v>
      </c>
      <c r="D98" s="21" t="s">
        <v>175</v>
      </c>
      <c r="E98" s="21" t="s">
        <v>176</v>
      </c>
      <c r="F98" s="27" t="str">
        <f t="shared" si="36"/>
        <v>Wilczyński Artur Prof. dr hab. inż.</v>
      </c>
      <c r="G98" s="40" t="str">
        <f t="shared" si="34"/>
        <v>Artur</v>
      </c>
      <c r="H98" s="28" t="s">
        <v>88</v>
      </c>
      <c r="I98" s="40" t="str">
        <f t="shared" si="35"/>
        <v>Wilczyński</v>
      </c>
      <c r="J98" s="28" t="s">
        <v>28</v>
      </c>
      <c r="K98" s="29" t="s">
        <v>267</v>
      </c>
      <c r="L98" s="21" t="str">
        <f t="shared" si="37"/>
        <v>Wilczyński Artur Prof. dr hab. inż.</v>
      </c>
      <c r="M98" s="25" t="str">
        <f t="shared" si="38"/>
        <v xml:space="preserve">Artur | Wilczyński | Prof. dr hab. inż. |  ( 05813 ) </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s="6" customFormat="1">
      <c r="A99" s="26" t="s">
        <v>366</v>
      </c>
      <c r="B99" s="21" t="s">
        <v>80</v>
      </c>
      <c r="C99" s="40" t="s">
        <v>275</v>
      </c>
      <c r="D99" s="21" t="s">
        <v>88</v>
      </c>
      <c r="E99" s="21" t="s">
        <v>177</v>
      </c>
      <c r="F99" s="27" t="str">
        <f t="shared" ref="F99:F112" si="44">L99</f>
        <v>Wilkosz Kazimierz Prof. dr hab. inż.</v>
      </c>
      <c r="G99" s="40" t="str">
        <f t="shared" si="34"/>
        <v>Kazimierz</v>
      </c>
      <c r="H99" s="28" t="s">
        <v>258</v>
      </c>
      <c r="I99" s="40" t="str">
        <f t="shared" si="35"/>
        <v>Wilkosz</v>
      </c>
      <c r="J99" s="28" t="s">
        <v>28</v>
      </c>
      <c r="K99" s="29" t="s">
        <v>267</v>
      </c>
      <c r="L99" s="21" t="str">
        <f t="shared" ref="L99:L112" si="45">CONCATENATE(E99," ",D99," ",B99)</f>
        <v>Wilkosz Kazimierz Prof. dr hab. inż.</v>
      </c>
      <c r="M99" s="25" t="str">
        <f t="shared" ref="M99:M112" si="46">CONCATENATE(D99," | ",E99," | ",B99," | "," ( ",A99, " ) ")</f>
        <v xml:space="preserve">Kazimierz | Wilkosz | Prof. dr hab. inż. |  ( 05255 )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4" customFormat="1">
      <c r="A100" s="26" t="s">
        <v>367</v>
      </c>
      <c r="B100" s="21" t="s">
        <v>130</v>
      </c>
      <c r="C100" s="21" t="s">
        <v>276</v>
      </c>
      <c r="D100" s="21" t="s">
        <v>48</v>
      </c>
      <c r="E100" s="21" t="s">
        <v>178</v>
      </c>
      <c r="F100" s="27" t="str">
        <f t="shared" si="44"/>
        <v>Wiszniewski Andrzej Prof. zw. dr hab. inż.</v>
      </c>
      <c r="G100" s="40" t="str">
        <f t="shared" si="34"/>
        <v>Andrzej</v>
      </c>
      <c r="H100" s="28" t="s">
        <v>253</v>
      </c>
      <c r="I100" s="40" t="str">
        <f t="shared" si="35"/>
        <v>Wiszniewski</v>
      </c>
      <c r="J100" s="28" t="s">
        <v>28</v>
      </c>
      <c r="K100" s="29" t="s">
        <v>266</v>
      </c>
      <c r="L100" s="21" t="str">
        <f t="shared" si="45"/>
        <v>Wiszniewski Andrzej Prof. zw. dr hab. inż.</v>
      </c>
      <c r="M100" s="25" t="str">
        <f t="shared" si="46"/>
        <v xml:space="preserve">Andrzej | Wiszniewski | Prof. zw. dr hab. inż. |  ( 05256 )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7" customFormat="1">
      <c r="A101" s="26" t="s">
        <v>368</v>
      </c>
      <c r="B101" s="21" t="s">
        <v>33</v>
      </c>
      <c r="C101" s="21" t="s">
        <v>274</v>
      </c>
      <c r="D101" s="21" t="s">
        <v>114</v>
      </c>
      <c r="E101" s="21" t="s">
        <v>179</v>
      </c>
      <c r="F101" s="27" t="str">
        <f t="shared" si="44"/>
        <v>Wiśniewski Grzegorz Dr inż.</v>
      </c>
      <c r="G101" s="40" t="str">
        <f t="shared" si="34"/>
        <v>Grzegorz</v>
      </c>
      <c r="H101" s="28" t="s">
        <v>157</v>
      </c>
      <c r="I101" s="40" t="str">
        <f t="shared" si="35"/>
        <v>Wiśniewski</v>
      </c>
      <c r="J101" s="28" t="s">
        <v>28</v>
      </c>
      <c r="K101" s="29" t="s">
        <v>266</v>
      </c>
      <c r="L101" s="21" t="str">
        <f t="shared" si="45"/>
        <v>Wiśniewski Grzegorz Dr inż.</v>
      </c>
      <c r="M101" s="25" t="str">
        <f t="shared" si="46"/>
        <v xml:space="preserve">Grzegorz | Wiśniewski | Dr inż. |  ( 05214 ) </v>
      </c>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s="6" customFormat="1">
      <c r="A102" s="26" t="s">
        <v>369</v>
      </c>
      <c r="B102" s="21" t="s">
        <v>29</v>
      </c>
      <c r="C102" s="21" t="s">
        <v>245</v>
      </c>
      <c r="D102" s="21" t="s">
        <v>180</v>
      </c>
      <c r="E102" s="21" t="s">
        <v>181</v>
      </c>
      <c r="F102" s="27" t="str">
        <f t="shared" si="44"/>
        <v>Wnukowska Bogumiła Dr hab. inż.</v>
      </c>
      <c r="G102" s="40" t="str">
        <f t="shared" si="34"/>
        <v>Bogumiła</v>
      </c>
      <c r="H102" s="28" t="s">
        <v>260</v>
      </c>
      <c r="I102" s="40" t="str">
        <f t="shared" si="35"/>
        <v>Wnukowska</v>
      </c>
      <c r="J102" s="28" t="s">
        <v>28</v>
      </c>
      <c r="K102" s="29" t="s">
        <v>268</v>
      </c>
      <c r="L102" s="21" t="str">
        <f t="shared" si="45"/>
        <v>Wnukowska Bogumiła Dr hab. inż.</v>
      </c>
      <c r="M102" s="25" t="str">
        <f t="shared" si="46"/>
        <v xml:space="preserve">Bogumiła | Wnukowska | Dr hab. inż. |  ( 05258z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7" customFormat="1">
      <c r="A103" s="26" t="s">
        <v>370</v>
      </c>
      <c r="B103" s="21" t="s">
        <v>33</v>
      </c>
      <c r="C103" s="21" t="s">
        <v>34</v>
      </c>
      <c r="D103" s="21" t="s">
        <v>49</v>
      </c>
      <c r="E103" s="21" t="s">
        <v>182</v>
      </c>
      <c r="F103" s="27" t="str">
        <f t="shared" si="44"/>
        <v>Wolkiewicz Marcin Dr inż.</v>
      </c>
      <c r="G103" s="40" t="str">
        <f t="shared" si="34"/>
        <v>Marcin</v>
      </c>
      <c r="H103" s="28"/>
      <c r="I103" s="40" t="str">
        <f t="shared" si="35"/>
        <v>Wolkiewicz</v>
      </c>
      <c r="J103" s="28" t="s">
        <v>31</v>
      </c>
      <c r="K103" s="29" t="s">
        <v>270</v>
      </c>
      <c r="L103" s="21" t="str">
        <f t="shared" si="45"/>
        <v>Wolkiewicz Marcin Dr inż.</v>
      </c>
      <c r="M103" s="25" t="str">
        <f t="shared" si="46"/>
        <v xml:space="preserve">Marcin | Wolkiewicz | Dr inż. |  ( 05377 )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7" customFormat="1">
      <c r="A104" s="26" t="s">
        <v>371</v>
      </c>
      <c r="B104" s="21" t="s">
        <v>33</v>
      </c>
      <c r="C104" s="21" t="s">
        <v>34</v>
      </c>
      <c r="D104" s="21" t="s">
        <v>96</v>
      </c>
      <c r="E104" s="21" t="s">
        <v>183</v>
      </c>
      <c r="F104" s="27" t="str">
        <f t="shared" si="44"/>
        <v>Woźny Leszek Dr inż.</v>
      </c>
      <c r="G104" s="40" t="str">
        <f t="shared" si="34"/>
        <v>Leszek</v>
      </c>
      <c r="H104" s="28" t="s">
        <v>57</v>
      </c>
      <c r="I104" s="40" t="str">
        <f t="shared" si="35"/>
        <v>Woźny</v>
      </c>
      <c r="J104" s="28" t="s">
        <v>52</v>
      </c>
      <c r="K104" s="29" t="s">
        <v>264</v>
      </c>
      <c r="L104" s="21" t="str">
        <f t="shared" si="45"/>
        <v>Woźny Leszek Dr inż.</v>
      </c>
      <c r="M104" s="25" t="str">
        <f t="shared" si="46"/>
        <v xml:space="preserve">Leszek | Woźny | Dr inż. |  ( 05131 )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39" customFormat="1">
      <c r="A105" s="42" t="s">
        <v>372</v>
      </c>
      <c r="B105" s="40" t="s">
        <v>33</v>
      </c>
      <c r="C105" s="40" t="s">
        <v>40</v>
      </c>
      <c r="D105" s="40" t="s">
        <v>294</v>
      </c>
      <c r="E105" s="40" t="s">
        <v>297</v>
      </c>
      <c r="F105" s="43" t="str">
        <f t="shared" si="44"/>
        <v>Wróbel Karol Dr inż.</v>
      </c>
      <c r="G105" s="40" t="str">
        <f t="shared" si="34"/>
        <v>Karol</v>
      </c>
      <c r="H105" s="44"/>
      <c r="I105" s="40" t="str">
        <f t="shared" si="35"/>
        <v>Wróbel</v>
      </c>
      <c r="J105" s="44" t="s">
        <v>31</v>
      </c>
      <c r="K105" s="45"/>
      <c r="L105" s="40" t="str">
        <f t="shared" si="45"/>
        <v>Wróbel Karol Dr inż.</v>
      </c>
      <c r="M105" s="41" t="str">
        <f t="shared" si="46"/>
        <v xml:space="preserve">Karol | Wróbel | Dr inż. |  ( 053112 ) </v>
      </c>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row>
    <row r="106" spans="1:40" s="5" customFormat="1">
      <c r="A106" s="26" t="s">
        <v>373</v>
      </c>
      <c r="B106" s="21" t="s">
        <v>80</v>
      </c>
      <c r="C106" s="21" t="s">
        <v>245</v>
      </c>
      <c r="D106" s="21" t="s">
        <v>109</v>
      </c>
      <c r="E106" s="21" t="s">
        <v>184</v>
      </c>
      <c r="F106" s="27" t="str">
        <f t="shared" si="44"/>
        <v>Wróblewski Zbigniew Prof. dr hab. inż.</v>
      </c>
      <c r="G106" s="40" t="str">
        <f t="shared" si="34"/>
        <v>Zbigniew</v>
      </c>
      <c r="H106" s="28" t="s">
        <v>90</v>
      </c>
      <c r="I106" s="40" t="str">
        <f t="shared" si="35"/>
        <v>Wróblewski</v>
      </c>
      <c r="J106" s="28" t="s">
        <v>28</v>
      </c>
      <c r="K106" s="29" t="s">
        <v>268</v>
      </c>
      <c r="L106" s="21" t="str">
        <f t="shared" si="45"/>
        <v>Wróblewski Zbigniew Prof. dr hab. inż.</v>
      </c>
      <c r="M106" s="25" t="str">
        <f t="shared" si="46"/>
        <v xml:space="preserve">Zbigniew | Wróblewski | Prof. dr hab. inż. |  ( 05259z ) </v>
      </c>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s="7" customFormat="1">
      <c r="A107" s="26" t="s">
        <v>374</v>
      </c>
      <c r="B107" s="21" t="s">
        <v>33</v>
      </c>
      <c r="C107" s="21" t="s">
        <v>66</v>
      </c>
      <c r="D107" s="21" t="s">
        <v>97</v>
      </c>
      <c r="E107" s="21" t="s">
        <v>185</v>
      </c>
      <c r="F107" s="27" t="str">
        <f t="shared" si="44"/>
        <v>Zacirka Ryszard Dr inż.</v>
      </c>
      <c r="G107" s="40" t="str">
        <f t="shared" si="34"/>
        <v>Ryszard</v>
      </c>
      <c r="H107" s="28" t="s">
        <v>261</v>
      </c>
      <c r="I107" s="40" t="str">
        <f t="shared" si="35"/>
        <v>Zacirka</v>
      </c>
      <c r="J107" s="28" t="s">
        <v>28</v>
      </c>
      <c r="K107" s="29" t="s">
        <v>268</v>
      </c>
      <c r="L107" s="21" t="str">
        <f t="shared" si="45"/>
        <v>Zacirka Ryszard Dr inż.</v>
      </c>
      <c r="M107" s="25" t="str">
        <f t="shared" si="46"/>
        <v xml:space="preserve">Ryszard | Zacirka | Dr inż. |  ( 05260 ) </v>
      </c>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s="39" customFormat="1">
      <c r="A108" s="42" t="s">
        <v>375</v>
      </c>
      <c r="B108" s="40" t="s">
        <v>33</v>
      </c>
      <c r="C108" s="40" t="s">
        <v>34</v>
      </c>
      <c r="D108" s="40" t="s">
        <v>65</v>
      </c>
      <c r="E108" s="40" t="s">
        <v>186</v>
      </c>
      <c r="F108" s="43" t="str">
        <f t="shared" ref="F108" si="47">L108</f>
        <v>Zalas Paweł Dr inż.</v>
      </c>
      <c r="G108" s="40" t="str">
        <f t="shared" ref="G108" si="48">D108</f>
        <v>Paweł</v>
      </c>
      <c r="H108" s="44" t="s">
        <v>81</v>
      </c>
      <c r="I108" s="40" t="str">
        <f t="shared" ref="I108" si="49">E108</f>
        <v>Zalas</v>
      </c>
      <c r="J108" s="44" t="s">
        <v>31</v>
      </c>
      <c r="K108" s="45" t="s">
        <v>269</v>
      </c>
      <c r="L108" s="40" t="str">
        <f t="shared" ref="L108" si="50">CONCATENATE(E108," ",D108," ",B108)</f>
        <v>Zalas Paweł Dr inż.</v>
      </c>
      <c r="M108" s="41" t="str">
        <f t="shared" ref="M108" si="51">CONCATENATE(D108," | ",E108," | ",B108," | "," ( ",A108, " ) ")</f>
        <v xml:space="preserve">Paweł | Zalas | Dr inż. |  ( 05354 ) </v>
      </c>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row>
    <row r="109" spans="1:40" s="6" customFormat="1">
      <c r="A109" s="26" t="s">
        <v>376</v>
      </c>
      <c r="B109" s="21" t="s">
        <v>29</v>
      </c>
      <c r="C109" s="21" t="s">
        <v>271</v>
      </c>
      <c r="D109" s="21" t="s">
        <v>90</v>
      </c>
      <c r="E109" s="21" t="s">
        <v>187</v>
      </c>
      <c r="F109" s="27" t="str">
        <f t="shared" si="44"/>
        <v>Zawilak Jan Dr hab. inż.</v>
      </c>
      <c r="G109" s="40" t="str">
        <f t="shared" si="34"/>
        <v>Jan</v>
      </c>
      <c r="H109" s="28"/>
      <c r="I109" s="40" t="str">
        <f t="shared" si="35"/>
        <v>Zawilak</v>
      </c>
      <c r="J109" s="28" t="s">
        <v>31</v>
      </c>
      <c r="K109" s="29" t="s">
        <v>269</v>
      </c>
      <c r="L109" s="21" t="str">
        <f t="shared" si="45"/>
        <v>Zawilak Jan Dr hab. inż.</v>
      </c>
      <c r="M109" s="25" t="str">
        <f t="shared" si="46"/>
        <v xml:space="preserve">Jan | Zawilak | Dr hab. inż. |  ( 05351 ) </v>
      </c>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row>
    <row r="110" spans="1:40" s="6" customFormat="1">
      <c r="A110" s="26" t="s">
        <v>377</v>
      </c>
      <c r="B110" s="26" t="s">
        <v>33</v>
      </c>
      <c r="C110" s="21" t="s">
        <v>34</v>
      </c>
      <c r="D110" s="26" t="s">
        <v>60</v>
      </c>
      <c r="E110" s="26" t="s">
        <v>187</v>
      </c>
      <c r="F110" s="30" t="str">
        <f t="shared" si="44"/>
        <v>Zawilak Tomasz Dr inż.</v>
      </c>
      <c r="G110" s="40" t="str">
        <f t="shared" si="34"/>
        <v>Tomasz</v>
      </c>
      <c r="H110" s="28" t="s">
        <v>85</v>
      </c>
      <c r="I110" s="40" t="str">
        <f t="shared" si="35"/>
        <v>Zawilak</v>
      </c>
      <c r="J110" s="28" t="s">
        <v>31</v>
      </c>
      <c r="K110" s="29" t="s">
        <v>269</v>
      </c>
      <c r="L110" s="21" t="str">
        <f t="shared" si="45"/>
        <v>Zawilak Tomasz Dr inż.</v>
      </c>
      <c r="M110" s="25" t="str">
        <f t="shared" si="46"/>
        <v xml:space="preserve">Tomasz | Zawilak | Dr inż. |  ( 05362 ) </v>
      </c>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s="6" customFormat="1">
      <c r="A111" s="26" t="s">
        <v>378</v>
      </c>
      <c r="B111" s="21" t="s">
        <v>29</v>
      </c>
      <c r="C111" s="21" t="s">
        <v>272</v>
      </c>
      <c r="D111" s="21" t="s">
        <v>90</v>
      </c>
      <c r="E111" s="21" t="s">
        <v>188</v>
      </c>
      <c r="F111" s="27" t="str">
        <f t="shared" si="44"/>
        <v>Ziaja Jan Dr hab. inż.</v>
      </c>
      <c r="G111" s="40" t="str">
        <f t="shared" si="34"/>
        <v>Jan</v>
      </c>
      <c r="H111" s="28" t="s">
        <v>35</v>
      </c>
      <c r="I111" s="40" t="str">
        <f t="shared" si="35"/>
        <v>Ziaja</v>
      </c>
      <c r="J111" s="28" t="s">
        <v>52</v>
      </c>
      <c r="K111" s="29" t="s">
        <v>264</v>
      </c>
      <c r="L111" s="21" t="str">
        <f t="shared" si="45"/>
        <v>Ziaja Jan Dr hab. inż.</v>
      </c>
      <c r="M111" s="25" t="str">
        <f t="shared" si="46"/>
        <v xml:space="preserve">Jan | Ziaja | Dr hab. inż. |  ( 05132 ) </v>
      </c>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s="7" customFormat="1" ht="15.75" thickBot="1">
      <c r="A112" s="26" t="s">
        <v>379</v>
      </c>
      <c r="B112" s="21" t="s">
        <v>33</v>
      </c>
      <c r="C112" s="21" t="s">
        <v>34</v>
      </c>
      <c r="D112" s="21" t="s">
        <v>65</v>
      </c>
      <c r="E112" s="21" t="s">
        <v>189</v>
      </c>
      <c r="F112" s="31" t="str">
        <f t="shared" si="44"/>
        <v>Żyłka Paweł Dr inż.</v>
      </c>
      <c r="G112" s="32" t="str">
        <f t="shared" si="34"/>
        <v>Paweł</v>
      </c>
      <c r="H112" s="32"/>
      <c r="I112" s="32" t="str">
        <f t="shared" si="35"/>
        <v>Żyłka</v>
      </c>
      <c r="J112" s="32" t="s">
        <v>52</v>
      </c>
      <c r="K112" s="33" t="s">
        <v>264</v>
      </c>
      <c r="L112" s="21" t="str">
        <f t="shared" si="45"/>
        <v>Żyłka Paweł Dr inż.</v>
      </c>
      <c r="M112" s="25" t="str">
        <f t="shared" si="46"/>
        <v xml:space="preserve">Paweł | Żyłka | Dr inż. |  ( 05134 ) </v>
      </c>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13">
      <c r="A113" s="21"/>
      <c r="B113" s="21"/>
      <c r="C113" s="21"/>
      <c r="D113" s="21"/>
      <c r="E113" s="21"/>
      <c r="F113" s="21">
        <v>1</v>
      </c>
      <c r="G113" s="21">
        <v>2</v>
      </c>
      <c r="H113" s="21">
        <v>3</v>
      </c>
      <c r="I113" s="21">
        <v>4</v>
      </c>
      <c r="J113" s="21">
        <v>5</v>
      </c>
      <c r="K113" s="21">
        <v>6</v>
      </c>
      <c r="L113" s="21"/>
      <c r="M113" s="21"/>
    </row>
    <row r="114" spans="1:13">
      <c r="F114"/>
      <c r="G114"/>
      <c r="H114"/>
      <c r="I114"/>
    </row>
    <row r="115" spans="1:13">
      <c r="F115"/>
      <c r="G115"/>
      <c r="H115"/>
      <c r="I115"/>
    </row>
    <row r="116" spans="1:13">
      <c r="F116"/>
      <c r="G116"/>
      <c r="H116"/>
      <c r="I116"/>
    </row>
    <row r="117" spans="1:13">
      <c r="F117"/>
      <c r="G117"/>
      <c r="H117"/>
      <c r="I117"/>
    </row>
    <row r="118" spans="1:13">
      <c r="F118"/>
      <c r="G118"/>
      <c r="H118"/>
      <c r="I118"/>
    </row>
    <row r="119" spans="1:13">
      <c r="F119"/>
      <c r="G119"/>
      <c r="H119"/>
      <c r="I119"/>
    </row>
    <row r="120" spans="1:13">
      <c r="F120"/>
      <c r="G120"/>
      <c r="H120"/>
      <c r="I120"/>
    </row>
    <row r="121" spans="1:13">
      <c r="F121"/>
      <c r="G121"/>
      <c r="H121"/>
      <c r="I121"/>
    </row>
  </sheetData>
  <autoFilter ref="A1:L113"/>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E6" sqref="E6"/>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18" customFormat="1">
      <c r="A1" s="18" t="s">
        <v>193</v>
      </c>
      <c r="B1" s="18" t="s">
        <v>197</v>
      </c>
      <c r="C1" s="18" t="s">
        <v>195</v>
      </c>
      <c r="D1" s="18" t="str">
        <f t="shared" ref="D1" si="0">E1</f>
        <v>Automatyka i Robotyka_inż._AMU</v>
      </c>
      <c r="E1" s="18"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193</v>
      </c>
      <c r="B2" t="s">
        <v>197</v>
      </c>
      <c r="C2" t="s">
        <v>199</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18" customFormat="1">
      <c r="A3" s="18" t="s">
        <v>192</v>
      </c>
      <c r="B3" s="18" t="s">
        <v>197</v>
      </c>
      <c r="C3" s="18" t="s">
        <v>196</v>
      </c>
      <c r="D3" s="18" t="str">
        <f t="shared" ref="D3" si="10">E3</f>
        <v>Elektrotechnika_inż._EEN</v>
      </c>
      <c r="E3" s="18"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192</v>
      </c>
      <c r="B4" t="s">
        <v>197</v>
      </c>
      <c r="C4" s="18" t="s">
        <v>200</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194</v>
      </c>
      <c r="B5" t="s">
        <v>197</v>
      </c>
      <c r="D5" t="str">
        <f t="shared" si="5"/>
        <v>Mechatronika_inż._</v>
      </c>
      <c r="E5" t="str">
        <f t="shared" si="6"/>
        <v>Mechatronika_inż._</v>
      </c>
      <c r="F5" s="2" t="str">
        <f t="shared" si="7"/>
        <v>Mechatronika_inż._</v>
      </c>
      <c r="G5" s="2" t="str">
        <f t="shared" si="8"/>
        <v>Mechatronika</v>
      </c>
      <c r="H5" s="2" t="str">
        <f t="shared" si="9"/>
        <v>inż.</v>
      </c>
      <c r="I5" s="2"/>
    </row>
    <row r="6" spans="1:9">
      <c r="A6" t="s">
        <v>193</v>
      </c>
      <c r="B6" t="s">
        <v>198</v>
      </c>
      <c r="C6" t="s">
        <v>195</v>
      </c>
      <c r="D6" t="str">
        <f t="shared" si="5"/>
        <v>Automatyka i Robotyka_mgr_AMU</v>
      </c>
      <c r="E6" t="str">
        <f t="shared" si="6"/>
        <v>Automatyka i Robotyka_mgr_AMU</v>
      </c>
      <c r="F6" s="2" t="str">
        <f t="shared" si="7"/>
        <v>Automatyka i Robotyka_mgr_AMU</v>
      </c>
      <c r="G6" s="2" t="str">
        <f t="shared" si="8"/>
        <v>Automatyka i Robotyka</v>
      </c>
      <c r="H6" s="2" t="str">
        <f t="shared" si="9"/>
        <v>mgr</v>
      </c>
      <c r="I6" s="2" t="str">
        <f t="shared" si="4"/>
        <v>AMU</v>
      </c>
    </row>
    <row r="7" spans="1:9">
      <c r="A7" t="s">
        <v>193</v>
      </c>
      <c r="B7" t="s">
        <v>198</v>
      </c>
      <c r="C7" t="s">
        <v>199</v>
      </c>
      <c r="D7" t="str">
        <f t="shared" si="5"/>
        <v>Automatyka i Robotyka_mgr_ASE</v>
      </c>
      <c r="E7" t="str">
        <f t="shared" si="6"/>
        <v>Automatyka i Robotyka_mgr_ASE</v>
      </c>
      <c r="F7" s="2" t="str">
        <f t="shared" si="7"/>
        <v>Automatyka i Robotyka_mgr_ASE</v>
      </c>
      <c r="G7" s="2" t="str">
        <f t="shared" si="8"/>
        <v>Automatyka i Robotyka</v>
      </c>
      <c r="H7" s="2" t="str">
        <f t="shared" si="9"/>
        <v>mgr</v>
      </c>
      <c r="I7" s="2" t="str">
        <f t="shared" si="4"/>
        <v>ASE</v>
      </c>
    </row>
    <row r="8" spans="1:9">
      <c r="A8" t="s">
        <v>192</v>
      </c>
      <c r="B8" t="s">
        <v>198</v>
      </c>
      <c r="C8" t="s">
        <v>196</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192</v>
      </c>
      <c r="B9" t="s">
        <v>198</v>
      </c>
      <c r="C9" t="s">
        <v>200</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192</v>
      </c>
      <c r="B10" t="s">
        <v>198</v>
      </c>
      <c r="C10" t="s">
        <v>201</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192</v>
      </c>
      <c r="B11" t="s">
        <v>198</v>
      </c>
      <c r="C11" t="s">
        <v>202</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192</v>
      </c>
      <c r="B12" t="s">
        <v>198</v>
      </c>
      <c r="C12" s="18" t="s">
        <v>242</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229</v>
      </c>
      <c r="B16" t="s">
        <v>277</v>
      </c>
    </row>
    <row r="17" spans="1:2">
      <c r="A17" s="12" t="s">
        <v>243</v>
      </c>
      <c r="B17" t="s">
        <v>234</v>
      </c>
    </row>
    <row r="18" spans="1:2">
      <c r="A18" s="12" t="s">
        <v>244</v>
      </c>
      <c r="B18" t="s">
        <v>235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Tematy</vt:lpstr>
      <vt:lpstr>Prowadzacy</vt:lpstr>
      <vt:lpstr>studia</vt:lpstr>
      <vt:lpstr>forma</vt:lpstr>
      <vt:lpstr>kierunki</vt:lpstr>
      <vt:lpstr>Pracownicy</vt:lpstr>
      <vt:lpstr>studia!robert</vt:lpstr>
      <vt:lpstr>taknie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anita</cp:lastModifiedBy>
  <cp:lastPrinted>2018-06-28T09:50:27Z</cp:lastPrinted>
  <dcterms:created xsi:type="dcterms:W3CDTF">2014-12-07T15:26:17Z</dcterms:created>
  <dcterms:modified xsi:type="dcterms:W3CDTF">2019-02-18T13:20:18Z</dcterms:modified>
</cp:coreProperties>
</file>