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mc:AlternateContent xmlns:mc="http://schemas.openxmlformats.org/markup-compatibility/2006">
    <mc:Choice Requires="x15">
      <x15ac:absPath xmlns:x15ac="http://schemas.microsoft.com/office/spreadsheetml/2010/11/ac" url="D:\NOWA_STRONA_WWW\STUDENCI\DYPLOMANCI\TEMATY_PRAC_DYPLOMOWYCH\"/>
    </mc:Choice>
  </mc:AlternateContent>
  <xr:revisionPtr revIDLastSave="0" documentId="8_{5064E091-CC8B-4167-B1DE-23BE6BEA56D7}" xr6:coauthVersionLast="36" xr6:coauthVersionMax="36" xr10:uidLastSave="{00000000-0000-0000-0000-000000000000}"/>
  <workbookProtection workbookPassword="995A" lockStructure="1"/>
  <bookViews>
    <workbookView xWindow="0" yWindow="0" windowWidth="21570" windowHeight="9330" tabRatio="591" xr2:uid="{00000000-000D-0000-FFFF-FFFF00000000}"/>
  </bookViews>
  <sheets>
    <sheet name="Tematy" sheetId="1" r:id="rId1"/>
    <sheet name="Prowadzacy" sheetId="2" state="hidden" r:id="rId2"/>
    <sheet name="studia" sheetId="3" state="hidden" r:id="rId3"/>
  </sheets>
  <definedNames>
    <definedName name="_xlnm._FilterDatabase" localSheetId="1" hidden="1">Prowadzacy!$A$1:$L$106</definedName>
    <definedName name="_xlnm._FilterDatabase" localSheetId="0" hidden="1">Tematy!$A$5:$BG$482</definedName>
    <definedName name="forma">studia!$A$17:$A$18</definedName>
    <definedName name="kierunki">studia!$F$1:$F$12</definedName>
    <definedName name="Pracownicy">Prowadzacy!$F$2:$F$105</definedName>
    <definedName name="robert" localSheetId="2">studia!$F$1:$F$12</definedName>
    <definedName name="taknie">studia!$B$17:$B$18</definedName>
  </definedNames>
  <calcPr calcId="191029"/>
</workbook>
</file>

<file path=xl/calcChain.xml><?xml version="1.0" encoding="utf-8"?>
<calcChain xmlns="http://schemas.openxmlformats.org/spreadsheetml/2006/main">
  <c r="I91" i="2" l="1"/>
  <c r="L91" i="2"/>
  <c r="F91" i="2" s="1"/>
  <c r="M91" i="2"/>
  <c r="G91" i="2"/>
  <c r="M85" i="2"/>
  <c r="I85" i="2"/>
  <c r="L85" i="2"/>
  <c r="F85" i="2" s="1"/>
  <c r="G85" i="2"/>
  <c r="M32" i="2" l="1"/>
  <c r="L32" i="2"/>
  <c r="F32" i="2" s="1"/>
  <c r="I32" i="2"/>
  <c r="G32" i="2"/>
  <c r="M21" i="2" l="1"/>
  <c r="L21" i="2"/>
  <c r="F21" i="2" s="1"/>
  <c r="I21" i="2"/>
  <c r="G21" i="2"/>
  <c r="M50" i="2"/>
  <c r="L50" i="2"/>
  <c r="F50" i="2" s="1"/>
  <c r="I50" i="2"/>
  <c r="G50" i="2"/>
  <c r="M71" i="2" l="1"/>
  <c r="L71" i="2"/>
  <c r="F71" i="2" s="1"/>
  <c r="I71" i="2"/>
  <c r="G71" i="2"/>
  <c r="M60" i="2" l="1"/>
  <c r="L60" i="2"/>
  <c r="F60" i="2" s="1"/>
  <c r="I60" i="2"/>
  <c r="G60" i="2"/>
  <c r="M99" i="2"/>
  <c r="L99" i="2"/>
  <c r="F99" i="2" s="1"/>
  <c r="I99" i="2"/>
  <c r="G99" i="2"/>
  <c r="M82" i="2"/>
  <c r="L82" i="2"/>
  <c r="F82" i="2" s="1"/>
  <c r="I82" i="2"/>
  <c r="G82" i="2"/>
  <c r="M58" i="2"/>
  <c r="L58" i="2"/>
  <c r="F58" i="2" s="1"/>
  <c r="I58" i="2"/>
  <c r="G58" i="2"/>
  <c r="I105" i="2"/>
  <c r="I104" i="2"/>
  <c r="I103" i="2"/>
  <c r="I102" i="2"/>
  <c r="I101" i="2"/>
  <c r="I100" i="2"/>
  <c r="I98" i="2"/>
  <c r="I97" i="2"/>
  <c r="I96" i="2"/>
  <c r="I95" i="2"/>
  <c r="I94" i="2"/>
  <c r="I93" i="2"/>
  <c r="I92" i="2"/>
  <c r="I90" i="2"/>
  <c r="I89" i="2"/>
  <c r="I88" i="2"/>
  <c r="I87" i="2"/>
  <c r="I86" i="2"/>
  <c r="I84" i="2"/>
  <c r="I83" i="2"/>
  <c r="I81" i="2"/>
  <c r="I80" i="2"/>
  <c r="I79" i="2"/>
  <c r="I78" i="2"/>
  <c r="I77" i="2"/>
  <c r="I76" i="2"/>
  <c r="I75" i="2"/>
  <c r="I74" i="2"/>
  <c r="I73" i="2"/>
  <c r="I72" i="2"/>
  <c r="I70" i="2"/>
  <c r="I69" i="2"/>
  <c r="I68" i="2"/>
  <c r="I67" i="2"/>
  <c r="I66" i="2"/>
  <c r="I65" i="2"/>
  <c r="I64" i="2"/>
  <c r="I63" i="2"/>
  <c r="I62" i="2"/>
  <c r="I61" i="2"/>
  <c r="I59" i="2"/>
  <c r="I57" i="2"/>
  <c r="I56" i="2"/>
  <c r="I55" i="2"/>
  <c r="I54" i="2"/>
  <c r="I53" i="2"/>
  <c r="I52" i="2"/>
  <c r="I51" i="2"/>
  <c r="I49" i="2"/>
  <c r="I48" i="2"/>
  <c r="I47" i="2"/>
  <c r="I46" i="2"/>
  <c r="I45" i="2"/>
  <c r="I44" i="2"/>
  <c r="I43" i="2"/>
  <c r="I42" i="2"/>
  <c r="I41" i="2"/>
  <c r="I40" i="2"/>
  <c r="I39" i="2"/>
  <c r="I38" i="2"/>
  <c r="I37" i="2"/>
  <c r="I36" i="2"/>
  <c r="I35" i="2"/>
  <c r="I34" i="2"/>
  <c r="I33" i="2"/>
  <c r="I31" i="2"/>
  <c r="I30" i="2"/>
  <c r="I29" i="2"/>
  <c r="I28" i="2"/>
  <c r="I27" i="2"/>
  <c r="I26" i="2"/>
  <c r="I25" i="2"/>
  <c r="I24" i="2"/>
  <c r="I23" i="2"/>
  <c r="I22" i="2"/>
  <c r="I20" i="2"/>
  <c r="I19" i="2"/>
  <c r="I18" i="2"/>
  <c r="I17" i="2"/>
  <c r="I16" i="2"/>
  <c r="I15" i="2"/>
  <c r="I14" i="2"/>
  <c r="I13" i="2"/>
  <c r="I12" i="2"/>
  <c r="I11" i="2"/>
  <c r="I10" i="2"/>
  <c r="I9" i="2"/>
  <c r="I8" i="2"/>
  <c r="I7" i="2"/>
  <c r="I6" i="2"/>
  <c r="I5" i="2"/>
  <c r="I4" i="2"/>
  <c r="I3" i="2"/>
  <c r="I2" i="2"/>
  <c r="G105" i="2"/>
  <c r="G104" i="2"/>
  <c r="G103" i="2"/>
  <c r="G102" i="2"/>
  <c r="G101" i="2"/>
  <c r="G100" i="2"/>
  <c r="G98" i="2"/>
  <c r="G97" i="2"/>
  <c r="G96" i="2"/>
  <c r="G95" i="2"/>
  <c r="G94" i="2"/>
  <c r="G93" i="2"/>
  <c r="G92" i="2"/>
  <c r="G90" i="2"/>
  <c r="G89" i="2"/>
  <c r="G88" i="2"/>
  <c r="G87" i="2"/>
  <c r="G86" i="2"/>
  <c r="G84" i="2"/>
  <c r="G83" i="2"/>
  <c r="G81" i="2"/>
  <c r="G80" i="2"/>
  <c r="G79" i="2"/>
  <c r="G78" i="2"/>
  <c r="G77" i="2"/>
  <c r="G76" i="2"/>
  <c r="G75" i="2"/>
  <c r="G74" i="2"/>
  <c r="G73" i="2"/>
  <c r="G72" i="2"/>
  <c r="G70" i="2"/>
  <c r="G69" i="2"/>
  <c r="G68" i="2"/>
  <c r="G67" i="2"/>
  <c r="G66" i="2"/>
  <c r="G65" i="2"/>
  <c r="G64" i="2"/>
  <c r="G63" i="2"/>
  <c r="G62" i="2"/>
  <c r="G61" i="2"/>
  <c r="G59" i="2"/>
  <c r="G57" i="2"/>
  <c r="G56" i="2"/>
  <c r="G55" i="2"/>
  <c r="G54" i="2"/>
  <c r="G53" i="2"/>
  <c r="G52" i="2"/>
  <c r="G51" i="2"/>
  <c r="G49" i="2"/>
  <c r="G48" i="2"/>
  <c r="G47" i="2"/>
  <c r="G46" i="2"/>
  <c r="G45" i="2"/>
  <c r="G44" i="2"/>
  <c r="G43" i="2"/>
  <c r="G42" i="2"/>
  <c r="G41" i="2"/>
  <c r="G40" i="2"/>
  <c r="G39" i="2"/>
  <c r="G38" i="2"/>
  <c r="G37" i="2"/>
  <c r="G36" i="2"/>
  <c r="G35" i="2"/>
  <c r="G34" i="2"/>
  <c r="G33" i="2"/>
  <c r="G31" i="2"/>
  <c r="G30" i="2"/>
  <c r="G29" i="2"/>
  <c r="G28" i="2"/>
  <c r="G27" i="2"/>
  <c r="G26" i="2"/>
  <c r="G25" i="2"/>
  <c r="G24" i="2"/>
  <c r="G23" i="2"/>
  <c r="G22" i="2"/>
  <c r="G20" i="2"/>
  <c r="G19" i="2"/>
  <c r="G18" i="2"/>
  <c r="G17" i="2"/>
  <c r="G16" i="2"/>
  <c r="G15" i="2"/>
  <c r="G14" i="2"/>
  <c r="G13" i="2"/>
  <c r="G12" i="2"/>
  <c r="G11" i="2"/>
  <c r="G10" i="2"/>
  <c r="G9" i="2"/>
  <c r="G8" i="2"/>
  <c r="G7" i="2"/>
  <c r="G6" i="2"/>
  <c r="G5" i="2"/>
  <c r="G4" i="2"/>
  <c r="G3" i="2"/>
  <c r="G2" i="2"/>
  <c r="L22" i="2"/>
  <c r="F22" i="2" s="1"/>
  <c r="M22" i="2"/>
  <c r="M12" i="2"/>
  <c r="L12" i="2"/>
  <c r="F12" i="2" s="1"/>
  <c r="M2" i="2"/>
  <c r="L2" i="2"/>
  <c r="F2" i="2" s="1"/>
  <c r="L51" i="2"/>
  <c r="F51" i="2" s="1"/>
  <c r="M51" i="2"/>
  <c r="M79" i="2" l="1"/>
  <c r="L79" i="2"/>
  <c r="F79" i="2" s="1"/>
  <c r="I12" i="3" l="1"/>
  <c r="I11" i="3"/>
  <c r="I10" i="3"/>
  <c r="I9" i="3"/>
  <c r="I8" i="3"/>
  <c r="I7" i="3"/>
  <c r="I6" i="3"/>
  <c r="I4" i="3"/>
  <c r="I3" i="3"/>
  <c r="I2" i="3"/>
  <c r="H3" i="3"/>
  <c r="G3" i="3"/>
  <c r="E3" i="3"/>
  <c r="F3" i="3" s="1"/>
  <c r="I1" i="3"/>
  <c r="H1" i="3"/>
  <c r="G1" i="3"/>
  <c r="E1" i="3"/>
  <c r="F1" i="3" s="1"/>
  <c r="B6" i="1" l="1"/>
  <c r="C6" i="1"/>
  <c r="D7" i="1"/>
  <c r="D6" i="1"/>
  <c r="B7" i="1"/>
  <c r="C7" i="1"/>
  <c r="D1" i="3"/>
  <c r="D3" i="3"/>
  <c r="M103" i="2"/>
  <c r="L103" i="2" l="1"/>
  <c r="F103" i="2" s="1"/>
  <c r="G12" i="3"/>
  <c r="H12" i="3"/>
  <c r="E12" i="3"/>
  <c r="D12" i="3" s="1"/>
  <c r="M3" i="2"/>
  <c r="M4" i="2"/>
  <c r="M5" i="2"/>
  <c r="M6" i="2"/>
  <c r="M7" i="2"/>
  <c r="M8" i="2"/>
  <c r="M9" i="2"/>
  <c r="M10" i="2"/>
  <c r="M11" i="2"/>
  <c r="M13" i="2"/>
  <c r="M14" i="2"/>
  <c r="M15" i="2"/>
  <c r="M16" i="2"/>
  <c r="M17" i="2"/>
  <c r="M18" i="2"/>
  <c r="M19" i="2"/>
  <c r="M20" i="2"/>
  <c r="M23" i="2"/>
  <c r="M24" i="2"/>
  <c r="M25" i="2"/>
  <c r="M26" i="2"/>
  <c r="M27" i="2"/>
  <c r="M28" i="2"/>
  <c r="M29" i="2"/>
  <c r="M30" i="2"/>
  <c r="M31" i="2"/>
  <c r="M33" i="2"/>
  <c r="M34" i="2"/>
  <c r="M35" i="2"/>
  <c r="M36" i="2"/>
  <c r="M37" i="2"/>
  <c r="M38" i="2"/>
  <c r="M39" i="2"/>
  <c r="M40" i="2"/>
  <c r="M41" i="2"/>
  <c r="M42" i="2"/>
  <c r="M43" i="2"/>
  <c r="M44" i="2"/>
  <c r="M45" i="2"/>
  <c r="M46" i="2"/>
  <c r="M47" i="2"/>
  <c r="M48" i="2"/>
  <c r="M49" i="2"/>
  <c r="M52" i="2"/>
  <c r="M53" i="2"/>
  <c r="M54" i="2"/>
  <c r="M55" i="2"/>
  <c r="M56" i="2"/>
  <c r="M57" i="2"/>
  <c r="M59" i="2"/>
  <c r="M61" i="2"/>
  <c r="M62" i="2"/>
  <c r="M63" i="2"/>
  <c r="M64" i="2"/>
  <c r="M65" i="2"/>
  <c r="M66" i="2"/>
  <c r="M67" i="2"/>
  <c r="M68" i="2"/>
  <c r="M69" i="2"/>
  <c r="M70" i="2"/>
  <c r="M72" i="2"/>
  <c r="M73" i="2"/>
  <c r="M74" i="2"/>
  <c r="M75" i="2"/>
  <c r="M76" i="2"/>
  <c r="M77" i="2"/>
  <c r="M78" i="2"/>
  <c r="M80" i="2"/>
  <c r="M81" i="2"/>
  <c r="M83" i="2"/>
  <c r="M84" i="2"/>
  <c r="M86" i="2"/>
  <c r="M87" i="2"/>
  <c r="M88" i="2"/>
  <c r="M89" i="2"/>
  <c r="M90" i="2"/>
  <c r="M92" i="2"/>
  <c r="M93" i="2"/>
  <c r="M94" i="2"/>
  <c r="M95" i="2"/>
  <c r="M96" i="2"/>
  <c r="M97" i="2"/>
  <c r="M98" i="2"/>
  <c r="M100" i="2"/>
  <c r="M101" i="2"/>
  <c r="M102" i="2"/>
  <c r="M104" i="2"/>
  <c r="M105" i="2"/>
  <c r="E2" i="3"/>
  <c r="D2" i="3" s="1"/>
  <c r="E4" i="3"/>
  <c r="D4" i="3" s="1"/>
  <c r="E5" i="3"/>
  <c r="D5" i="3" s="1"/>
  <c r="E6" i="3"/>
  <c r="D6" i="3" s="1"/>
  <c r="E7" i="3"/>
  <c r="D7" i="3" s="1"/>
  <c r="E8" i="3"/>
  <c r="D8" i="3" s="1"/>
  <c r="E9" i="3"/>
  <c r="D9" i="3" s="1"/>
  <c r="E10" i="3"/>
  <c r="D10" i="3" s="1"/>
  <c r="E11" i="3"/>
  <c r="D11" i="3" s="1"/>
  <c r="F12" i="3" l="1"/>
  <c r="H2" i="3"/>
  <c r="H4" i="3"/>
  <c r="H5" i="3"/>
  <c r="H6" i="3"/>
  <c r="H7" i="3"/>
  <c r="H8" i="3"/>
  <c r="H9" i="3"/>
  <c r="H10" i="3"/>
  <c r="H11" i="3"/>
  <c r="G2" i="3"/>
  <c r="G4" i="3"/>
  <c r="G5" i="3"/>
  <c r="G6" i="3"/>
  <c r="G7" i="3"/>
  <c r="G8" i="3"/>
  <c r="G9" i="3"/>
  <c r="G10" i="3"/>
  <c r="G11" i="3"/>
  <c r="F2" i="3"/>
  <c r="F4" i="3"/>
  <c r="F5" i="3"/>
  <c r="F6" i="3"/>
  <c r="F7" i="3"/>
  <c r="F8" i="3"/>
  <c r="F9" i="3"/>
  <c r="F10" i="3"/>
  <c r="F11" i="3"/>
  <c r="L1" i="2"/>
  <c r="L3" i="2"/>
  <c r="L4" i="2"/>
  <c r="L5" i="2"/>
  <c r="L6" i="2"/>
  <c r="L7" i="2"/>
  <c r="L8" i="2"/>
  <c r="L9" i="2"/>
  <c r="L10" i="2"/>
  <c r="L11" i="2"/>
  <c r="L13" i="2"/>
  <c r="L14" i="2"/>
  <c r="L15" i="2"/>
  <c r="L16" i="2"/>
  <c r="L17" i="2"/>
  <c r="L18" i="2"/>
  <c r="L19" i="2"/>
  <c r="L20" i="2"/>
  <c r="L23" i="2"/>
  <c r="L24" i="2"/>
  <c r="L25" i="2"/>
  <c r="L26" i="2"/>
  <c r="L27" i="2"/>
  <c r="L28" i="2"/>
  <c r="L29" i="2"/>
  <c r="L30" i="2"/>
  <c r="L31" i="2"/>
  <c r="L33" i="2"/>
  <c r="L34" i="2"/>
  <c r="L35" i="2"/>
  <c r="L36" i="2"/>
  <c r="L37" i="2"/>
  <c r="L38" i="2"/>
  <c r="L39" i="2"/>
  <c r="L40" i="2"/>
  <c r="L41" i="2"/>
  <c r="L42" i="2"/>
  <c r="L43" i="2"/>
  <c r="L44" i="2"/>
  <c r="L45" i="2"/>
  <c r="L46" i="2"/>
  <c r="L47" i="2"/>
  <c r="L48" i="2"/>
  <c r="L49" i="2"/>
  <c r="L52" i="2"/>
  <c r="L53" i="2"/>
  <c r="L54" i="2"/>
  <c r="L55" i="2"/>
  <c r="L56" i="2"/>
  <c r="L57" i="2"/>
  <c r="L59" i="2"/>
  <c r="L61" i="2"/>
  <c r="L62" i="2"/>
  <c r="L63" i="2"/>
  <c r="L64" i="2"/>
  <c r="L65" i="2"/>
  <c r="L66" i="2"/>
  <c r="L67" i="2"/>
  <c r="L68" i="2"/>
  <c r="L69" i="2"/>
  <c r="L70" i="2"/>
  <c r="L72" i="2"/>
  <c r="L73" i="2"/>
  <c r="L74" i="2"/>
  <c r="L75" i="2"/>
  <c r="L76" i="2"/>
  <c r="L77" i="2"/>
  <c r="L78" i="2"/>
  <c r="L80" i="2"/>
  <c r="L81" i="2"/>
  <c r="L83" i="2"/>
  <c r="L84" i="2"/>
  <c r="L86" i="2"/>
  <c r="L87" i="2"/>
  <c r="L88" i="2"/>
  <c r="L89" i="2"/>
  <c r="L90" i="2"/>
  <c r="L92" i="2"/>
  <c r="L93" i="2"/>
  <c r="L94" i="2"/>
  <c r="L95" i="2"/>
  <c r="L96" i="2"/>
  <c r="L97" i="2"/>
  <c r="L98" i="2"/>
  <c r="L100" i="2"/>
  <c r="L101" i="2"/>
  <c r="L102" i="2"/>
  <c r="L104" i="2"/>
  <c r="L105" i="2"/>
  <c r="B479" i="1" l="1"/>
  <c r="C479" i="1"/>
  <c r="D479" i="1"/>
  <c r="D18" i="1"/>
  <c r="D34" i="1"/>
  <c r="D50" i="1"/>
  <c r="D66" i="1"/>
  <c r="D81" i="1"/>
  <c r="D87" i="1"/>
  <c r="D101" i="1"/>
  <c r="D117" i="1"/>
  <c r="D133" i="1"/>
  <c r="D149" i="1"/>
  <c r="D165" i="1"/>
  <c r="D181" i="1"/>
  <c r="D195" i="1"/>
  <c r="D8" i="1"/>
  <c r="D24" i="1"/>
  <c r="D40" i="1"/>
  <c r="D56" i="1"/>
  <c r="D93" i="1"/>
  <c r="D107" i="1"/>
  <c r="D123" i="1"/>
  <c r="D139" i="1"/>
  <c r="D155" i="1"/>
  <c r="D171" i="1"/>
  <c r="D201" i="1"/>
  <c r="D21" i="1"/>
  <c r="D37" i="1"/>
  <c r="D53" i="1"/>
  <c r="D69" i="1"/>
  <c r="D90" i="1"/>
  <c r="D104" i="1"/>
  <c r="D120" i="1"/>
  <c r="D136" i="1"/>
  <c r="D152" i="1"/>
  <c r="D168" i="1"/>
  <c r="D184" i="1"/>
  <c r="D198" i="1"/>
  <c r="D222" i="1"/>
  <c r="D251" i="1"/>
  <c r="D266" i="1"/>
  <c r="D282" i="1"/>
  <c r="D294" i="1"/>
  <c r="D309" i="1"/>
  <c r="D43" i="1"/>
  <c r="D96" i="1"/>
  <c r="D158" i="1"/>
  <c r="D209" i="1"/>
  <c r="D223" i="1"/>
  <c r="D241" i="1"/>
  <c r="D261" i="1"/>
  <c r="D283" i="1"/>
  <c r="D300" i="1"/>
  <c r="D319" i="1"/>
  <c r="D335" i="1"/>
  <c r="D349" i="1"/>
  <c r="D361" i="1"/>
  <c r="D22" i="1"/>
  <c r="D38" i="1"/>
  <c r="D54" i="1"/>
  <c r="D70" i="1"/>
  <c r="D82" i="1"/>
  <c r="D91" i="1"/>
  <c r="D105" i="1"/>
  <c r="D121" i="1"/>
  <c r="D137" i="1"/>
  <c r="D153" i="1"/>
  <c r="D169" i="1"/>
  <c r="D185" i="1"/>
  <c r="D199" i="1"/>
  <c r="D12" i="1"/>
  <c r="D28" i="1"/>
  <c r="D44" i="1"/>
  <c r="D60" i="1"/>
  <c r="D75" i="1"/>
  <c r="D97" i="1"/>
  <c r="D111" i="1"/>
  <c r="D127" i="1"/>
  <c r="D143" i="1"/>
  <c r="D159" i="1"/>
  <c r="D175" i="1"/>
  <c r="D189" i="1"/>
  <c r="D9" i="1"/>
  <c r="D25" i="1"/>
  <c r="D41" i="1"/>
  <c r="D57" i="1"/>
  <c r="D72" i="1"/>
  <c r="D94" i="1"/>
  <c r="D108" i="1"/>
  <c r="D124" i="1"/>
  <c r="D140" i="1"/>
  <c r="D156" i="1"/>
  <c r="D172" i="1"/>
  <c r="D202" i="1"/>
  <c r="D214" i="1"/>
  <c r="D226" i="1"/>
  <c r="D239" i="1"/>
  <c r="D270" i="1"/>
  <c r="D286" i="1"/>
  <c r="D298" i="1"/>
  <c r="D313" i="1"/>
  <c r="D59" i="1"/>
  <c r="D110" i="1"/>
  <c r="D174" i="1"/>
  <c r="D228" i="1"/>
  <c r="D246" i="1"/>
  <c r="D267" i="1"/>
  <c r="D304" i="1"/>
  <c r="D323" i="1"/>
  <c r="D337" i="1"/>
  <c r="D353" i="1"/>
  <c r="D363" i="1"/>
  <c r="D14" i="1"/>
  <c r="D30" i="1"/>
  <c r="D46" i="1"/>
  <c r="D62" i="1"/>
  <c r="D77" i="1"/>
  <c r="D99" i="1"/>
  <c r="D113" i="1"/>
  <c r="D129" i="1"/>
  <c r="D145" i="1"/>
  <c r="D161" i="1"/>
  <c r="D177" i="1"/>
  <c r="D191" i="1"/>
  <c r="D20" i="1"/>
  <c r="D36" i="1"/>
  <c r="D52" i="1"/>
  <c r="D68" i="1"/>
  <c r="D89" i="1"/>
  <c r="D103" i="1"/>
  <c r="D119" i="1"/>
  <c r="D135" i="1"/>
  <c r="D151" i="1"/>
  <c r="D167" i="1"/>
  <c r="D183" i="1"/>
  <c r="D197" i="1"/>
  <c r="D17" i="1"/>
  <c r="D33" i="1"/>
  <c r="D49" i="1"/>
  <c r="D65" i="1"/>
  <c r="D80" i="1"/>
  <c r="D86" i="1"/>
  <c r="D116" i="1"/>
  <c r="D132" i="1"/>
  <c r="D148" i="1"/>
  <c r="D164" i="1"/>
  <c r="D180" i="1"/>
  <c r="D194" i="1"/>
  <c r="D210" i="1"/>
  <c r="D218" i="1"/>
  <c r="D234" i="1"/>
  <c r="D247" i="1"/>
  <c r="D262" i="1"/>
  <c r="D278" i="1"/>
  <c r="D305" i="1"/>
  <c r="D27" i="1"/>
  <c r="D142" i="1"/>
  <c r="D204" i="1"/>
  <c r="D217" i="1"/>
  <c r="D256" i="1"/>
  <c r="D277" i="1"/>
  <c r="D295" i="1"/>
  <c r="D315" i="1"/>
  <c r="D331" i="1"/>
  <c r="D345" i="1"/>
  <c r="D358" i="1"/>
  <c r="D371" i="1"/>
  <c r="D386" i="1"/>
  <c r="D402" i="1"/>
  <c r="D418" i="1"/>
  <c r="D431" i="1"/>
  <c r="D457" i="1"/>
  <c r="D473" i="1"/>
  <c r="D15" i="1"/>
  <c r="D78" i="1"/>
  <c r="D130" i="1"/>
  <c r="D192" i="1"/>
  <c r="D215" i="1"/>
  <c r="D235" i="1"/>
  <c r="D253" i="1"/>
  <c r="D273" i="1"/>
  <c r="D311" i="1"/>
  <c r="D328" i="1"/>
  <c r="D342" i="1"/>
  <c r="D356" i="1"/>
  <c r="D368" i="1"/>
  <c r="D399" i="1"/>
  <c r="D415" i="1"/>
  <c r="D67" i="1"/>
  <c r="D118" i="1"/>
  <c r="D182" i="1"/>
  <c r="D213" i="1"/>
  <c r="D231" i="1"/>
  <c r="D249" i="1"/>
  <c r="D269" i="1"/>
  <c r="D289" i="1"/>
  <c r="D307" i="1"/>
  <c r="D325" i="1"/>
  <c r="D339" i="1"/>
  <c r="D365" i="1"/>
  <c r="D381" i="1"/>
  <c r="D396" i="1"/>
  <c r="D412" i="1"/>
  <c r="D154" i="1"/>
  <c r="D260" i="1"/>
  <c r="D334" i="1"/>
  <c r="D389" i="1"/>
  <c r="D426" i="1"/>
  <c r="D446" i="1"/>
  <c r="D463" i="1"/>
  <c r="C16" i="1"/>
  <c r="C32" i="1"/>
  <c r="C48" i="1"/>
  <c r="C64" i="1"/>
  <c r="C79" i="1"/>
  <c r="C85" i="1"/>
  <c r="C115" i="1"/>
  <c r="C131" i="1"/>
  <c r="D106" i="1"/>
  <c r="D271" i="1"/>
  <c r="D357" i="1"/>
  <c r="D448" i="1"/>
  <c r="D472" i="1"/>
  <c r="C13" i="1"/>
  <c r="C34" i="1"/>
  <c r="C55" i="1"/>
  <c r="C76" i="1"/>
  <c r="C87" i="1"/>
  <c r="C106" i="1"/>
  <c r="C128" i="1"/>
  <c r="C147" i="1"/>
  <c r="C163" i="1"/>
  <c r="C179" i="1"/>
  <c r="C193" i="1"/>
  <c r="C209" i="1"/>
  <c r="C217" i="1"/>
  <c r="C233" i="1"/>
  <c r="C246" i="1"/>
  <c r="C261" i="1"/>
  <c r="C277" i="1"/>
  <c r="C291" i="1"/>
  <c r="C304" i="1"/>
  <c r="C320" i="1"/>
  <c r="C336" i="1"/>
  <c r="C350" i="1"/>
  <c r="C376" i="1"/>
  <c r="C391" i="1"/>
  <c r="C407" i="1"/>
  <c r="C436" i="1"/>
  <c r="C462" i="1"/>
  <c r="C478" i="1"/>
  <c r="D227" i="1"/>
  <c r="D326" i="1"/>
  <c r="D401" i="1"/>
  <c r="D438" i="1"/>
  <c r="D58" i="1"/>
  <c r="D109" i="1"/>
  <c r="D173" i="1"/>
  <c r="D32" i="1"/>
  <c r="D85" i="1"/>
  <c r="D147" i="1"/>
  <c r="D13" i="1"/>
  <c r="D76" i="1"/>
  <c r="D128" i="1"/>
  <c r="D190" i="1"/>
  <c r="D243" i="1"/>
  <c r="D188" i="1"/>
  <c r="D272" i="1"/>
  <c r="D341" i="1"/>
  <c r="D379" i="1"/>
  <c r="D398" i="1"/>
  <c r="D422" i="1"/>
  <c r="D439" i="1"/>
  <c r="D453" i="1"/>
  <c r="D477" i="1"/>
  <c r="D47" i="1"/>
  <c r="D114" i="1"/>
  <c r="D205" i="1"/>
  <c r="D224" i="1"/>
  <c r="D248" i="1"/>
  <c r="D279" i="1"/>
  <c r="D301" i="1"/>
  <c r="D324" i="1"/>
  <c r="D346" i="1"/>
  <c r="D380" i="1"/>
  <c r="D403" i="1"/>
  <c r="D35" i="1"/>
  <c r="D102" i="1"/>
  <c r="D196" i="1"/>
  <c r="D220" i="1"/>
  <c r="D244" i="1"/>
  <c r="D275" i="1"/>
  <c r="D297" i="1"/>
  <c r="D321" i="1"/>
  <c r="D343" i="1"/>
  <c r="D377" i="1"/>
  <c r="D400" i="1"/>
  <c r="D39" i="1"/>
  <c r="D240" i="1"/>
  <c r="D348" i="1"/>
  <c r="D419" i="1"/>
  <c r="D442" i="1"/>
  <c r="D468" i="1"/>
  <c r="C8" i="1"/>
  <c r="C28" i="1"/>
  <c r="C52" i="1"/>
  <c r="C103" i="1"/>
  <c r="C123" i="1"/>
  <c r="D23" i="1"/>
  <c r="D293" i="1"/>
  <c r="D397" i="1"/>
  <c r="D444" i="1"/>
  <c r="D480" i="1"/>
  <c r="C18" i="1"/>
  <c r="C45" i="1"/>
  <c r="C71" i="1"/>
  <c r="C92" i="1"/>
  <c r="C117" i="1"/>
  <c r="C143" i="1"/>
  <c r="C167" i="1"/>
  <c r="C205" i="1"/>
  <c r="C221" i="1"/>
  <c r="C238" i="1"/>
  <c r="C257" i="1"/>
  <c r="C281" i="1"/>
  <c r="C297" i="1"/>
  <c r="C316" i="1"/>
  <c r="C338" i="1"/>
  <c r="C356" i="1"/>
  <c r="C372" i="1"/>
  <c r="C395" i="1"/>
  <c r="C415" i="1"/>
  <c r="C432" i="1"/>
  <c r="C470" i="1"/>
  <c r="D122" i="1"/>
  <c r="D303" i="1"/>
  <c r="D420" i="1"/>
  <c r="D475" i="1"/>
  <c r="C14" i="1"/>
  <c r="C35" i="1"/>
  <c r="C57" i="1"/>
  <c r="C77" i="1"/>
  <c r="C88" i="1"/>
  <c r="C108" i="1"/>
  <c r="C129" i="1"/>
  <c r="C148" i="1"/>
  <c r="C164" i="1"/>
  <c r="C180" i="1"/>
  <c r="C194" i="1"/>
  <c r="C210" i="1"/>
  <c r="C218" i="1"/>
  <c r="C234" i="1"/>
  <c r="C247" i="1"/>
  <c r="C262" i="1"/>
  <c r="C278" i="1"/>
  <c r="C305" i="1"/>
  <c r="C321" i="1"/>
  <c r="C351" i="1"/>
  <c r="C362" i="1"/>
  <c r="C377" i="1"/>
  <c r="C392" i="1"/>
  <c r="C408" i="1"/>
  <c r="C437" i="1"/>
  <c r="C450" i="1"/>
  <c r="C463" i="1"/>
  <c r="D308" i="1"/>
  <c r="D433" i="1"/>
  <c r="C21" i="1"/>
  <c r="C63" i="1"/>
  <c r="C95" i="1"/>
  <c r="C136" i="1"/>
  <c r="C169" i="1"/>
  <c r="C199" i="1"/>
  <c r="C223" i="1"/>
  <c r="C252" i="1"/>
  <c r="C283" i="1"/>
  <c r="C310" i="1"/>
  <c r="C340" i="1"/>
  <c r="D10" i="1"/>
  <c r="D73" i="1"/>
  <c r="D125" i="1"/>
  <c r="D187" i="1"/>
  <c r="D48" i="1"/>
  <c r="D163" i="1"/>
  <c r="D29" i="1"/>
  <c r="D144" i="1"/>
  <c r="D206" i="1"/>
  <c r="D258" i="1"/>
  <c r="D11" i="1"/>
  <c r="D291" i="1"/>
  <c r="D355" i="1"/>
  <c r="D383" i="1"/>
  <c r="D406" i="1"/>
  <c r="D423" i="1"/>
  <c r="D443" i="1"/>
  <c r="D461" i="1"/>
  <c r="D481" i="1"/>
  <c r="D63" i="1"/>
  <c r="D146" i="1"/>
  <c r="D229" i="1"/>
  <c r="D257" i="1"/>
  <c r="D284" i="1"/>
  <c r="D306" i="1"/>
  <c r="D332" i="1"/>
  <c r="D350" i="1"/>
  <c r="D364" i="1"/>
  <c r="D387" i="1"/>
  <c r="D407" i="1"/>
  <c r="D51" i="1"/>
  <c r="D134" i="1"/>
  <c r="D207" i="1"/>
  <c r="D225" i="1"/>
  <c r="D254" i="1"/>
  <c r="D280" i="1"/>
  <c r="D302" i="1"/>
  <c r="D329" i="1"/>
  <c r="D347" i="1"/>
  <c r="D362" i="1"/>
  <c r="D384" i="1"/>
  <c r="D404" i="1"/>
  <c r="D92" i="1"/>
  <c r="D281" i="1"/>
  <c r="D360" i="1"/>
  <c r="D450" i="1"/>
  <c r="D474" i="1"/>
  <c r="C12" i="1"/>
  <c r="C36" i="1"/>
  <c r="C56" i="1"/>
  <c r="C75" i="1"/>
  <c r="C89" i="1"/>
  <c r="C107" i="1"/>
  <c r="C127" i="1"/>
  <c r="D186" i="1"/>
  <c r="D322" i="1"/>
  <c r="D417" i="1"/>
  <c r="D451" i="1"/>
  <c r="C23" i="1"/>
  <c r="C50" i="1"/>
  <c r="C81" i="1"/>
  <c r="C98" i="1"/>
  <c r="C122" i="1"/>
  <c r="C151" i="1"/>
  <c r="C171" i="1"/>
  <c r="C189" i="1"/>
  <c r="C225" i="1"/>
  <c r="C242" i="1"/>
  <c r="C265" i="1"/>
  <c r="C285" i="1"/>
  <c r="C301" i="1"/>
  <c r="C324" i="1"/>
  <c r="C342" i="1"/>
  <c r="C359" i="1"/>
  <c r="C380" i="1"/>
  <c r="C399" i="1"/>
  <c r="C419" i="1"/>
  <c r="C440" i="1"/>
  <c r="C454" i="1"/>
  <c r="C474" i="1"/>
  <c r="D200" i="1"/>
  <c r="D344" i="1"/>
  <c r="D424" i="1"/>
  <c r="D454" i="1"/>
  <c r="D482" i="1"/>
  <c r="C19" i="1"/>
  <c r="C41" i="1"/>
  <c r="C62" i="1"/>
  <c r="C94" i="1"/>
  <c r="C113" i="1"/>
  <c r="C134" i="1"/>
  <c r="C152" i="1"/>
  <c r="C168" i="1"/>
  <c r="C184" i="1"/>
  <c r="C198" i="1"/>
  <c r="C222" i="1"/>
  <c r="C251" i="1"/>
  <c r="C266" i="1"/>
  <c r="C282" i="1"/>
  <c r="C294" i="1"/>
  <c r="C309" i="1"/>
  <c r="C325" i="1"/>
  <c r="C339" i="1"/>
  <c r="C365" i="1"/>
  <c r="C381" i="1"/>
  <c r="C396" i="1"/>
  <c r="C412" i="1"/>
  <c r="C425" i="1"/>
  <c r="C441" i="1"/>
  <c r="C451" i="1"/>
  <c r="C467" i="1"/>
  <c r="D71" i="1"/>
  <c r="D352" i="1"/>
  <c r="C31" i="1"/>
  <c r="C73" i="1"/>
  <c r="C104" i="1"/>
  <c r="C145" i="1"/>
  <c r="C177" i="1"/>
  <c r="C207" i="1"/>
  <c r="C231" i="1"/>
  <c r="C259" i="1"/>
  <c r="C289" i="1"/>
  <c r="C318" i="1"/>
  <c r="C348" i="1"/>
  <c r="D42" i="1"/>
  <c r="D95" i="1"/>
  <c r="D157" i="1"/>
  <c r="D16" i="1"/>
  <c r="D79" i="1"/>
  <c r="D131" i="1"/>
  <c r="D193" i="1"/>
  <c r="D61" i="1"/>
  <c r="D112" i="1"/>
  <c r="D176" i="1"/>
  <c r="D230" i="1"/>
  <c r="D288" i="1"/>
  <c r="D126" i="1"/>
  <c r="D252" i="1"/>
  <c r="D327" i="1"/>
  <c r="D375" i="1"/>
  <c r="D394" i="1"/>
  <c r="D414" i="1"/>
  <c r="D435" i="1"/>
  <c r="D469" i="1"/>
  <c r="D31" i="1"/>
  <c r="D100" i="1"/>
  <c r="D178" i="1"/>
  <c r="D219" i="1"/>
  <c r="D242" i="1"/>
  <c r="D268" i="1"/>
  <c r="D296" i="1"/>
  <c r="D320" i="1"/>
  <c r="D338" i="1"/>
  <c r="D359" i="1"/>
  <c r="D376" i="1"/>
  <c r="D395" i="1"/>
  <c r="D19" i="1"/>
  <c r="D88" i="1"/>
  <c r="D166" i="1"/>
  <c r="D238" i="1"/>
  <c r="D264" i="1"/>
  <c r="D292" i="1"/>
  <c r="D317" i="1"/>
  <c r="D373" i="1"/>
  <c r="D392" i="1"/>
  <c r="D416" i="1"/>
  <c r="D221" i="1"/>
  <c r="D318" i="1"/>
  <c r="D405" i="1"/>
  <c r="D437" i="1"/>
  <c r="D458" i="1"/>
  <c r="C24" i="1"/>
  <c r="C44" i="1"/>
  <c r="C68" i="1"/>
  <c r="C97" i="1"/>
  <c r="C119" i="1"/>
  <c r="C139" i="1"/>
  <c r="D245" i="1"/>
  <c r="D378" i="1"/>
  <c r="D436" i="1"/>
  <c r="D466" i="1"/>
  <c r="C39" i="1"/>
  <c r="C66" i="1"/>
  <c r="C112" i="1"/>
  <c r="C138" i="1"/>
  <c r="C159" i="1"/>
  <c r="C183" i="1"/>
  <c r="C201" i="1"/>
  <c r="C215" i="1"/>
  <c r="C237" i="1"/>
  <c r="C254" i="1"/>
  <c r="C273" i="1"/>
  <c r="C293" i="1"/>
  <c r="C312" i="1"/>
  <c r="C332" i="1"/>
  <c r="C354" i="1"/>
  <c r="C368" i="1"/>
  <c r="C387" i="1"/>
  <c r="C411" i="1"/>
  <c r="C428" i="1"/>
  <c r="C446" i="1"/>
  <c r="C466" i="1"/>
  <c r="D55" i="1"/>
  <c r="D276" i="1"/>
  <c r="D382" i="1"/>
  <c r="D445" i="1"/>
  <c r="D467" i="1"/>
  <c r="C9" i="1"/>
  <c r="C30" i="1"/>
  <c r="C51" i="1"/>
  <c r="C72" i="1"/>
  <c r="C102" i="1"/>
  <c r="C124" i="1"/>
  <c r="C144" i="1"/>
  <c r="C160" i="1"/>
  <c r="C176" i="1"/>
  <c r="C190" i="1"/>
  <c r="C206" i="1"/>
  <c r="C230" i="1"/>
  <c r="C243" i="1"/>
  <c r="C258" i="1"/>
  <c r="C274" i="1"/>
  <c r="C288" i="1"/>
  <c r="C317" i="1"/>
  <c r="C333" i="1"/>
  <c r="C347" i="1"/>
  <c r="C373" i="1"/>
  <c r="C388" i="1"/>
  <c r="C404" i="1"/>
  <c r="C420" i="1"/>
  <c r="C433" i="1"/>
  <c r="C447" i="1"/>
  <c r="C459" i="1"/>
  <c r="C475" i="1"/>
  <c r="D255" i="1"/>
  <c r="D421" i="1"/>
  <c r="D470" i="1"/>
  <c r="C10" i="1"/>
  <c r="C53" i="1"/>
  <c r="C125" i="1"/>
  <c r="C161" i="1"/>
  <c r="C191" i="1"/>
  <c r="C244" i="1"/>
  <c r="C275" i="1"/>
  <c r="C302" i="1"/>
  <c r="C334" i="1"/>
  <c r="C360" i="1"/>
  <c r="C389" i="1"/>
  <c r="C421" i="1"/>
  <c r="C448" i="1"/>
  <c r="C476" i="1"/>
  <c r="B17" i="1"/>
  <c r="B33" i="1"/>
  <c r="B49" i="1"/>
  <c r="B65" i="1"/>
  <c r="B80" i="1"/>
  <c r="B86" i="1"/>
  <c r="B116" i="1"/>
  <c r="B132" i="1"/>
  <c r="B148" i="1"/>
  <c r="B164" i="1"/>
  <c r="B180" i="1"/>
  <c r="B194" i="1"/>
  <c r="B210" i="1"/>
  <c r="B218" i="1"/>
  <c r="B234" i="1"/>
  <c r="B247" i="1"/>
  <c r="B262" i="1"/>
  <c r="B278" i="1"/>
  <c r="D314" i="1"/>
  <c r="D434" i="1"/>
  <c r="C22" i="1"/>
  <c r="C65" i="1"/>
  <c r="C96" i="1"/>
  <c r="C137" i="1"/>
  <c r="C170" i="1"/>
  <c r="C200" i="1"/>
  <c r="C224" i="1"/>
  <c r="C253" i="1"/>
  <c r="C284" i="1"/>
  <c r="C311" i="1"/>
  <c r="C341" i="1"/>
  <c r="C367" i="1"/>
  <c r="C398" i="1"/>
  <c r="C427" i="1"/>
  <c r="C453" i="1"/>
  <c r="B22" i="1"/>
  <c r="B38" i="1"/>
  <c r="B54" i="1"/>
  <c r="B70" i="1"/>
  <c r="B82" i="1"/>
  <c r="B91" i="1"/>
  <c r="B105" i="1"/>
  <c r="B121" i="1"/>
  <c r="B137" i="1"/>
  <c r="B153" i="1"/>
  <c r="B169" i="1"/>
  <c r="B185" i="1"/>
  <c r="B199" i="1"/>
  <c r="B223" i="1"/>
  <c r="B252" i="1"/>
  <c r="B267" i="1"/>
  <c r="B283" i="1"/>
  <c r="D287" i="1"/>
  <c r="D476" i="1"/>
  <c r="C15" i="1"/>
  <c r="C90" i="1"/>
  <c r="C165" i="1"/>
  <c r="C219" i="1"/>
  <c r="C279" i="1"/>
  <c r="C393" i="1"/>
  <c r="B35" i="1"/>
  <c r="B67" i="1"/>
  <c r="B88" i="1"/>
  <c r="B118" i="1"/>
  <c r="B150" i="1"/>
  <c r="B182" i="1"/>
  <c r="B211" i="1"/>
  <c r="B236" i="1"/>
  <c r="B264" i="1"/>
  <c r="B306" i="1"/>
  <c r="B322" i="1"/>
  <c r="B352" i="1"/>
  <c r="B378" i="1"/>
  <c r="B393" i="1"/>
  <c r="B409" i="1"/>
  <c r="B438" i="1"/>
  <c r="B464" i="1"/>
  <c r="B480" i="1"/>
  <c r="D170" i="1"/>
  <c r="C80" i="1"/>
  <c r="C150" i="1"/>
  <c r="C211" i="1"/>
  <c r="C264" i="1"/>
  <c r="C323" i="1"/>
  <c r="C379" i="1"/>
  <c r="C439" i="1"/>
  <c r="B28" i="1"/>
  <c r="B60" i="1"/>
  <c r="B111" i="1"/>
  <c r="B143" i="1"/>
  <c r="B175" i="1"/>
  <c r="B205" i="1"/>
  <c r="B229" i="1"/>
  <c r="B257" i="1"/>
  <c r="B303" i="1"/>
  <c r="B319" i="1"/>
  <c r="B335" i="1"/>
  <c r="B349" i="1"/>
  <c r="B361" i="1"/>
  <c r="B375" i="1"/>
  <c r="B390" i="1"/>
  <c r="B406" i="1"/>
  <c r="B422" i="1"/>
  <c r="B435" i="1"/>
  <c r="B449" i="1"/>
  <c r="B461" i="1"/>
  <c r="B477" i="1"/>
  <c r="D440" i="1"/>
  <c r="C69" i="1"/>
  <c r="C141" i="1"/>
  <c r="C203" i="1"/>
  <c r="C255" i="1"/>
  <c r="C314" i="1"/>
  <c r="C370" i="1"/>
  <c r="C430" i="1"/>
  <c r="B23" i="1"/>
  <c r="B55" i="1"/>
  <c r="B83" i="1"/>
  <c r="B106" i="1"/>
  <c r="B138" i="1"/>
  <c r="B170" i="1"/>
  <c r="B200" i="1"/>
  <c r="B224" i="1"/>
  <c r="B253" i="1"/>
  <c r="B284" i="1"/>
  <c r="D413" i="1"/>
  <c r="C27" i="1"/>
  <c r="B93" i="1"/>
  <c r="B213" i="1"/>
  <c r="B301" i="1"/>
  <c r="B332" i="1"/>
  <c r="B359" i="1"/>
  <c r="B387" i="1"/>
  <c r="B419" i="1"/>
  <c r="B446" i="1"/>
  <c r="B474" i="1"/>
  <c r="B412" i="1"/>
  <c r="B451" i="1"/>
  <c r="D203" i="1"/>
  <c r="D45" i="1"/>
  <c r="D274" i="1"/>
  <c r="D367" i="1"/>
  <c r="D449" i="1"/>
  <c r="D162" i="1"/>
  <c r="D372" i="1"/>
  <c r="D150" i="1"/>
  <c r="D285" i="1"/>
  <c r="D369" i="1"/>
  <c r="D299" i="1"/>
  <c r="C20" i="1"/>
  <c r="C93" i="1"/>
  <c r="D340" i="1"/>
  <c r="C83" i="1"/>
  <c r="C175" i="1"/>
  <c r="C250" i="1"/>
  <c r="C328" i="1"/>
  <c r="C403" i="1"/>
  <c r="C482" i="1"/>
  <c r="C46" i="1"/>
  <c r="C118" i="1"/>
  <c r="C239" i="1"/>
  <c r="C298" i="1"/>
  <c r="C416" i="1"/>
  <c r="C471" i="1"/>
  <c r="C153" i="1"/>
  <c r="C267" i="1"/>
  <c r="C366" i="1"/>
  <c r="C405" i="1"/>
  <c r="C442" i="1"/>
  <c r="B21" i="1"/>
  <c r="B41" i="1"/>
  <c r="B61" i="1"/>
  <c r="B94" i="1"/>
  <c r="B112" i="1"/>
  <c r="B136" i="1"/>
  <c r="B156" i="1"/>
  <c r="B176" i="1"/>
  <c r="B198" i="1"/>
  <c r="B214" i="1"/>
  <c r="B230" i="1"/>
  <c r="B251" i="1"/>
  <c r="B270" i="1"/>
  <c r="B288" i="1"/>
  <c r="D456" i="1"/>
  <c r="C33" i="1"/>
  <c r="C82" i="1"/>
  <c r="C126" i="1"/>
  <c r="C178" i="1"/>
  <c r="C212" i="1"/>
  <c r="C245" i="1"/>
  <c r="C290" i="1"/>
  <c r="C327" i="1"/>
  <c r="C361" i="1"/>
  <c r="C406" i="1"/>
  <c r="C443" i="1"/>
  <c r="C477" i="1"/>
  <c r="B18" i="1"/>
  <c r="B42" i="1"/>
  <c r="B62" i="1"/>
  <c r="B81" i="1"/>
  <c r="B95" i="1"/>
  <c r="B113" i="1"/>
  <c r="B133" i="1"/>
  <c r="B157" i="1"/>
  <c r="B177" i="1"/>
  <c r="B195" i="1"/>
  <c r="B231" i="1"/>
  <c r="B248" i="1"/>
  <c r="B271" i="1"/>
  <c r="B289" i="1"/>
  <c r="C37" i="1"/>
  <c r="C130" i="1"/>
  <c r="C438" i="1"/>
  <c r="B19" i="1"/>
  <c r="B96" i="1"/>
  <c r="B134" i="1"/>
  <c r="B174" i="1"/>
  <c r="B249" i="1"/>
  <c r="B310" i="1"/>
  <c r="B366" i="1"/>
  <c r="C91" i="1"/>
  <c r="C410" i="1"/>
  <c r="B237" i="1"/>
  <c r="B323" i="1"/>
  <c r="B398" i="1"/>
  <c r="B473" i="1"/>
  <c r="C299" i="1"/>
  <c r="B146" i="1"/>
  <c r="D237" i="1"/>
  <c r="B424" i="1"/>
  <c r="B433" i="1"/>
  <c r="B193" i="1"/>
  <c r="B381" i="1"/>
  <c r="B297" i="1"/>
  <c r="B415" i="1"/>
  <c r="C173" i="1"/>
  <c r="B78" i="1"/>
  <c r="B232" i="1"/>
  <c r="C402" i="1"/>
  <c r="B316" i="1"/>
  <c r="B466" i="1"/>
  <c r="B233" i="1"/>
  <c r="B463" i="1"/>
  <c r="C300" i="1"/>
  <c r="B459" i="1"/>
  <c r="B291" i="1"/>
  <c r="C70" i="1"/>
  <c r="B225" i="1"/>
  <c r="D115" i="1"/>
  <c r="D236" i="1"/>
  <c r="C29" i="1"/>
  <c r="C364" i="1"/>
  <c r="C329" i="1"/>
  <c r="C426" i="1"/>
  <c r="B9" i="1"/>
  <c r="B168" i="1"/>
  <c r="B239" i="1"/>
  <c r="C54" i="1"/>
  <c r="C232" i="1"/>
  <c r="C383" i="1"/>
  <c r="B73" i="1"/>
  <c r="B145" i="1"/>
  <c r="B219" i="1"/>
  <c r="D366" i="1"/>
  <c r="C248" i="1"/>
  <c r="B158" i="1"/>
  <c r="B272" i="1"/>
  <c r="B357" i="1"/>
  <c r="B434" i="1"/>
  <c r="C38" i="1"/>
  <c r="C363" i="1"/>
  <c r="B68" i="1"/>
  <c r="B215" i="1"/>
  <c r="B331" i="1"/>
  <c r="B386" i="1"/>
  <c r="B465" i="1"/>
  <c r="C187" i="1"/>
  <c r="B122" i="1"/>
  <c r="B276" i="1"/>
  <c r="C174" i="1"/>
  <c r="B324" i="1"/>
  <c r="B482" i="1"/>
  <c r="B471" i="1"/>
  <c r="B16" i="1"/>
  <c r="B339" i="1"/>
  <c r="C158" i="1"/>
  <c r="B392" i="1"/>
  <c r="C371" i="1"/>
  <c r="B312" i="1"/>
  <c r="B399" i="1"/>
  <c r="D26" i="1"/>
  <c r="D64" i="1"/>
  <c r="D98" i="1"/>
  <c r="D74" i="1"/>
  <c r="D390" i="1"/>
  <c r="D465" i="1"/>
  <c r="D212" i="1"/>
  <c r="D316" i="1"/>
  <c r="D391" i="1"/>
  <c r="D211" i="1"/>
  <c r="D312" i="1"/>
  <c r="D388" i="1"/>
  <c r="D374" i="1"/>
  <c r="C40" i="1"/>
  <c r="C111" i="1"/>
  <c r="D429" i="1"/>
  <c r="C101" i="1"/>
  <c r="C197" i="1"/>
  <c r="C269" i="1"/>
  <c r="C346" i="1"/>
  <c r="C424" i="1"/>
  <c r="D430" i="1"/>
  <c r="C67" i="1"/>
  <c r="C140" i="1"/>
  <c r="C202" i="1"/>
  <c r="C313" i="1"/>
  <c r="C369" i="1"/>
  <c r="C429" i="1"/>
  <c r="D385" i="1"/>
  <c r="C42" i="1"/>
  <c r="C185" i="1"/>
  <c r="C295" i="1"/>
  <c r="C374" i="1"/>
  <c r="C413" i="1"/>
  <c r="C452" i="1"/>
  <c r="B25" i="1"/>
  <c r="B45" i="1"/>
  <c r="B69" i="1"/>
  <c r="B98" i="1"/>
  <c r="B120" i="1"/>
  <c r="B140" i="1"/>
  <c r="B160" i="1"/>
  <c r="B184" i="1"/>
  <c r="B202" i="1"/>
  <c r="B274" i="1"/>
  <c r="D83" i="1"/>
  <c r="D393" i="1"/>
  <c r="D471" i="1"/>
  <c r="C43" i="1"/>
  <c r="C86" i="1"/>
  <c r="C146" i="1"/>
  <c r="C186" i="1"/>
  <c r="C216" i="1"/>
  <c r="C260" i="1"/>
  <c r="C296" i="1"/>
  <c r="C335" i="1"/>
  <c r="C375" i="1"/>
  <c r="C414" i="1"/>
  <c r="C449" i="1"/>
  <c r="B26" i="1"/>
  <c r="B46" i="1"/>
  <c r="B66" i="1"/>
  <c r="B84" i="1"/>
  <c r="B99" i="1"/>
  <c r="B117" i="1"/>
  <c r="B141" i="1"/>
  <c r="B161" i="1"/>
  <c r="B181" i="1"/>
  <c r="B203" i="1"/>
  <c r="B235" i="1"/>
  <c r="B255" i="1"/>
  <c r="B275" i="1"/>
  <c r="D138" i="1"/>
  <c r="C58" i="1"/>
  <c r="C149" i="1"/>
  <c r="C235" i="1"/>
  <c r="C306" i="1"/>
  <c r="C378" i="1"/>
  <c r="C464" i="1"/>
  <c r="B27" i="1"/>
  <c r="B74" i="1"/>
  <c r="B102" i="1"/>
  <c r="B142" i="1"/>
  <c r="B188" i="1"/>
  <c r="B220" i="1"/>
  <c r="B256" i="1"/>
  <c r="B295" i="1"/>
  <c r="B314" i="1"/>
  <c r="B334" i="1"/>
  <c r="B370" i="1"/>
  <c r="B389" i="1"/>
  <c r="B413" i="1"/>
  <c r="B430" i="1"/>
  <c r="B448" i="1"/>
  <c r="B468" i="1"/>
  <c r="D428" i="1"/>
  <c r="C17" i="1"/>
  <c r="C110" i="1"/>
  <c r="C196" i="1"/>
  <c r="C280" i="1"/>
  <c r="C353" i="1"/>
  <c r="C423" i="1"/>
  <c r="B12" i="1"/>
  <c r="B52" i="1"/>
  <c r="B89" i="1"/>
  <c r="B127" i="1"/>
  <c r="B167" i="1"/>
  <c r="B242" i="1"/>
  <c r="B281" i="1"/>
  <c r="B307" i="1"/>
  <c r="B327" i="1"/>
  <c r="B345" i="1"/>
  <c r="B363" i="1"/>
  <c r="B383" i="1"/>
  <c r="B402" i="1"/>
  <c r="B423" i="1"/>
  <c r="B443" i="1"/>
  <c r="B457" i="1"/>
  <c r="B481" i="1"/>
  <c r="D330" i="1"/>
  <c r="C84" i="1"/>
  <c r="C240" i="1"/>
  <c r="C330" i="1"/>
  <c r="C472" i="1"/>
  <c r="B39" i="1"/>
  <c r="B154" i="1"/>
  <c r="B238" i="1"/>
  <c r="B432" i="1"/>
  <c r="B447" i="1"/>
  <c r="B32" i="1"/>
  <c r="B416" i="1"/>
  <c r="B333" i="1"/>
  <c r="B445" i="1"/>
  <c r="B336" i="1"/>
  <c r="D160" i="1"/>
  <c r="D333" i="1"/>
  <c r="C135" i="1"/>
  <c r="C213" i="1"/>
  <c r="C444" i="1"/>
  <c r="D460" i="1"/>
  <c r="C156" i="1"/>
  <c r="C384" i="1"/>
  <c r="D455" i="1"/>
  <c r="C382" i="1"/>
  <c r="B72" i="1"/>
  <c r="B124" i="1"/>
  <c r="B206" i="1"/>
  <c r="B282" i="1"/>
  <c r="C192" i="1"/>
  <c r="C349" i="1"/>
  <c r="B50" i="1"/>
  <c r="B125" i="1"/>
  <c r="B207" i="1"/>
  <c r="B279" i="1"/>
  <c r="C181" i="1"/>
  <c r="C480" i="1"/>
  <c r="B228" i="1"/>
  <c r="B340" i="1"/>
  <c r="B417" i="1"/>
  <c r="D478" i="1"/>
  <c r="C220" i="1"/>
  <c r="B135" i="1"/>
  <c r="B292" i="1"/>
  <c r="B367" i="1"/>
  <c r="C100" i="1"/>
  <c r="C417" i="1"/>
  <c r="B123" i="1"/>
  <c r="B403" i="1"/>
  <c r="B261" i="1"/>
  <c r="B131" i="1"/>
  <c r="B365" i="1"/>
  <c r="B455" i="1"/>
  <c r="B24" i="1"/>
  <c r="B342" i="1"/>
  <c r="B428" i="1"/>
  <c r="D141" i="1"/>
  <c r="D179" i="1"/>
  <c r="D310" i="1"/>
  <c r="D427" i="1"/>
  <c r="D263" i="1"/>
  <c r="D354" i="1"/>
  <c r="D259" i="1"/>
  <c r="D351" i="1"/>
  <c r="D208" i="1"/>
  <c r="D452" i="1"/>
  <c r="D216" i="1"/>
  <c r="C61" i="1"/>
  <c r="C155" i="1"/>
  <c r="C229" i="1"/>
  <c r="C308" i="1"/>
  <c r="C458" i="1"/>
  <c r="D250" i="1"/>
  <c r="C25" i="1"/>
  <c r="C99" i="1"/>
  <c r="C172" i="1"/>
  <c r="C226" i="1"/>
  <c r="C286" i="1"/>
  <c r="C343" i="1"/>
  <c r="C400" i="1"/>
  <c r="C455" i="1"/>
  <c r="C114" i="1"/>
  <c r="C397" i="1"/>
  <c r="C434" i="1"/>
  <c r="C468" i="1"/>
  <c r="B13" i="1"/>
  <c r="B37" i="1"/>
  <c r="B57" i="1"/>
  <c r="B76" i="1"/>
  <c r="B90" i="1"/>
  <c r="B108" i="1"/>
  <c r="B128" i="1"/>
  <c r="B152" i="1"/>
  <c r="B172" i="1"/>
  <c r="B190" i="1"/>
  <c r="B226" i="1"/>
  <c r="B243" i="1"/>
  <c r="B266" i="1"/>
  <c r="B286" i="1"/>
  <c r="D265" i="1"/>
  <c r="D447" i="1"/>
  <c r="C11" i="1"/>
  <c r="C74" i="1"/>
  <c r="C116" i="1"/>
  <c r="C162" i="1"/>
  <c r="C208" i="1"/>
  <c r="C276" i="1"/>
  <c r="C319" i="1"/>
  <c r="C355" i="1"/>
  <c r="C390" i="1"/>
  <c r="C435" i="1"/>
  <c r="C469" i="1"/>
  <c r="B14" i="1"/>
  <c r="B34" i="1"/>
  <c r="B58" i="1"/>
  <c r="B77" i="1"/>
  <c r="B87" i="1"/>
  <c r="B109" i="1"/>
  <c r="B129" i="1"/>
  <c r="B149" i="1"/>
  <c r="B173" i="1"/>
  <c r="B191" i="1"/>
  <c r="B227" i="1"/>
  <c r="B244" i="1"/>
  <c r="B263" i="1"/>
  <c r="B287" i="1"/>
  <c r="D425" i="1"/>
  <c r="C109" i="1"/>
  <c r="C195" i="1"/>
  <c r="C263" i="1"/>
  <c r="C352" i="1"/>
  <c r="B11" i="1"/>
  <c r="B51" i="1"/>
  <c r="B126" i="1"/>
  <c r="B166" i="1"/>
  <c r="B204" i="1"/>
  <c r="B241" i="1"/>
  <c r="B280" i="1"/>
  <c r="B302" i="1"/>
  <c r="B326" i="1"/>
  <c r="B344" i="1"/>
  <c r="B360" i="1"/>
  <c r="B382" i="1"/>
  <c r="B401" i="1"/>
  <c r="B421" i="1"/>
  <c r="B442" i="1"/>
  <c r="B456" i="1"/>
  <c r="B476" i="1"/>
  <c r="D290" i="1"/>
  <c r="C59" i="1"/>
  <c r="C166" i="1"/>
  <c r="C236" i="1"/>
  <c r="C307" i="1"/>
  <c r="C394" i="1"/>
  <c r="C465" i="1"/>
  <c r="B36" i="1"/>
  <c r="B75" i="1"/>
  <c r="B103" i="1"/>
  <c r="B151" i="1"/>
  <c r="B189" i="1"/>
  <c r="B221" i="1"/>
  <c r="B265" i="1"/>
  <c r="B296" i="1"/>
  <c r="B315" i="1"/>
  <c r="B337" i="1"/>
  <c r="B355" i="1"/>
  <c r="B371" i="1"/>
  <c r="B394" i="1"/>
  <c r="B414" i="1"/>
  <c r="B431" i="1"/>
  <c r="B469" i="1"/>
  <c r="D462" i="1"/>
  <c r="C26" i="1"/>
  <c r="C120" i="1"/>
  <c r="C287" i="1"/>
  <c r="C357" i="1"/>
  <c r="B15" i="1"/>
  <c r="B63" i="1"/>
  <c r="B92" i="1"/>
  <c r="B130" i="1"/>
  <c r="B178" i="1"/>
  <c r="B212" i="1"/>
  <c r="B245" i="1"/>
  <c r="B290" i="1"/>
  <c r="D464" i="1"/>
  <c r="C228" i="1"/>
  <c r="B8" i="1"/>
  <c r="B155" i="1"/>
  <c r="B293" i="1"/>
  <c r="B338" i="1"/>
  <c r="B372" i="1"/>
  <c r="B411" i="1"/>
  <c r="B425" i="1"/>
  <c r="B475" i="1"/>
  <c r="B115" i="1"/>
  <c r="B298" i="1"/>
  <c r="B343" i="1"/>
  <c r="B384" i="1"/>
  <c r="B437" i="1"/>
  <c r="C188" i="1"/>
  <c r="C418" i="1"/>
  <c r="B48" i="1"/>
  <c r="B163" i="1"/>
  <c r="B277" i="1"/>
  <c r="B317" i="1"/>
  <c r="B347" i="1"/>
  <c r="B373" i="1"/>
  <c r="B420" i="1"/>
  <c r="C272" i="1"/>
  <c r="B147" i="1"/>
  <c r="B329" i="1"/>
  <c r="B408" i="1"/>
  <c r="C204" i="1"/>
  <c r="C431" i="1"/>
  <c r="B56" i="1"/>
  <c r="B171" i="1"/>
  <c r="B285" i="1"/>
  <c r="B320" i="1"/>
  <c r="B350" i="1"/>
  <c r="B376" i="1"/>
  <c r="B407" i="1"/>
  <c r="B436" i="1"/>
  <c r="B470" i="1"/>
  <c r="B59" i="1"/>
  <c r="B330" i="1"/>
  <c r="B348" i="1"/>
  <c r="B385" i="1"/>
  <c r="B405" i="1"/>
  <c r="B426" i="1"/>
  <c r="B460" i="1"/>
  <c r="D370" i="1"/>
  <c r="C182" i="1"/>
  <c r="C249" i="1"/>
  <c r="C337" i="1"/>
  <c r="C481" i="1"/>
  <c r="B44" i="1"/>
  <c r="B119" i="1"/>
  <c r="B159" i="1"/>
  <c r="B197" i="1"/>
  <c r="B273" i="1"/>
  <c r="B300" i="1"/>
  <c r="B341" i="1"/>
  <c r="B358" i="1"/>
  <c r="B379" i="1"/>
  <c r="B418" i="1"/>
  <c r="B439" i="1"/>
  <c r="B453" i="1"/>
  <c r="D232" i="1"/>
  <c r="C47" i="1"/>
  <c r="C157" i="1"/>
  <c r="C227" i="1"/>
  <c r="C385" i="1"/>
  <c r="C456" i="1"/>
  <c r="B31" i="1"/>
  <c r="B71" i="1"/>
  <c r="B100" i="1"/>
  <c r="B186" i="1"/>
  <c r="B216" i="1"/>
  <c r="B260" i="1"/>
  <c r="C345" i="1"/>
  <c r="B40" i="1"/>
  <c r="B308" i="1"/>
  <c r="B346" i="1"/>
  <c r="B380" i="1"/>
  <c r="B458" i="1"/>
  <c r="B462" i="1"/>
  <c r="B179" i="1"/>
  <c r="B305" i="1"/>
  <c r="B400" i="1"/>
  <c r="B450" i="1"/>
  <c r="C241" i="1"/>
  <c r="C473" i="1"/>
  <c r="B79" i="1"/>
  <c r="B294" i="1"/>
  <c r="B325" i="1"/>
  <c r="B441" i="1"/>
  <c r="C386" i="1"/>
  <c r="B209" i="1"/>
  <c r="B351" i="1"/>
  <c r="C256" i="1"/>
  <c r="B201" i="1"/>
  <c r="B328" i="1"/>
  <c r="B356" i="1"/>
  <c r="B444" i="1"/>
  <c r="C401" i="1"/>
  <c r="B114" i="1"/>
  <c r="B192" i="1"/>
  <c r="B268" i="1"/>
  <c r="B354" i="1"/>
  <c r="B395" i="1"/>
  <c r="B478" i="1"/>
  <c r="B321" i="1"/>
  <c r="B362" i="1"/>
  <c r="C49" i="1"/>
  <c r="B217" i="1"/>
  <c r="B388" i="1"/>
  <c r="B369" i="1"/>
  <c r="C315" i="1"/>
  <c r="B107" i="1"/>
  <c r="B304" i="1"/>
  <c r="B391" i="1"/>
  <c r="D84" i="1"/>
  <c r="D233" i="1"/>
  <c r="D410" i="1"/>
  <c r="D336" i="1"/>
  <c r="D411" i="1"/>
  <c r="D408" i="1"/>
  <c r="D432" i="1"/>
  <c r="C60" i="1"/>
  <c r="D459" i="1"/>
  <c r="C133" i="1"/>
  <c r="C214" i="1"/>
  <c r="C270" i="1"/>
  <c r="C445" i="1"/>
  <c r="C326" i="1"/>
  <c r="C460" i="1"/>
  <c r="B29" i="1"/>
  <c r="B53" i="1"/>
  <c r="B104" i="1"/>
  <c r="B144" i="1"/>
  <c r="B222" i="1"/>
  <c r="B258" i="1"/>
  <c r="C105" i="1"/>
  <c r="C154" i="1"/>
  <c r="C268" i="1"/>
  <c r="C303" i="1"/>
  <c r="C422" i="1"/>
  <c r="C461" i="1"/>
  <c r="B10" i="1"/>
  <c r="B30" i="1"/>
  <c r="B101" i="1"/>
  <c r="B165" i="1"/>
  <c r="B187" i="1"/>
  <c r="B240" i="1"/>
  <c r="B259" i="1"/>
  <c r="C78" i="1"/>
  <c r="C322" i="1"/>
  <c r="C409" i="1"/>
  <c r="B43" i="1"/>
  <c r="B110" i="1"/>
  <c r="B196" i="1"/>
  <c r="B299" i="1"/>
  <c r="B318" i="1"/>
  <c r="B374" i="1"/>
  <c r="B397" i="1"/>
  <c r="B452" i="1"/>
  <c r="B472" i="1"/>
  <c r="C132" i="1"/>
  <c r="C292" i="1"/>
  <c r="B20" i="1"/>
  <c r="B97" i="1"/>
  <c r="B183" i="1"/>
  <c r="B250" i="1"/>
  <c r="B311" i="1"/>
  <c r="B353" i="1"/>
  <c r="B410" i="1"/>
  <c r="B427" i="1"/>
  <c r="D409" i="1"/>
  <c r="C271" i="1"/>
  <c r="C344" i="1"/>
  <c r="B47" i="1"/>
  <c r="B162" i="1"/>
  <c r="B208" i="1"/>
  <c r="D441" i="1"/>
  <c r="C457" i="1"/>
  <c r="B269" i="1"/>
  <c r="B364" i="1"/>
  <c r="B440" i="1"/>
  <c r="B396" i="1"/>
  <c r="B467" i="1"/>
  <c r="C331" i="1"/>
  <c r="B64" i="1"/>
  <c r="B377" i="1"/>
  <c r="B429" i="1"/>
  <c r="C121" i="1"/>
  <c r="C358" i="1"/>
  <c r="B246" i="1"/>
  <c r="B309" i="1"/>
  <c r="B404" i="1"/>
  <c r="B85" i="1"/>
  <c r="B313" i="1"/>
  <c r="C142" i="1"/>
  <c r="B139" i="1"/>
  <c r="B254" i="1"/>
  <c r="B368" i="1"/>
  <c r="B454" i="1"/>
  <c r="F80" i="2"/>
  <c r="F97" i="2"/>
  <c r="F86" i="2"/>
  <c r="F73" i="2"/>
  <c r="F63" i="2"/>
  <c r="F55" i="2"/>
  <c r="F39" i="2"/>
  <c r="F98" i="2"/>
  <c r="F90" i="2"/>
  <c r="F74" i="2"/>
  <c r="F67" i="2"/>
  <c r="F59" i="2"/>
  <c r="F52" i="2"/>
  <c r="F44" i="2"/>
  <c r="F35" i="2"/>
  <c r="F102" i="2"/>
  <c r="F100" i="2"/>
  <c r="F96" i="2"/>
  <c r="F92" i="2"/>
  <c r="F83" i="2"/>
  <c r="F78" i="2"/>
  <c r="F75" i="2"/>
  <c r="F70" i="2"/>
  <c r="F68" i="2"/>
  <c r="F65" i="2"/>
  <c r="F61" i="2"/>
  <c r="F57" i="2"/>
  <c r="F53" i="2"/>
  <c r="F49" i="2"/>
  <c r="F45" i="2"/>
  <c r="F41" i="2"/>
  <c r="F36" i="2"/>
  <c r="F31" i="2"/>
  <c r="F28" i="2"/>
  <c r="F24" i="2"/>
  <c r="F19" i="2"/>
  <c r="F15" i="2"/>
  <c r="F10" i="2"/>
  <c r="F6" i="2"/>
  <c r="F3" i="2"/>
  <c r="F104" i="2"/>
  <c r="F93" i="2"/>
  <c r="F76" i="2"/>
  <c r="F62" i="2"/>
  <c r="F54" i="2"/>
  <c r="F46" i="2"/>
  <c r="F42" i="2"/>
  <c r="F37" i="2"/>
  <c r="F33" i="2"/>
  <c r="F25" i="2"/>
  <c r="F20" i="2"/>
  <c r="F16" i="2"/>
  <c r="F11" i="2"/>
  <c r="F7" i="2"/>
  <c r="F4" i="2"/>
  <c r="F101" i="2"/>
  <c r="F84" i="2"/>
  <c r="F89" i="2"/>
  <c r="F66" i="2"/>
  <c r="F43" i="2"/>
  <c r="F38" i="2"/>
  <c r="F34" i="2"/>
  <c r="F29" i="2"/>
  <c r="F26" i="2"/>
  <c r="F17" i="2"/>
  <c r="F13" i="2"/>
  <c r="F8" i="2"/>
  <c r="F5" i="2"/>
  <c r="F88" i="2"/>
  <c r="F72" i="2"/>
  <c r="F105" i="2"/>
  <c r="F94" i="2"/>
  <c r="F81" i="2"/>
  <c r="F69" i="2"/>
  <c r="F47" i="2"/>
  <c r="F95" i="2"/>
  <c r="F87" i="2"/>
  <c r="F77" i="2"/>
  <c r="F64" i="2"/>
  <c r="F56" i="2"/>
  <c r="F48" i="2"/>
  <c r="F40" i="2"/>
  <c r="F30" i="2"/>
  <c r="F27" i="2"/>
  <c r="F23" i="2"/>
  <c r="F18" i="2"/>
  <c r="F14" i="2"/>
  <c r="F9" i="2"/>
  <c r="L479" i="1" l="1"/>
  <c r="O479" i="1"/>
  <c r="P479" i="1"/>
  <c r="K479" i="1"/>
  <c r="N479" i="1"/>
  <c r="M479" i="1"/>
  <c r="U418" i="1"/>
  <c r="U63" i="1"/>
  <c r="U429" i="1"/>
  <c r="U275" i="1"/>
  <c r="U472" i="1"/>
  <c r="U270" i="1"/>
  <c r="U265" i="1"/>
  <c r="U263" i="1"/>
  <c r="U291" i="1"/>
  <c r="U252" i="1"/>
  <c r="U58" i="1"/>
  <c r="U54" i="1"/>
  <c r="U49" i="1"/>
  <c r="U139" i="1"/>
  <c r="U42" i="1"/>
  <c r="U464" i="1"/>
  <c r="U136" i="1"/>
  <c r="U401" i="1"/>
  <c r="U461" i="1"/>
  <c r="U30" i="1"/>
  <c r="U244" i="1"/>
  <c r="U240" i="1"/>
  <c r="U27" i="1"/>
  <c r="U119" i="1"/>
  <c r="U19" i="1"/>
  <c r="U239" i="1"/>
  <c r="U106" i="1"/>
  <c r="U396" i="1"/>
  <c r="U389" i="1"/>
  <c r="U444" i="1"/>
  <c r="U436" i="1"/>
  <c r="U384" i="1"/>
  <c r="U377" i="1"/>
  <c r="U360" i="1"/>
  <c r="U348" i="1"/>
  <c r="U340" i="1"/>
  <c r="U334" i="1"/>
  <c r="U326" i="1"/>
  <c r="U318" i="1"/>
  <c r="U310" i="1"/>
  <c r="U302" i="1"/>
  <c r="U295" i="1"/>
  <c r="U280" i="1"/>
  <c r="U236" i="1"/>
  <c r="U228" i="1"/>
  <c r="U207" i="1"/>
  <c r="U199" i="1"/>
  <c r="U191" i="1"/>
  <c r="U185" i="1"/>
  <c r="U177" i="1"/>
  <c r="U169" i="1"/>
  <c r="U161" i="1"/>
  <c r="U90" i="1"/>
  <c r="U76" i="1"/>
  <c r="U69" i="1"/>
  <c r="U8" i="1"/>
  <c r="U278" i="1"/>
  <c r="U368" i="1"/>
  <c r="U446" i="1"/>
  <c r="U62" i="1"/>
  <c r="U407" i="1"/>
  <c r="U417" i="1"/>
  <c r="U432" i="1"/>
  <c r="U476" i="1"/>
  <c r="U152" i="1"/>
  <c r="U471" i="1"/>
  <c r="U269" i="1"/>
  <c r="U267" i="1"/>
  <c r="U366" i="1"/>
  <c r="U412" i="1"/>
  <c r="U411" i="1"/>
  <c r="U57" i="1"/>
  <c r="U53" i="1"/>
  <c r="U146" i="1"/>
  <c r="U48" i="1"/>
  <c r="U138" i="1"/>
  <c r="U463" i="1"/>
  <c r="U135" i="1"/>
  <c r="U248" i="1"/>
  <c r="U247" i="1"/>
  <c r="U31" i="1"/>
  <c r="U129" i="1"/>
  <c r="U455" i="1"/>
  <c r="U26" i="1"/>
  <c r="U118" i="1"/>
  <c r="U18" i="1"/>
  <c r="U238" i="1"/>
  <c r="U105" i="1"/>
  <c r="U11" i="1"/>
  <c r="U453" i="1"/>
  <c r="U443" i="1"/>
  <c r="U435" i="1"/>
  <c r="U376" i="1"/>
  <c r="U347" i="1"/>
  <c r="U339" i="1"/>
  <c r="U333" i="1"/>
  <c r="U325" i="1"/>
  <c r="U317" i="1"/>
  <c r="U309" i="1"/>
  <c r="U294" i="1"/>
  <c r="U287" i="1"/>
  <c r="U279" i="1"/>
  <c r="U235" i="1"/>
  <c r="U227" i="1"/>
  <c r="U206" i="1"/>
  <c r="U198" i="1"/>
  <c r="U190" i="1"/>
  <c r="U184" i="1"/>
  <c r="U176" i="1"/>
  <c r="U168" i="1"/>
  <c r="U160" i="1"/>
  <c r="U89" i="1"/>
  <c r="U75" i="1"/>
  <c r="U68" i="1"/>
  <c r="U7" i="1"/>
  <c r="U427" i="1"/>
  <c r="U367" i="1"/>
  <c r="U258" i="1"/>
  <c r="U143" i="1"/>
  <c r="U35" i="1"/>
  <c r="U416" i="1"/>
  <c r="U431" i="1"/>
  <c r="U428" i="1"/>
  <c r="U274" i="1"/>
  <c r="U426" i="1"/>
  <c r="U216" i="1"/>
  <c r="U447" i="1"/>
  <c r="U365" i="1"/>
  <c r="U262" i="1"/>
  <c r="U450" i="1"/>
  <c r="U468" i="1"/>
  <c r="U410" i="1"/>
  <c r="U151" i="1"/>
  <c r="U52" i="1"/>
  <c r="U145" i="1"/>
  <c r="U465" i="1"/>
  <c r="U251" i="1"/>
  <c r="U40" i="1"/>
  <c r="U134" i="1"/>
  <c r="U132" i="1"/>
  <c r="U246" i="1"/>
  <c r="U460" i="1"/>
  <c r="U128" i="1"/>
  <c r="U361" i="1"/>
  <c r="U454" i="1"/>
  <c r="U25" i="1"/>
  <c r="U117" i="1"/>
  <c r="U17" i="1"/>
  <c r="U107" i="1"/>
  <c r="U104" i="1"/>
  <c r="U395" i="1"/>
  <c r="U452" i="1"/>
  <c r="U442" i="1"/>
  <c r="U434" i="1"/>
  <c r="U383" i="1"/>
  <c r="U375" i="1"/>
  <c r="U359" i="1"/>
  <c r="U354" i="1"/>
  <c r="U346" i="1"/>
  <c r="U338" i="1"/>
  <c r="U332" i="1"/>
  <c r="U324" i="1"/>
  <c r="U316" i="1"/>
  <c r="U308" i="1"/>
  <c r="U301" i="1"/>
  <c r="U293" i="1"/>
  <c r="U286" i="1"/>
  <c r="U226" i="1"/>
  <c r="U234" i="1"/>
  <c r="U225" i="1"/>
  <c r="U205" i="1"/>
  <c r="U197" i="1"/>
  <c r="U189" i="1"/>
  <c r="U183" i="1"/>
  <c r="U175" i="1"/>
  <c r="U167" i="1"/>
  <c r="U159" i="1"/>
  <c r="U100" i="1"/>
  <c r="U88" i="1"/>
  <c r="U74" i="1"/>
  <c r="U67" i="1"/>
  <c r="U6" i="1"/>
  <c r="U414" i="1"/>
  <c r="U424" i="1"/>
  <c r="U260" i="1"/>
  <c r="U149" i="1"/>
  <c r="U46" i="1"/>
  <c r="U404" i="1"/>
  <c r="U415" i="1"/>
  <c r="U430" i="1"/>
  <c r="U474" i="1"/>
  <c r="U369" i="1"/>
  <c r="U153" i="1"/>
  <c r="U425" i="1"/>
  <c r="U364" i="1"/>
  <c r="U261" i="1"/>
  <c r="U214" i="1"/>
  <c r="U467" i="1"/>
  <c r="U409" i="1"/>
  <c r="U150" i="1"/>
  <c r="U51" i="1"/>
  <c r="U144" i="1"/>
  <c r="U47" i="1"/>
  <c r="U408" i="1"/>
  <c r="U39" i="1"/>
  <c r="U405" i="1"/>
  <c r="U131" i="1"/>
  <c r="U245" i="1"/>
  <c r="U130" i="1"/>
  <c r="U29" i="1"/>
  <c r="U243" i="1"/>
  <c r="U123" i="1"/>
  <c r="U24" i="1"/>
  <c r="U116" i="1"/>
  <c r="U111" i="1"/>
  <c r="U16" i="1"/>
  <c r="U103" i="1"/>
  <c r="U394" i="1"/>
  <c r="U451" i="1"/>
  <c r="U441" i="1"/>
  <c r="U433" i="1"/>
  <c r="U382" i="1"/>
  <c r="U374" i="1"/>
  <c r="U358" i="1"/>
  <c r="U353" i="1"/>
  <c r="U345" i="1"/>
  <c r="U337" i="1"/>
  <c r="U331" i="1"/>
  <c r="U323" i="1"/>
  <c r="U315" i="1"/>
  <c r="U307" i="1"/>
  <c r="U300" i="1"/>
  <c r="U292" i="1"/>
  <c r="U285" i="1"/>
  <c r="U233" i="1"/>
  <c r="U224" i="1"/>
  <c r="U204" i="1"/>
  <c r="U196" i="1"/>
  <c r="U188" i="1"/>
  <c r="U182" i="1"/>
  <c r="U174" i="1"/>
  <c r="U166" i="1"/>
  <c r="U158" i="1"/>
  <c r="U99" i="1"/>
  <c r="U87" i="1"/>
  <c r="U84" i="1"/>
  <c r="U81" i="1"/>
  <c r="U73" i="1"/>
  <c r="U66" i="1"/>
  <c r="U475" i="1"/>
  <c r="U255" i="1"/>
  <c r="U50" i="1"/>
  <c r="U38" i="1"/>
  <c r="U264" i="1"/>
  <c r="U96" i="1"/>
  <c r="U95" i="1"/>
  <c r="U419" i="1"/>
  <c r="U256" i="1"/>
  <c r="U213" i="1"/>
  <c r="U43" i="1"/>
  <c r="U403" i="1"/>
  <c r="U32" i="1"/>
  <c r="U124" i="1"/>
  <c r="U28" i="1"/>
  <c r="U112" i="1"/>
  <c r="U12" i="1"/>
  <c r="U390" i="1"/>
  <c r="U437" i="1"/>
  <c r="U378" i="1"/>
  <c r="U355" i="1"/>
  <c r="U341" i="1"/>
  <c r="U327" i="1"/>
  <c r="U311" i="1"/>
  <c r="U296" i="1"/>
  <c r="U281" i="1"/>
  <c r="U229" i="1"/>
  <c r="U208" i="1"/>
  <c r="U192" i="1"/>
  <c r="U178" i="1"/>
  <c r="U162" i="1"/>
  <c r="U91" i="1"/>
  <c r="U82" i="1"/>
  <c r="U70" i="1"/>
  <c r="U478" i="1"/>
  <c r="U473" i="1"/>
  <c r="U94" i="1"/>
  <c r="U259" i="1"/>
  <c r="U253" i="1"/>
  <c r="U148" i="1"/>
  <c r="U406" i="1"/>
  <c r="U249" i="1"/>
  <c r="U459" i="1"/>
  <c r="U400" i="1"/>
  <c r="U23" i="1"/>
  <c r="U110" i="1"/>
  <c r="U398" i="1"/>
  <c r="U373" i="1"/>
  <c r="U352" i="1"/>
  <c r="U322" i="1"/>
  <c r="U306" i="1"/>
  <c r="U290" i="1"/>
  <c r="U203" i="1"/>
  <c r="U187" i="1"/>
  <c r="U173" i="1"/>
  <c r="U157" i="1"/>
  <c r="U86" i="1"/>
  <c r="U80" i="1"/>
  <c r="U65" i="1"/>
  <c r="U477" i="1"/>
  <c r="U217" i="1"/>
  <c r="U93" i="1"/>
  <c r="U147" i="1"/>
  <c r="U137" i="1"/>
  <c r="U458" i="1"/>
  <c r="U22" i="1"/>
  <c r="U102" i="1"/>
  <c r="U387" i="1"/>
  <c r="U351" i="1"/>
  <c r="U321" i="1"/>
  <c r="U289" i="1"/>
  <c r="U202" i="1"/>
  <c r="U388" i="1"/>
  <c r="U61" i="1"/>
  <c r="U34" i="1"/>
  <c r="U242" i="1"/>
  <c r="U109" i="1"/>
  <c r="U449" i="1"/>
  <c r="U372" i="1"/>
  <c r="U305" i="1"/>
  <c r="U273" i="1"/>
  <c r="U266" i="1"/>
  <c r="U60" i="1"/>
  <c r="U45" i="1"/>
  <c r="U402" i="1"/>
  <c r="U125" i="1"/>
  <c r="U115" i="1"/>
  <c r="U101" i="1"/>
  <c r="U439" i="1"/>
  <c r="U370" i="1"/>
  <c r="U342" i="1"/>
  <c r="U314" i="1"/>
  <c r="U288" i="1"/>
  <c r="U231" i="1"/>
  <c r="U200" i="1"/>
  <c r="U179" i="1"/>
  <c r="U155" i="1"/>
  <c r="U71" i="1"/>
  <c r="U272" i="1"/>
  <c r="U421" i="1"/>
  <c r="U59" i="1"/>
  <c r="U44" i="1"/>
  <c r="U399" i="1"/>
  <c r="U114" i="1"/>
  <c r="U397" i="1"/>
  <c r="U438" i="1"/>
  <c r="U357" i="1"/>
  <c r="U336" i="1"/>
  <c r="U313" i="1"/>
  <c r="U230" i="1"/>
  <c r="U195" i="1"/>
  <c r="U172" i="1"/>
  <c r="U154" i="1"/>
  <c r="U64" i="1"/>
  <c r="U413" i="1"/>
  <c r="U271" i="1"/>
  <c r="U420" i="1"/>
  <c r="U466" i="1"/>
  <c r="U41" i="1"/>
  <c r="U362" i="1"/>
  <c r="U241" i="1"/>
  <c r="U113" i="1"/>
  <c r="U386" i="1"/>
  <c r="U335" i="1"/>
  <c r="U312" i="1"/>
  <c r="U284" i="1"/>
  <c r="U220" i="1"/>
  <c r="U194" i="1"/>
  <c r="U171" i="1"/>
  <c r="U10" i="1"/>
  <c r="U422" i="1"/>
  <c r="U37" i="1"/>
  <c r="U212" i="1"/>
  <c r="U392" i="1"/>
  <c r="U330" i="1"/>
  <c r="U219" i="1"/>
  <c r="U97" i="1"/>
  <c r="U268" i="1"/>
  <c r="U36" i="1"/>
  <c r="U108" i="1"/>
  <c r="U350" i="1"/>
  <c r="U282" i="1"/>
  <c r="U92" i="1"/>
  <c r="U456" i="1"/>
  <c r="U328" i="1"/>
  <c r="U186" i="1"/>
  <c r="U77" i="1"/>
  <c r="U201" i="1"/>
  <c r="U393" i="1"/>
  <c r="U98" i="1"/>
  <c r="U423" i="1"/>
  <c r="U56" i="1"/>
  <c r="U122" i="1"/>
  <c r="U385" i="1"/>
  <c r="U304" i="1"/>
  <c r="U193" i="1"/>
  <c r="U79" i="1"/>
  <c r="U448" i="1"/>
  <c r="U55" i="1"/>
  <c r="U457" i="1"/>
  <c r="U391" i="1"/>
  <c r="U329" i="1"/>
  <c r="U470" i="1"/>
  <c r="U250" i="1"/>
  <c r="U15" i="1"/>
  <c r="U349" i="1"/>
  <c r="U85" i="1"/>
  <c r="U156" i="1"/>
  <c r="U83" i="1"/>
  <c r="U33" i="1"/>
  <c r="U356" i="1"/>
  <c r="U283" i="1"/>
  <c r="U170" i="1"/>
  <c r="U9" i="1"/>
  <c r="U363" i="1"/>
  <c r="U121" i="1"/>
  <c r="U381" i="1"/>
  <c r="U303" i="1"/>
  <c r="U165" i="1"/>
  <c r="U78" i="1"/>
  <c r="U277" i="1"/>
  <c r="U142" i="1"/>
  <c r="U120" i="1"/>
  <c r="U380" i="1"/>
  <c r="U299" i="1"/>
  <c r="U210" i="1"/>
  <c r="U164" i="1"/>
  <c r="U180" i="1"/>
  <c r="U276" i="1"/>
  <c r="U469" i="1"/>
  <c r="U254" i="1"/>
  <c r="U141" i="1"/>
  <c r="U133" i="1"/>
  <c r="U127" i="1"/>
  <c r="U21" i="1"/>
  <c r="U14" i="1"/>
  <c r="U445" i="1"/>
  <c r="U379" i="1"/>
  <c r="U344" i="1"/>
  <c r="U320" i="1"/>
  <c r="U298" i="1"/>
  <c r="U237" i="1"/>
  <c r="U209" i="1"/>
  <c r="U181" i="1"/>
  <c r="U163" i="1"/>
  <c r="U72" i="1"/>
  <c r="U218" i="1"/>
  <c r="U215" i="1"/>
  <c r="U257" i="1"/>
  <c r="U140" i="1"/>
  <c r="U462" i="1"/>
  <c r="U126" i="1"/>
  <c r="U20" i="1"/>
  <c r="U13" i="1"/>
  <c r="U440" i="1"/>
  <c r="U371" i="1"/>
  <c r="U343" i="1"/>
  <c r="U319" i="1"/>
  <c r="U297" i="1"/>
  <c r="U232" i="1"/>
  <c r="L90" i="1"/>
  <c r="K90" i="1"/>
  <c r="K6" i="1"/>
  <c r="L6" i="1"/>
  <c r="N7" i="1"/>
  <c r="P8" i="1"/>
  <c r="L10" i="1"/>
  <c r="N64" i="1"/>
  <c r="P65" i="1"/>
  <c r="L67" i="1"/>
  <c r="N68" i="1"/>
  <c r="P69" i="1"/>
  <c r="L71" i="1"/>
  <c r="P72" i="1"/>
  <c r="L74" i="1"/>
  <c r="N75" i="1"/>
  <c r="P76" i="1"/>
  <c r="L78" i="1"/>
  <c r="N79" i="1"/>
  <c r="P80" i="1"/>
  <c r="L83" i="1"/>
  <c r="N85" i="1"/>
  <c r="P86" i="1"/>
  <c r="L88" i="1"/>
  <c r="N89" i="1"/>
  <c r="P90" i="1"/>
  <c r="L92" i="1"/>
  <c r="N97" i="1"/>
  <c r="P98" i="1"/>
  <c r="L100" i="1"/>
  <c r="L155" i="1"/>
  <c r="N156" i="1"/>
  <c r="P157" i="1"/>
  <c r="L159" i="1"/>
  <c r="N160" i="1"/>
  <c r="P161" i="1"/>
  <c r="L163" i="1"/>
  <c r="N164" i="1"/>
  <c r="P165" i="1"/>
  <c r="L167" i="1"/>
  <c r="N168" i="1"/>
  <c r="P169" i="1"/>
  <c r="L171" i="1"/>
  <c r="N172" i="1"/>
  <c r="P173" i="1"/>
  <c r="L175" i="1"/>
  <c r="N176" i="1"/>
  <c r="P177" i="1"/>
  <c r="L179" i="1"/>
  <c r="N180" i="1"/>
  <c r="P181" i="1"/>
  <c r="L183" i="1"/>
  <c r="N184" i="1"/>
  <c r="P185" i="1"/>
  <c r="P187" i="1"/>
  <c r="L189" i="1"/>
  <c r="N190" i="1"/>
  <c r="P191" i="1"/>
  <c r="L193" i="1"/>
  <c r="N194" i="1"/>
  <c r="P195" i="1"/>
  <c r="L197" i="1"/>
  <c r="N198" i="1"/>
  <c r="P199" i="1"/>
  <c r="L201" i="1"/>
  <c r="N202" i="1"/>
  <c r="P203" i="1"/>
  <c r="L205" i="1"/>
  <c r="N206" i="1"/>
  <c r="P207" i="1"/>
  <c r="L209" i="1"/>
  <c r="N210" i="1"/>
  <c r="M6" i="1"/>
  <c r="O7" i="1"/>
  <c r="K9" i="1"/>
  <c r="M10" i="1"/>
  <c r="O64" i="1"/>
  <c r="K66" i="1"/>
  <c r="M67" i="1"/>
  <c r="O68" i="1"/>
  <c r="K70" i="1"/>
  <c r="M71" i="1"/>
  <c r="K73" i="1"/>
  <c r="M74" i="1"/>
  <c r="O75" i="1"/>
  <c r="K77" i="1"/>
  <c r="M78" i="1"/>
  <c r="O79" i="1"/>
  <c r="K81" i="1"/>
  <c r="K82" i="1"/>
  <c r="M83" i="1"/>
  <c r="K84" i="1"/>
  <c r="O85" i="1"/>
  <c r="K87" i="1"/>
  <c r="M88" i="1"/>
  <c r="O89" i="1"/>
  <c r="K91" i="1"/>
  <c r="M92" i="1"/>
  <c r="O97" i="1"/>
  <c r="K99" i="1"/>
  <c r="M100" i="1"/>
  <c r="K154" i="1"/>
  <c r="M155" i="1"/>
  <c r="O156" i="1"/>
  <c r="K158" i="1"/>
  <c r="M159" i="1"/>
  <c r="O160" i="1"/>
  <c r="K162" i="1"/>
  <c r="M163" i="1"/>
  <c r="O164" i="1"/>
  <c r="K166" i="1"/>
  <c r="M167" i="1"/>
  <c r="O168" i="1"/>
  <c r="K170" i="1"/>
  <c r="M171" i="1"/>
  <c r="O172" i="1"/>
  <c r="K174" i="1"/>
  <c r="M175" i="1"/>
  <c r="O176" i="1"/>
  <c r="K178" i="1"/>
  <c r="M179" i="1"/>
  <c r="O180" i="1"/>
  <c r="K182" i="1"/>
  <c r="M183" i="1"/>
  <c r="O184" i="1"/>
  <c r="K186" i="1"/>
  <c r="K188" i="1"/>
  <c r="M189" i="1"/>
  <c r="O190" i="1"/>
  <c r="K192" i="1"/>
  <c r="M193" i="1"/>
  <c r="O194" i="1"/>
  <c r="K196" i="1"/>
  <c r="M197" i="1"/>
  <c r="O198" i="1"/>
  <c r="K200" i="1"/>
  <c r="M201" i="1"/>
  <c r="O202" i="1"/>
  <c r="K204" i="1"/>
  <c r="M205" i="1"/>
  <c r="O206" i="1"/>
  <c r="K208" i="1"/>
  <c r="M209" i="1"/>
  <c r="O210" i="1"/>
  <c r="N6" i="1"/>
  <c r="P7" i="1"/>
  <c r="L9" i="1"/>
  <c r="N10" i="1"/>
  <c r="P64" i="1"/>
  <c r="L66" i="1"/>
  <c r="N67" i="1"/>
  <c r="P68" i="1"/>
  <c r="L70" i="1"/>
  <c r="N71" i="1"/>
  <c r="L73" i="1"/>
  <c r="N74" i="1"/>
  <c r="P75" i="1"/>
  <c r="L77" i="1"/>
  <c r="N78" i="1"/>
  <c r="P79" i="1"/>
  <c r="L81" i="1"/>
  <c r="L82" i="1"/>
  <c r="N83" i="1"/>
  <c r="L84" i="1"/>
  <c r="P85" i="1"/>
  <c r="L87" i="1"/>
  <c r="N88" i="1"/>
  <c r="P89" i="1"/>
  <c r="L91" i="1"/>
  <c r="N92" i="1"/>
  <c r="P97" i="1"/>
  <c r="L99" i="1"/>
  <c r="N100" i="1"/>
  <c r="L154" i="1"/>
  <c r="N155" i="1"/>
  <c r="P156" i="1"/>
  <c r="L158" i="1"/>
  <c r="N159" i="1"/>
  <c r="P160" i="1"/>
  <c r="L162" i="1"/>
  <c r="N163" i="1"/>
  <c r="P164" i="1"/>
  <c r="L166" i="1"/>
  <c r="N167" i="1"/>
  <c r="P168" i="1"/>
  <c r="L170" i="1"/>
  <c r="N171" i="1"/>
  <c r="P172" i="1"/>
  <c r="L174" i="1"/>
  <c r="N175" i="1"/>
  <c r="P176" i="1"/>
  <c r="L178" i="1"/>
  <c r="N179" i="1"/>
  <c r="P180" i="1"/>
  <c r="L182" i="1"/>
  <c r="N183" i="1"/>
  <c r="P184" i="1"/>
  <c r="L186" i="1"/>
  <c r="L188" i="1"/>
  <c r="N189" i="1"/>
  <c r="P190" i="1"/>
  <c r="L192" i="1"/>
  <c r="N193" i="1"/>
  <c r="P194" i="1"/>
  <c r="L196" i="1"/>
  <c r="N197" i="1"/>
  <c r="P198" i="1"/>
  <c r="L200" i="1"/>
  <c r="N201" i="1"/>
  <c r="P202" i="1"/>
  <c r="L204" i="1"/>
  <c r="N205" i="1"/>
  <c r="P206" i="1"/>
  <c r="L208" i="1"/>
  <c r="N209" i="1"/>
  <c r="P210" i="1"/>
  <c r="O6" i="1"/>
  <c r="K8" i="1"/>
  <c r="M9" i="1"/>
  <c r="O10" i="1"/>
  <c r="K65" i="1"/>
  <c r="M66" i="1"/>
  <c r="O67" i="1"/>
  <c r="K69" i="1"/>
  <c r="M70" i="1"/>
  <c r="O71" i="1"/>
  <c r="K72" i="1"/>
  <c r="M73" i="1"/>
  <c r="O74" i="1"/>
  <c r="K76" i="1"/>
  <c r="M77" i="1"/>
  <c r="O78" i="1"/>
  <c r="K80" i="1"/>
  <c r="M81" i="1"/>
  <c r="M82" i="1"/>
  <c r="O83" i="1"/>
  <c r="M84" i="1"/>
  <c r="K86" i="1"/>
  <c r="M87" i="1"/>
  <c r="O88" i="1"/>
  <c r="M91" i="1"/>
  <c r="O92" i="1"/>
  <c r="K98" i="1"/>
  <c r="M99" i="1"/>
  <c r="O100" i="1"/>
  <c r="M154" i="1"/>
  <c r="O155" i="1"/>
  <c r="K157" i="1"/>
  <c r="M158" i="1"/>
  <c r="O159" i="1"/>
  <c r="K161" i="1"/>
  <c r="M162" i="1"/>
  <c r="O163" i="1"/>
  <c r="K165" i="1"/>
  <c r="M166" i="1"/>
  <c r="O167" i="1"/>
  <c r="K169" i="1"/>
  <c r="M170" i="1"/>
  <c r="O171" i="1"/>
  <c r="K173" i="1"/>
  <c r="M174" i="1"/>
  <c r="O175" i="1"/>
  <c r="K177" i="1"/>
  <c r="M178" i="1"/>
  <c r="O179" i="1"/>
  <c r="K181" i="1"/>
  <c r="M182" i="1"/>
  <c r="O183" i="1"/>
  <c r="K185" i="1"/>
  <c r="M186" i="1"/>
  <c r="K187" i="1"/>
  <c r="M188" i="1"/>
  <c r="O189" i="1"/>
  <c r="K191" i="1"/>
  <c r="M192" i="1"/>
  <c r="O193" i="1"/>
  <c r="K195" i="1"/>
  <c r="M196" i="1"/>
  <c r="O197" i="1"/>
  <c r="K199" i="1"/>
  <c r="M200" i="1"/>
  <c r="O201" i="1"/>
  <c r="K203" i="1"/>
  <c r="M204" i="1"/>
  <c r="O205" i="1"/>
  <c r="K207" i="1"/>
  <c r="M208" i="1"/>
  <c r="O209" i="1"/>
  <c r="P6" i="1"/>
  <c r="K7" i="1"/>
  <c r="O9" i="1"/>
  <c r="M65" i="1"/>
  <c r="K68" i="1"/>
  <c r="O70" i="1"/>
  <c r="M72" i="1"/>
  <c r="K75" i="1"/>
  <c r="O77" i="1"/>
  <c r="M80" i="1"/>
  <c r="O82" i="1"/>
  <c r="M86" i="1"/>
  <c r="K89" i="1"/>
  <c r="O91" i="1"/>
  <c r="M98" i="1"/>
  <c r="O154" i="1"/>
  <c r="M157" i="1"/>
  <c r="K160" i="1"/>
  <c r="O162" i="1"/>
  <c r="M165" i="1"/>
  <c r="K168" i="1"/>
  <c r="O170" i="1"/>
  <c r="M173" i="1"/>
  <c r="K176" i="1"/>
  <c r="O178" i="1"/>
  <c r="M181" i="1"/>
  <c r="K184" i="1"/>
  <c r="O186" i="1"/>
  <c r="M187" i="1"/>
  <c r="K190" i="1"/>
  <c r="O192" i="1"/>
  <c r="M195" i="1"/>
  <c r="K198" i="1"/>
  <c r="O200" i="1"/>
  <c r="M203" i="1"/>
  <c r="K206" i="1"/>
  <c r="O208" i="1"/>
  <c r="O219" i="1"/>
  <c r="O224" i="1"/>
  <c r="K227" i="1"/>
  <c r="M228" i="1"/>
  <c r="O229" i="1"/>
  <c r="K231" i="1"/>
  <c r="M232" i="1"/>
  <c r="O233" i="1"/>
  <c r="K235" i="1"/>
  <c r="M236" i="1"/>
  <c r="O237" i="1"/>
  <c r="K279" i="1"/>
  <c r="M280" i="1"/>
  <c r="O281" i="1"/>
  <c r="K283" i="1"/>
  <c r="M284" i="1"/>
  <c r="O285" i="1"/>
  <c r="K287" i="1"/>
  <c r="K289" i="1"/>
  <c r="M290" i="1"/>
  <c r="O292" i="1"/>
  <c r="K294" i="1"/>
  <c r="M295" i="1"/>
  <c r="O296" i="1"/>
  <c r="K298" i="1"/>
  <c r="M299" i="1"/>
  <c r="O300" i="1"/>
  <c r="M302" i="1"/>
  <c r="O303" i="1"/>
  <c r="K305" i="1"/>
  <c r="M306" i="1"/>
  <c r="O307" i="1"/>
  <c r="K309" i="1"/>
  <c r="L7" i="1"/>
  <c r="P9" i="1"/>
  <c r="N65" i="1"/>
  <c r="L68" i="1"/>
  <c r="P70" i="1"/>
  <c r="N72" i="1"/>
  <c r="L75" i="1"/>
  <c r="P77" i="1"/>
  <c r="N80" i="1"/>
  <c r="P82" i="1"/>
  <c r="N86" i="1"/>
  <c r="L89" i="1"/>
  <c r="P91" i="1"/>
  <c r="N98" i="1"/>
  <c r="P154" i="1"/>
  <c r="N157" i="1"/>
  <c r="L160" i="1"/>
  <c r="P162" i="1"/>
  <c r="N165" i="1"/>
  <c r="L168" i="1"/>
  <c r="P170" i="1"/>
  <c r="N173" i="1"/>
  <c r="L176" i="1"/>
  <c r="P178" i="1"/>
  <c r="N181" i="1"/>
  <c r="L184" i="1"/>
  <c r="P186" i="1"/>
  <c r="N187" i="1"/>
  <c r="L190" i="1"/>
  <c r="P192" i="1"/>
  <c r="N195" i="1"/>
  <c r="L198" i="1"/>
  <c r="P200" i="1"/>
  <c r="N203" i="1"/>
  <c r="L206" i="1"/>
  <c r="P208" i="1"/>
  <c r="P219" i="1"/>
  <c r="P224" i="1"/>
  <c r="L227" i="1"/>
  <c r="N228" i="1"/>
  <c r="P229" i="1"/>
  <c r="L231" i="1"/>
  <c r="N232" i="1"/>
  <c r="P233" i="1"/>
  <c r="L235" i="1"/>
  <c r="N236" i="1"/>
  <c r="P237" i="1"/>
  <c r="L279" i="1"/>
  <c r="N280" i="1"/>
  <c r="P281" i="1"/>
  <c r="L283" i="1"/>
  <c r="N284" i="1"/>
  <c r="P285" i="1"/>
  <c r="L287" i="1"/>
  <c r="L289" i="1"/>
  <c r="N290" i="1"/>
  <c r="P292" i="1"/>
  <c r="L294" i="1"/>
  <c r="N295" i="1"/>
  <c r="P296" i="1"/>
  <c r="L298" i="1"/>
  <c r="N299" i="1"/>
  <c r="P300" i="1"/>
  <c r="N302" i="1"/>
  <c r="P303" i="1"/>
  <c r="L305" i="1"/>
  <c r="N306" i="1"/>
  <c r="P307" i="1"/>
  <c r="L309" i="1"/>
  <c r="N310" i="1"/>
  <c r="M7" i="1"/>
  <c r="K10" i="1"/>
  <c r="O65" i="1"/>
  <c r="M68" i="1"/>
  <c r="K71" i="1"/>
  <c r="O72" i="1"/>
  <c r="M75" i="1"/>
  <c r="K78" i="1"/>
  <c r="O80" i="1"/>
  <c r="K83" i="1"/>
  <c r="O86" i="1"/>
  <c r="M89" i="1"/>
  <c r="K92" i="1"/>
  <c r="O98" i="1"/>
  <c r="K155" i="1"/>
  <c r="O157" i="1"/>
  <c r="M160" i="1"/>
  <c r="K163" i="1"/>
  <c r="O165" i="1"/>
  <c r="M168" i="1"/>
  <c r="K171" i="1"/>
  <c r="O173" i="1"/>
  <c r="M176" i="1"/>
  <c r="K179" i="1"/>
  <c r="O181" i="1"/>
  <c r="M184" i="1"/>
  <c r="O187" i="1"/>
  <c r="M190" i="1"/>
  <c r="K193" i="1"/>
  <c r="O195" i="1"/>
  <c r="M198" i="1"/>
  <c r="K201" i="1"/>
  <c r="O203" i="1"/>
  <c r="M206" i="1"/>
  <c r="K209" i="1"/>
  <c r="K220" i="1"/>
  <c r="K225" i="1"/>
  <c r="M227" i="1"/>
  <c r="O228" i="1"/>
  <c r="K230" i="1"/>
  <c r="M231" i="1"/>
  <c r="O232" i="1"/>
  <c r="K234" i="1"/>
  <c r="M235" i="1"/>
  <c r="O236" i="1"/>
  <c r="K226" i="1"/>
  <c r="M279" i="1"/>
  <c r="O280" i="1"/>
  <c r="K282" i="1"/>
  <c r="M283" i="1"/>
  <c r="O284" i="1"/>
  <c r="K286" i="1"/>
  <c r="M287" i="1"/>
  <c r="K288" i="1"/>
  <c r="M289" i="1"/>
  <c r="O290" i="1"/>
  <c r="K293" i="1"/>
  <c r="M294" i="1"/>
  <c r="O295" i="1"/>
  <c r="K297" i="1"/>
  <c r="M298" i="1"/>
  <c r="O299" i="1"/>
  <c r="K301" i="1"/>
  <c r="O302" i="1"/>
  <c r="K304" i="1"/>
  <c r="M305" i="1"/>
  <c r="O306" i="1"/>
  <c r="K308" i="1"/>
  <c r="M309" i="1"/>
  <c r="N8" i="1"/>
  <c r="L64" i="1"/>
  <c r="P66" i="1"/>
  <c r="N69" i="1"/>
  <c r="P73" i="1"/>
  <c r="N76" i="1"/>
  <c r="L79" i="1"/>
  <c r="P81" i="1"/>
  <c r="P84" i="1"/>
  <c r="L85" i="1"/>
  <c r="P87" i="1"/>
  <c r="N90" i="1"/>
  <c r="L97" i="1"/>
  <c r="P99" i="1"/>
  <c r="L156" i="1"/>
  <c r="P158" i="1"/>
  <c r="N161" i="1"/>
  <c r="L164" i="1"/>
  <c r="P166" i="1"/>
  <c r="N169" i="1"/>
  <c r="L172" i="1"/>
  <c r="P174" i="1"/>
  <c r="N177" i="1"/>
  <c r="L180" i="1"/>
  <c r="P182" i="1"/>
  <c r="N185" i="1"/>
  <c r="P188" i="1"/>
  <c r="N191" i="1"/>
  <c r="L194" i="1"/>
  <c r="P196" i="1"/>
  <c r="N199" i="1"/>
  <c r="L202" i="1"/>
  <c r="P204" i="1"/>
  <c r="N207" i="1"/>
  <c r="L210" i="1"/>
  <c r="L219" i="1"/>
  <c r="N220" i="1"/>
  <c r="L224" i="1"/>
  <c r="N225" i="1"/>
  <c r="P227" i="1"/>
  <c r="L229" i="1"/>
  <c r="N230" i="1"/>
  <c r="P231" i="1"/>
  <c r="L233" i="1"/>
  <c r="N234" i="1"/>
  <c r="P235" i="1"/>
  <c r="L237" i="1"/>
  <c r="N226" i="1"/>
  <c r="P279" i="1"/>
  <c r="L281" i="1"/>
  <c r="N282" i="1"/>
  <c r="P283" i="1"/>
  <c r="L285" i="1"/>
  <c r="N286" i="1"/>
  <c r="P287" i="1"/>
  <c r="N288" i="1"/>
  <c r="P289" i="1"/>
  <c r="L292" i="1"/>
  <c r="N293" i="1"/>
  <c r="P294" i="1"/>
  <c r="L296" i="1"/>
  <c r="N297" i="1"/>
  <c r="P298" i="1"/>
  <c r="L300" i="1"/>
  <c r="N301" i="1"/>
  <c r="L303" i="1"/>
  <c r="N304" i="1"/>
  <c r="P305" i="1"/>
  <c r="L307" i="1"/>
  <c r="N308" i="1"/>
  <c r="P309" i="1"/>
  <c r="L8" i="1"/>
  <c r="N66" i="1"/>
  <c r="P71" i="1"/>
  <c r="L76" i="1"/>
  <c r="N81" i="1"/>
  <c r="P83" i="1"/>
  <c r="N87" i="1"/>
  <c r="P92" i="1"/>
  <c r="N158" i="1"/>
  <c r="P163" i="1"/>
  <c r="L169" i="1"/>
  <c r="N174" i="1"/>
  <c r="P179" i="1"/>
  <c r="L185" i="1"/>
  <c r="N188" i="1"/>
  <c r="P193" i="1"/>
  <c r="L199" i="1"/>
  <c r="N204" i="1"/>
  <c r="P209" i="1"/>
  <c r="L220" i="1"/>
  <c r="N227" i="1"/>
  <c r="L230" i="1"/>
  <c r="P232" i="1"/>
  <c r="N235" i="1"/>
  <c r="N279" i="1"/>
  <c r="L282" i="1"/>
  <c r="P284" i="1"/>
  <c r="N287" i="1"/>
  <c r="L288" i="1"/>
  <c r="P290" i="1"/>
  <c r="N294" i="1"/>
  <c r="L297" i="1"/>
  <c r="P299" i="1"/>
  <c r="L304" i="1"/>
  <c r="P306" i="1"/>
  <c r="N309" i="1"/>
  <c r="L311" i="1"/>
  <c r="N312" i="1"/>
  <c r="P313" i="1"/>
  <c r="L315" i="1"/>
  <c r="N316" i="1"/>
  <c r="P317" i="1"/>
  <c r="L319" i="1"/>
  <c r="N320" i="1"/>
  <c r="P321" i="1"/>
  <c r="L323" i="1"/>
  <c r="N324" i="1"/>
  <c r="P325" i="1"/>
  <c r="L327" i="1"/>
  <c r="N328" i="1"/>
  <c r="P329" i="1"/>
  <c r="L331" i="1"/>
  <c r="N332" i="1"/>
  <c r="P333" i="1"/>
  <c r="L335" i="1"/>
  <c r="N336" i="1"/>
  <c r="L337" i="1"/>
  <c r="N338" i="1"/>
  <c r="P339" i="1"/>
  <c r="L341" i="1"/>
  <c r="N342" i="1"/>
  <c r="P343" i="1"/>
  <c r="L345" i="1"/>
  <c r="N346" i="1"/>
  <c r="P347" i="1"/>
  <c r="L349" i="1"/>
  <c r="N350" i="1"/>
  <c r="P351" i="1"/>
  <c r="L353" i="1"/>
  <c r="N354" i="1"/>
  <c r="L355" i="1"/>
  <c r="N356" i="1"/>
  <c r="L358" i="1"/>
  <c r="M8" i="1"/>
  <c r="O66" i="1"/>
  <c r="M76" i="1"/>
  <c r="O81" i="1"/>
  <c r="O87" i="1"/>
  <c r="K97" i="1"/>
  <c r="O158" i="1"/>
  <c r="K164" i="1"/>
  <c r="M169" i="1"/>
  <c r="O174" i="1"/>
  <c r="K180" i="1"/>
  <c r="M185" i="1"/>
  <c r="O188" i="1"/>
  <c r="K194" i="1"/>
  <c r="M199" i="1"/>
  <c r="O204" i="1"/>
  <c r="K210" i="1"/>
  <c r="M220" i="1"/>
  <c r="K224" i="1"/>
  <c r="O227" i="1"/>
  <c r="M230" i="1"/>
  <c r="K233" i="1"/>
  <c r="O235" i="1"/>
  <c r="O279" i="1"/>
  <c r="M282" i="1"/>
  <c r="K285" i="1"/>
  <c r="O287" i="1"/>
  <c r="M288" i="1"/>
  <c r="K292" i="1"/>
  <c r="O294" i="1"/>
  <c r="M297" i="1"/>
  <c r="K300" i="1"/>
  <c r="M304" i="1"/>
  <c r="K307" i="1"/>
  <c r="O309" i="1"/>
  <c r="M311" i="1"/>
  <c r="O312" i="1"/>
  <c r="K314" i="1"/>
  <c r="M315" i="1"/>
  <c r="O316" i="1"/>
  <c r="K318" i="1"/>
  <c r="M319" i="1"/>
  <c r="O320" i="1"/>
  <c r="K322" i="1"/>
  <c r="M323" i="1"/>
  <c r="O324" i="1"/>
  <c r="K326" i="1"/>
  <c r="M327" i="1"/>
  <c r="O328" i="1"/>
  <c r="K330" i="1"/>
  <c r="M331" i="1"/>
  <c r="O332" i="1"/>
  <c r="K334" i="1"/>
  <c r="M335" i="1"/>
  <c r="O336" i="1"/>
  <c r="M337" i="1"/>
  <c r="O338" i="1"/>
  <c r="K340" i="1"/>
  <c r="M341" i="1"/>
  <c r="O342" i="1"/>
  <c r="K344" i="1"/>
  <c r="M345" i="1"/>
  <c r="O346" i="1"/>
  <c r="K348" i="1"/>
  <c r="M349" i="1"/>
  <c r="O350" i="1"/>
  <c r="K352" i="1"/>
  <c r="M353" i="1"/>
  <c r="O354" i="1"/>
  <c r="M355" i="1"/>
  <c r="K357" i="1"/>
  <c r="M358" i="1"/>
  <c r="O8" i="1"/>
  <c r="K67" i="1"/>
  <c r="O76" i="1"/>
  <c r="K88" i="1"/>
  <c r="M97" i="1"/>
  <c r="K159" i="1"/>
  <c r="M164" i="1"/>
  <c r="O169" i="1"/>
  <c r="K175" i="1"/>
  <c r="M180" i="1"/>
  <c r="O185" i="1"/>
  <c r="K189" i="1"/>
  <c r="M194" i="1"/>
  <c r="O199" i="1"/>
  <c r="K205" i="1"/>
  <c r="M210" i="1"/>
  <c r="O220" i="1"/>
  <c r="M224" i="1"/>
  <c r="K228" i="1"/>
  <c r="O230" i="1"/>
  <c r="M233" i="1"/>
  <c r="K236" i="1"/>
  <c r="K280" i="1"/>
  <c r="O282" i="1"/>
  <c r="M285" i="1"/>
  <c r="O288" i="1"/>
  <c r="M292" i="1"/>
  <c r="K295" i="1"/>
  <c r="O297" i="1"/>
  <c r="M300" i="1"/>
  <c r="K302" i="1"/>
  <c r="O304" i="1"/>
  <c r="M307" i="1"/>
  <c r="K310" i="1"/>
  <c r="N311" i="1"/>
  <c r="P312" i="1"/>
  <c r="L314" i="1"/>
  <c r="N315" i="1"/>
  <c r="P316" i="1"/>
  <c r="L318" i="1"/>
  <c r="N319" i="1"/>
  <c r="P320" i="1"/>
  <c r="L322" i="1"/>
  <c r="N323" i="1"/>
  <c r="P324" i="1"/>
  <c r="L326" i="1"/>
  <c r="N327" i="1"/>
  <c r="P328" i="1"/>
  <c r="L330" i="1"/>
  <c r="N331" i="1"/>
  <c r="P332" i="1"/>
  <c r="L334" i="1"/>
  <c r="N335" i="1"/>
  <c r="P336" i="1"/>
  <c r="N337" i="1"/>
  <c r="P338" i="1"/>
  <c r="L340" i="1"/>
  <c r="N341" i="1"/>
  <c r="P342" i="1"/>
  <c r="L344" i="1"/>
  <c r="N345" i="1"/>
  <c r="P346" i="1"/>
  <c r="L348" i="1"/>
  <c r="N349" i="1"/>
  <c r="P350" i="1"/>
  <c r="L352" i="1"/>
  <c r="N353" i="1"/>
  <c r="P354" i="1"/>
  <c r="N355" i="1"/>
  <c r="P356" i="1"/>
  <c r="L357" i="1"/>
  <c r="N358" i="1"/>
  <c r="P359" i="1"/>
  <c r="L360" i="1"/>
  <c r="K64" i="1"/>
  <c r="M69" i="1"/>
  <c r="O73" i="1"/>
  <c r="K79" i="1"/>
  <c r="O84" i="1"/>
  <c r="K85" i="1"/>
  <c r="M90" i="1"/>
  <c r="O99" i="1"/>
  <c r="K156" i="1"/>
  <c r="M161" i="1"/>
  <c r="O166" i="1"/>
  <c r="K172" i="1"/>
  <c r="M177" i="1"/>
  <c r="O182" i="1"/>
  <c r="M191" i="1"/>
  <c r="O196" i="1"/>
  <c r="K202" i="1"/>
  <c r="M207" i="1"/>
  <c r="K219" i="1"/>
  <c r="M225" i="1"/>
  <c r="K229" i="1"/>
  <c r="O231" i="1"/>
  <c r="M234" i="1"/>
  <c r="K237" i="1"/>
  <c r="M226" i="1"/>
  <c r="K281" i="1"/>
  <c r="O283" i="1"/>
  <c r="M286" i="1"/>
  <c r="O289" i="1"/>
  <c r="M293" i="1"/>
  <c r="K296" i="1"/>
  <c r="O298" i="1"/>
  <c r="M301" i="1"/>
  <c r="K303" i="1"/>
  <c r="O305" i="1"/>
  <c r="M308" i="1"/>
  <c r="O310" i="1"/>
  <c r="K312" i="1"/>
  <c r="M313" i="1"/>
  <c r="O314" i="1"/>
  <c r="K316" i="1"/>
  <c r="M317" i="1"/>
  <c r="O318" i="1"/>
  <c r="K320" i="1"/>
  <c r="M321" i="1"/>
  <c r="O322" i="1"/>
  <c r="K324" i="1"/>
  <c r="M325" i="1"/>
  <c r="O326" i="1"/>
  <c r="K328" i="1"/>
  <c r="M329" i="1"/>
  <c r="O330" i="1"/>
  <c r="K332" i="1"/>
  <c r="M333" i="1"/>
  <c r="O334" i="1"/>
  <c r="K336" i="1"/>
  <c r="K338" i="1"/>
  <c r="M339" i="1"/>
  <c r="O340" i="1"/>
  <c r="K342" i="1"/>
  <c r="M343" i="1"/>
  <c r="O344" i="1"/>
  <c r="K346" i="1"/>
  <c r="M347" i="1"/>
  <c r="O348" i="1"/>
  <c r="K350" i="1"/>
  <c r="M351" i="1"/>
  <c r="O352" i="1"/>
  <c r="K354" i="1"/>
  <c r="K356" i="1"/>
  <c r="K359" i="1"/>
  <c r="N9" i="1"/>
  <c r="L72" i="1"/>
  <c r="L98" i="1"/>
  <c r="P159" i="1"/>
  <c r="N170" i="1"/>
  <c r="L181" i="1"/>
  <c r="P189" i="1"/>
  <c r="N200" i="1"/>
  <c r="P220" i="1"/>
  <c r="L228" i="1"/>
  <c r="N233" i="1"/>
  <c r="L280" i="1"/>
  <c r="N285" i="1"/>
  <c r="P288" i="1"/>
  <c r="L295" i="1"/>
  <c r="N300" i="1"/>
  <c r="P304" i="1"/>
  <c r="L310" i="1"/>
  <c r="K313" i="1"/>
  <c r="O315" i="1"/>
  <c r="M318" i="1"/>
  <c r="K321" i="1"/>
  <c r="O323" i="1"/>
  <c r="M326" i="1"/>
  <c r="K329" i="1"/>
  <c r="O331" i="1"/>
  <c r="M334" i="1"/>
  <c r="O337" i="1"/>
  <c r="M340" i="1"/>
  <c r="K343" i="1"/>
  <c r="O345" i="1"/>
  <c r="M348" i="1"/>
  <c r="K351" i="1"/>
  <c r="O353" i="1"/>
  <c r="P360" i="1"/>
  <c r="L371" i="1"/>
  <c r="N372" i="1"/>
  <c r="P373" i="1"/>
  <c r="L375" i="1"/>
  <c r="N376" i="1"/>
  <c r="P377" i="1"/>
  <c r="L379" i="1"/>
  <c r="N380" i="1"/>
  <c r="P381" i="1"/>
  <c r="L383" i="1"/>
  <c r="P384" i="1"/>
  <c r="L386" i="1"/>
  <c r="N387" i="1"/>
  <c r="P388" i="1"/>
  <c r="L434" i="1"/>
  <c r="N435" i="1"/>
  <c r="P436" i="1"/>
  <c r="L438" i="1"/>
  <c r="N439" i="1"/>
  <c r="P440" i="1"/>
  <c r="L442" i="1"/>
  <c r="N443" i="1"/>
  <c r="P444" i="1"/>
  <c r="N449" i="1"/>
  <c r="L452" i="1"/>
  <c r="N453" i="1"/>
  <c r="P389" i="1"/>
  <c r="L391" i="1"/>
  <c r="N392" i="1"/>
  <c r="P393" i="1"/>
  <c r="L395" i="1"/>
  <c r="N11" i="1"/>
  <c r="P396" i="1"/>
  <c r="L101" i="1"/>
  <c r="N102" i="1"/>
  <c r="P398" i="1"/>
  <c r="L104" i="1"/>
  <c r="N105" i="1"/>
  <c r="P106" i="1"/>
  <c r="L13" i="1"/>
  <c r="N14" i="1"/>
  <c r="P15" i="1"/>
  <c r="L107" i="1"/>
  <c r="N238" i="1"/>
  <c r="P239" i="1"/>
  <c r="L212" i="1"/>
  <c r="N109" i="1"/>
  <c r="P110" i="1"/>
  <c r="L17" i="1"/>
  <c r="N18" i="1"/>
  <c r="P19" i="1"/>
  <c r="L113" i="1"/>
  <c r="N114" i="1"/>
  <c r="P115" i="1"/>
  <c r="L117" i="1"/>
  <c r="N118" i="1"/>
  <c r="P119" i="1"/>
  <c r="L21" i="1"/>
  <c r="N22" i="1"/>
  <c r="P23" i="1"/>
  <c r="L25" i="1"/>
  <c r="N26" i="1"/>
  <c r="P27" i="1"/>
  <c r="L120" i="1"/>
  <c r="N121" i="1"/>
  <c r="P122" i="1"/>
  <c r="L454" i="1"/>
  <c r="N455" i="1"/>
  <c r="P240" i="1"/>
  <c r="L399" i="1"/>
  <c r="N242" i="1"/>
  <c r="P400" i="1"/>
  <c r="L361" i="1"/>
  <c r="P244" i="1"/>
  <c r="L125" i="1"/>
  <c r="N126" i="1"/>
  <c r="P127" i="1"/>
  <c r="L128" i="1"/>
  <c r="N129" i="1"/>
  <c r="P30" i="1"/>
  <c r="L457" i="1"/>
  <c r="N458" i="1"/>
  <c r="P459" i="1"/>
  <c r="L460" i="1"/>
  <c r="N31" i="1"/>
  <c r="P461" i="1"/>
  <c r="L33" i="1"/>
  <c r="N362" i="1"/>
  <c r="P10" i="1"/>
  <c r="N73" i="1"/>
  <c r="N99" i="1"/>
  <c r="L161" i="1"/>
  <c r="P171" i="1"/>
  <c r="N182" i="1"/>
  <c r="L191" i="1"/>
  <c r="P201" i="1"/>
  <c r="P228" i="1"/>
  <c r="L234" i="1"/>
  <c r="P280" i="1"/>
  <c r="L286" i="1"/>
  <c r="N289" i="1"/>
  <c r="P295" i="1"/>
  <c r="L301" i="1"/>
  <c r="N305" i="1"/>
  <c r="M310" i="1"/>
  <c r="L313" i="1"/>
  <c r="P315" i="1"/>
  <c r="N318" i="1"/>
  <c r="L321" i="1"/>
  <c r="P323" i="1"/>
  <c r="N326" i="1"/>
  <c r="L329" i="1"/>
  <c r="P331" i="1"/>
  <c r="N334" i="1"/>
  <c r="P337" i="1"/>
  <c r="N340" i="1"/>
  <c r="L343" i="1"/>
  <c r="P345" i="1"/>
  <c r="N348" i="1"/>
  <c r="L351" i="1"/>
  <c r="P353" i="1"/>
  <c r="P358" i="1"/>
  <c r="K370" i="1"/>
  <c r="M371" i="1"/>
  <c r="O372" i="1"/>
  <c r="K374" i="1"/>
  <c r="M375" i="1"/>
  <c r="O376" i="1"/>
  <c r="K378" i="1"/>
  <c r="M379" i="1"/>
  <c r="O380" i="1"/>
  <c r="K382" i="1"/>
  <c r="M383" i="1"/>
  <c r="K385" i="1"/>
  <c r="M386" i="1"/>
  <c r="O387" i="1"/>
  <c r="K433" i="1"/>
  <c r="M434" i="1"/>
  <c r="O435" i="1"/>
  <c r="K437" i="1"/>
  <c r="M438" i="1"/>
  <c r="O439" i="1"/>
  <c r="K441" i="1"/>
  <c r="M442" i="1"/>
  <c r="O443" i="1"/>
  <c r="K445" i="1"/>
  <c r="O449" i="1"/>
  <c r="K451" i="1"/>
  <c r="M452" i="1"/>
  <c r="O453" i="1"/>
  <c r="K390" i="1"/>
  <c r="M391" i="1"/>
  <c r="O392" i="1"/>
  <c r="K394" i="1"/>
  <c r="M395" i="1"/>
  <c r="O11" i="1"/>
  <c r="K397" i="1"/>
  <c r="M101" i="1"/>
  <c r="O102" i="1"/>
  <c r="K103" i="1"/>
  <c r="M104" i="1"/>
  <c r="O105" i="1"/>
  <c r="K12" i="1"/>
  <c r="M13" i="1"/>
  <c r="O14" i="1"/>
  <c r="K16" i="1"/>
  <c r="M64" i="1"/>
  <c r="K74" i="1"/>
  <c r="M85" i="1"/>
  <c r="K100" i="1"/>
  <c r="O161" i="1"/>
  <c r="M172" i="1"/>
  <c r="K183" i="1"/>
  <c r="O191" i="1"/>
  <c r="M202" i="1"/>
  <c r="M229" i="1"/>
  <c r="O234" i="1"/>
  <c r="M281" i="1"/>
  <c r="O286" i="1"/>
  <c r="K290" i="1"/>
  <c r="M296" i="1"/>
  <c r="O301" i="1"/>
  <c r="K306" i="1"/>
  <c r="P310" i="1"/>
  <c r="N313" i="1"/>
  <c r="L316" i="1"/>
  <c r="P318" i="1"/>
  <c r="N321" i="1"/>
  <c r="L324" i="1"/>
  <c r="P326" i="1"/>
  <c r="N329" i="1"/>
  <c r="L332" i="1"/>
  <c r="P334" i="1"/>
  <c r="L338" i="1"/>
  <c r="P340" i="1"/>
  <c r="N343" i="1"/>
  <c r="L346" i="1"/>
  <c r="P348" i="1"/>
  <c r="N351" i="1"/>
  <c r="L354" i="1"/>
  <c r="L359" i="1"/>
  <c r="L370" i="1"/>
  <c r="N371" i="1"/>
  <c r="P372" i="1"/>
  <c r="L374" i="1"/>
  <c r="N375" i="1"/>
  <c r="P376" i="1"/>
  <c r="L378" i="1"/>
  <c r="N379" i="1"/>
  <c r="P380" i="1"/>
  <c r="L382" i="1"/>
  <c r="N383" i="1"/>
  <c r="L385" i="1"/>
  <c r="N386" i="1"/>
  <c r="P387" i="1"/>
  <c r="L433" i="1"/>
  <c r="N434" i="1"/>
  <c r="P435" i="1"/>
  <c r="L437" i="1"/>
  <c r="N438" i="1"/>
  <c r="P439" i="1"/>
  <c r="L441" i="1"/>
  <c r="N442" i="1"/>
  <c r="P443" i="1"/>
  <c r="L445" i="1"/>
  <c r="P449" i="1"/>
  <c r="L451" i="1"/>
  <c r="N452" i="1"/>
  <c r="P453" i="1"/>
  <c r="L390" i="1"/>
  <c r="N391" i="1"/>
  <c r="P392" i="1"/>
  <c r="L394" i="1"/>
  <c r="N395" i="1"/>
  <c r="P11" i="1"/>
  <c r="L397" i="1"/>
  <c r="N101" i="1"/>
  <c r="P102" i="1"/>
  <c r="L103" i="1"/>
  <c r="N104" i="1"/>
  <c r="P105" i="1"/>
  <c r="L12" i="1"/>
  <c r="N13" i="1"/>
  <c r="P14" i="1"/>
  <c r="L16" i="1"/>
  <c r="N107" i="1"/>
  <c r="P238" i="1"/>
  <c r="L108" i="1"/>
  <c r="N212" i="1"/>
  <c r="L69" i="1"/>
  <c r="P78" i="1"/>
  <c r="N84" i="1"/>
  <c r="P155" i="1"/>
  <c r="N166" i="1"/>
  <c r="L177" i="1"/>
  <c r="N196" i="1"/>
  <c r="L207" i="1"/>
  <c r="L225" i="1"/>
  <c r="N231" i="1"/>
  <c r="P236" i="1"/>
  <c r="L226" i="1"/>
  <c r="N283" i="1"/>
  <c r="L293" i="1"/>
  <c r="N298" i="1"/>
  <c r="P302" i="1"/>
  <c r="L308" i="1"/>
  <c r="P311" i="1"/>
  <c r="N314" i="1"/>
  <c r="L317" i="1"/>
  <c r="P319" i="1"/>
  <c r="N322" i="1"/>
  <c r="L325" i="1"/>
  <c r="P327" i="1"/>
  <c r="N330" i="1"/>
  <c r="L333" i="1"/>
  <c r="P335" i="1"/>
  <c r="L339" i="1"/>
  <c r="P341" i="1"/>
  <c r="N344" i="1"/>
  <c r="L347" i="1"/>
  <c r="P349" i="1"/>
  <c r="N352" i="1"/>
  <c r="P355" i="1"/>
  <c r="N357" i="1"/>
  <c r="M360" i="1"/>
  <c r="O370" i="1"/>
  <c r="K372" i="1"/>
  <c r="M373" i="1"/>
  <c r="O374" i="1"/>
  <c r="K376" i="1"/>
  <c r="M377" i="1"/>
  <c r="O378" i="1"/>
  <c r="K380" i="1"/>
  <c r="M381" i="1"/>
  <c r="O382" i="1"/>
  <c r="M384" i="1"/>
  <c r="O385" i="1"/>
  <c r="K387" i="1"/>
  <c r="M388" i="1"/>
  <c r="O433" i="1"/>
  <c r="K435" i="1"/>
  <c r="M436" i="1"/>
  <c r="O437" i="1"/>
  <c r="K439" i="1"/>
  <c r="M440" i="1"/>
  <c r="O441" i="1"/>
  <c r="K443" i="1"/>
  <c r="M444" i="1"/>
  <c r="O445" i="1"/>
  <c r="K449" i="1"/>
  <c r="O451" i="1"/>
  <c r="K453" i="1"/>
  <c r="M389" i="1"/>
  <c r="O390" i="1"/>
  <c r="K392" i="1"/>
  <c r="M393" i="1"/>
  <c r="O394" i="1"/>
  <c r="K11" i="1"/>
  <c r="M396" i="1"/>
  <c r="O397" i="1"/>
  <c r="K102" i="1"/>
  <c r="M398" i="1"/>
  <c r="O103" i="1"/>
  <c r="K105" i="1"/>
  <c r="M106" i="1"/>
  <c r="L65" i="1"/>
  <c r="N82" i="1"/>
  <c r="P100" i="1"/>
  <c r="L173" i="1"/>
  <c r="N192" i="1"/>
  <c r="N229" i="1"/>
  <c r="P286" i="1"/>
  <c r="N296" i="1"/>
  <c r="L306" i="1"/>
  <c r="O313" i="1"/>
  <c r="K319" i="1"/>
  <c r="M324" i="1"/>
  <c r="O329" i="1"/>
  <c r="K335" i="1"/>
  <c r="M338" i="1"/>
  <c r="O343" i="1"/>
  <c r="K349" i="1"/>
  <c r="M354" i="1"/>
  <c r="O371" i="1"/>
  <c r="M374" i="1"/>
  <c r="K377" i="1"/>
  <c r="O379" i="1"/>
  <c r="M382" i="1"/>
  <c r="K384" i="1"/>
  <c r="O386" i="1"/>
  <c r="M433" i="1"/>
  <c r="K436" i="1"/>
  <c r="O438" i="1"/>
  <c r="M441" i="1"/>
  <c r="K444" i="1"/>
  <c r="M451" i="1"/>
  <c r="K389" i="1"/>
  <c r="O391" i="1"/>
  <c r="M394" i="1"/>
  <c r="K396" i="1"/>
  <c r="O101" i="1"/>
  <c r="M103" i="1"/>
  <c r="K106" i="1"/>
  <c r="K13" i="1"/>
  <c r="M15" i="1"/>
  <c r="M107" i="1"/>
  <c r="L239" i="1"/>
  <c r="P108" i="1"/>
  <c r="O109" i="1"/>
  <c r="L111" i="1"/>
  <c r="O17" i="1"/>
  <c r="L19" i="1"/>
  <c r="O112" i="1"/>
  <c r="L114" i="1"/>
  <c r="O115" i="1"/>
  <c r="M117" i="1"/>
  <c r="P118" i="1"/>
  <c r="M20" i="1"/>
  <c r="P21" i="1"/>
  <c r="M23" i="1"/>
  <c r="P24" i="1"/>
  <c r="M26" i="1"/>
  <c r="K28" i="1"/>
  <c r="N120" i="1"/>
  <c r="K122" i="1"/>
  <c r="N123" i="1"/>
  <c r="K455" i="1"/>
  <c r="N240" i="1"/>
  <c r="K399" i="1"/>
  <c r="O242" i="1"/>
  <c r="L243" i="1"/>
  <c r="O361" i="1"/>
  <c r="L244" i="1"/>
  <c r="O124" i="1"/>
  <c r="L126" i="1"/>
  <c r="O127" i="1"/>
  <c r="M128" i="1"/>
  <c r="P129" i="1"/>
  <c r="M456" i="1"/>
  <c r="P457" i="1"/>
  <c r="M459" i="1"/>
  <c r="P130" i="1"/>
  <c r="M31" i="1"/>
  <c r="K32" i="1"/>
  <c r="N33" i="1"/>
  <c r="N245" i="1"/>
  <c r="P246" i="1"/>
  <c r="L401" i="1"/>
  <c r="N402" i="1"/>
  <c r="P462" i="1"/>
  <c r="L35" i="1"/>
  <c r="N131" i="1"/>
  <c r="P132" i="1"/>
  <c r="N249" i="1"/>
  <c r="P403" i="1"/>
  <c r="L404" i="1"/>
  <c r="N405" i="1"/>
  <c r="P134" i="1"/>
  <c r="L136" i="1"/>
  <c r="N250" i="1"/>
  <c r="P36" i="1"/>
  <c r="L38" i="1"/>
  <c r="N39" i="1"/>
  <c r="P40" i="1"/>
  <c r="L464" i="1"/>
  <c r="N41" i="1"/>
  <c r="P137" i="1"/>
  <c r="L407" i="1"/>
  <c r="N408" i="1"/>
  <c r="P251" i="1"/>
  <c r="L42" i="1"/>
  <c r="N43" i="1"/>
  <c r="P44" i="1"/>
  <c r="L46" i="1"/>
  <c r="N47" i="1"/>
  <c r="P465" i="1"/>
  <c r="L139" i="1"/>
  <c r="N140" i="1"/>
  <c r="P141" i="1"/>
  <c r="L143" i="1"/>
  <c r="N144" i="1"/>
  <c r="P145" i="1"/>
  <c r="L49" i="1"/>
  <c r="N147" i="1"/>
  <c r="P148" i="1"/>
  <c r="L50" i="1"/>
  <c r="N51" i="1"/>
  <c r="P52" i="1"/>
  <c r="L54" i="1"/>
  <c r="N55" i="1"/>
  <c r="P56" i="1"/>
  <c r="L149" i="1"/>
  <c r="N150" i="1"/>
  <c r="P151" i="1"/>
  <c r="L58" i="1"/>
  <c r="N59" i="1"/>
  <c r="P60" i="1"/>
  <c r="L62" i="1"/>
  <c r="N409" i="1"/>
  <c r="P410" i="1"/>
  <c r="L252" i="1"/>
  <c r="N253" i="1"/>
  <c r="P256" i="1"/>
  <c r="L258" i="1"/>
  <c r="N467" i="1"/>
  <c r="P468" i="1"/>
  <c r="L291" i="1"/>
  <c r="N254" i="1"/>
  <c r="L255" i="1"/>
  <c r="N214" i="1"/>
  <c r="P450" i="1"/>
  <c r="P93" i="1"/>
  <c r="L260" i="1"/>
  <c r="N261" i="1"/>
  <c r="P262" i="1"/>
  <c r="L263" i="1"/>
  <c r="N419" i="1"/>
  <c r="P420" i="1"/>
  <c r="L446" i="1"/>
  <c r="N364" i="1"/>
  <c r="P365" i="1"/>
  <c r="L265" i="1"/>
  <c r="N266" i="1"/>
  <c r="P215" i="1"/>
  <c r="L367" i="1"/>
  <c r="P67" i="1"/>
  <c r="N154" i="1"/>
  <c r="P175" i="1"/>
  <c r="L195" i="1"/>
  <c r="P230" i="1"/>
  <c r="P297" i="1"/>
  <c r="N307" i="1"/>
  <c r="M314" i="1"/>
  <c r="O319" i="1"/>
  <c r="K325" i="1"/>
  <c r="M330" i="1"/>
  <c r="O335" i="1"/>
  <c r="K339" i="1"/>
  <c r="M344" i="1"/>
  <c r="O349" i="1"/>
  <c r="M357" i="1"/>
  <c r="K360" i="1"/>
  <c r="P371" i="1"/>
  <c r="N374" i="1"/>
  <c r="L377" i="1"/>
  <c r="P379" i="1"/>
  <c r="N382" i="1"/>
  <c r="L384" i="1"/>
  <c r="P386" i="1"/>
  <c r="N433" i="1"/>
  <c r="L436" i="1"/>
  <c r="P438" i="1"/>
  <c r="N441" i="1"/>
  <c r="L444" i="1"/>
  <c r="N451" i="1"/>
  <c r="L389" i="1"/>
  <c r="P391" i="1"/>
  <c r="N394" i="1"/>
  <c r="L396" i="1"/>
  <c r="P101" i="1"/>
  <c r="N103" i="1"/>
  <c r="L106" i="1"/>
  <c r="O13" i="1"/>
  <c r="N15" i="1"/>
  <c r="O107" i="1"/>
  <c r="M239" i="1"/>
  <c r="K212" i="1"/>
  <c r="P109" i="1"/>
  <c r="M111" i="1"/>
  <c r="P17" i="1"/>
  <c r="M19" i="1"/>
  <c r="P112" i="1"/>
  <c r="M114" i="1"/>
  <c r="K116" i="1"/>
  <c r="N117" i="1"/>
  <c r="K119" i="1"/>
  <c r="N20" i="1"/>
  <c r="K22" i="1"/>
  <c r="N23" i="1"/>
  <c r="K25" i="1"/>
  <c r="O26" i="1"/>
  <c r="L28" i="1"/>
  <c r="O120" i="1"/>
  <c r="L122" i="1"/>
  <c r="O123" i="1"/>
  <c r="L455" i="1"/>
  <c r="O240" i="1"/>
  <c r="M399" i="1"/>
  <c r="P242" i="1"/>
  <c r="M243" i="1"/>
  <c r="P361" i="1"/>
  <c r="M244" i="1"/>
  <c r="P124" i="1"/>
  <c r="M126" i="1"/>
  <c r="K29" i="1"/>
  <c r="N128" i="1"/>
  <c r="K30" i="1"/>
  <c r="N456" i="1"/>
  <c r="K458" i="1"/>
  <c r="N459" i="1"/>
  <c r="K460" i="1"/>
  <c r="O31" i="1"/>
  <c r="L32" i="1"/>
  <c r="O33" i="1"/>
  <c r="O245" i="1"/>
  <c r="K247" i="1"/>
  <c r="M401" i="1"/>
  <c r="O402" i="1"/>
  <c r="K34" i="1"/>
  <c r="M35" i="1"/>
  <c r="O131" i="1"/>
  <c r="K248" i="1"/>
  <c r="O249" i="1"/>
  <c r="K133" i="1"/>
  <c r="M404" i="1"/>
  <c r="O405" i="1"/>
  <c r="K135" i="1"/>
  <c r="M136" i="1"/>
  <c r="O250" i="1"/>
  <c r="K37" i="1"/>
  <c r="M38" i="1"/>
  <c r="O39" i="1"/>
  <c r="K463" i="1"/>
  <c r="M464" i="1"/>
  <c r="O41" i="1"/>
  <c r="K406" i="1"/>
  <c r="M407" i="1"/>
  <c r="O408" i="1"/>
  <c r="K138" i="1"/>
  <c r="M42" i="1"/>
  <c r="O43" i="1"/>
  <c r="K45" i="1"/>
  <c r="M46" i="1"/>
  <c r="O47" i="1"/>
  <c r="K48" i="1"/>
  <c r="M139" i="1"/>
  <c r="O140" i="1"/>
  <c r="K142" i="1"/>
  <c r="M143" i="1"/>
  <c r="O144" i="1"/>
  <c r="O69" i="1"/>
  <c r="M156" i="1"/>
  <c r="O177" i="1"/>
  <c r="K197" i="1"/>
  <c r="M219" i="1"/>
  <c r="K232" i="1"/>
  <c r="O226" i="1"/>
  <c r="K299" i="1"/>
  <c r="O308" i="1"/>
  <c r="P314" i="1"/>
  <c r="L320" i="1"/>
  <c r="N325" i="1"/>
  <c r="P330" i="1"/>
  <c r="L336" i="1"/>
  <c r="N339" i="1"/>
  <c r="P344" i="1"/>
  <c r="L350" i="1"/>
  <c r="P357" i="1"/>
  <c r="N360" i="1"/>
  <c r="L372" i="1"/>
  <c r="P374" i="1"/>
  <c r="N377" i="1"/>
  <c r="L380" i="1"/>
  <c r="P382" i="1"/>
  <c r="N384" i="1"/>
  <c r="L387" i="1"/>
  <c r="P433" i="1"/>
  <c r="N436" i="1"/>
  <c r="L439" i="1"/>
  <c r="P441" i="1"/>
  <c r="N444" i="1"/>
  <c r="L449" i="1"/>
  <c r="P451" i="1"/>
  <c r="N389" i="1"/>
  <c r="L392" i="1"/>
  <c r="P394" i="1"/>
  <c r="N396" i="1"/>
  <c r="L102" i="1"/>
  <c r="P103" i="1"/>
  <c r="N106" i="1"/>
  <c r="P13" i="1"/>
  <c r="O15" i="1"/>
  <c r="P107" i="1"/>
  <c r="N239" i="1"/>
  <c r="M212" i="1"/>
  <c r="K110" i="1"/>
  <c r="N111" i="1"/>
  <c r="K18" i="1"/>
  <c r="N19" i="1"/>
  <c r="K113" i="1"/>
  <c r="O114" i="1"/>
  <c r="L116" i="1"/>
  <c r="O117" i="1"/>
  <c r="L119" i="1"/>
  <c r="O20" i="1"/>
  <c r="L22" i="1"/>
  <c r="O23" i="1"/>
  <c r="M25" i="1"/>
  <c r="P26" i="1"/>
  <c r="M28" i="1"/>
  <c r="P120" i="1"/>
  <c r="M122" i="1"/>
  <c r="P123" i="1"/>
  <c r="M455" i="1"/>
  <c r="K241" i="1"/>
  <c r="N399" i="1"/>
  <c r="K400" i="1"/>
  <c r="N243" i="1"/>
  <c r="N244" i="1"/>
  <c r="K125" i="1"/>
  <c r="O126" i="1"/>
  <c r="L29" i="1"/>
  <c r="O128" i="1"/>
  <c r="L30" i="1"/>
  <c r="O456" i="1"/>
  <c r="L458" i="1"/>
  <c r="O459" i="1"/>
  <c r="M460" i="1"/>
  <c r="P31" i="1"/>
  <c r="M32" i="1"/>
  <c r="P33" i="1"/>
  <c r="P245" i="1"/>
  <c r="L247" i="1"/>
  <c r="N401" i="1"/>
  <c r="P402" i="1"/>
  <c r="L34" i="1"/>
  <c r="N35" i="1"/>
  <c r="P131" i="1"/>
  <c r="L248" i="1"/>
  <c r="P249" i="1"/>
  <c r="L133" i="1"/>
  <c r="N404" i="1"/>
  <c r="P405" i="1"/>
  <c r="L135" i="1"/>
  <c r="N136" i="1"/>
  <c r="P250" i="1"/>
  <c r="L37" i="1"/>
  <c r="N38" i="1"/>
  <c r="P39" i="1"/>
  <c r="L463" i="1"/>
  <c r="N464" i="1"/>
  <c r="P41" i="1"/>
  <c r="L406" i="1"/>
  <c r="N407" i="1"/>
  <c r="P408" i="1"/>
  <c r="L138" i="1"/>
  <c r="N42" i="1"/>
  <c r="P43" i="1"/>
  <c r="L45" i="1"/>
  <c r="N46" i="1"/>
  <c r="P47" i="1"/>
  <c r="L48" i="1"/>
  <c r="N139" i="1"/>
  <c r="P140" i="1"/>
  <c r="L142" i="1"/>
  <c r="N143" i="1"/>
  <c r="P144" i="1"/>
  <c r="N77" i="1"/>
  <c r="P88" i="1"/>
  <c r="L165" i="1"/>
  <c r="N186" i="1"/>
  <c r="P205" i="1"/>
  <c r="N224" i="1"/>
  <c r="L236" i="1"/>
  <c r="P282" i="1"/>
  <c r="N292" i="1"/>
  <c r="L302" i="1"/>
  <c r="O311" i="1"/>
  <c r="K317" i="1"/>
  <c r="M322" i="1"/>
  <c r="O327" i="1"/>
  <c r="K333" i="1"/>
  <c r="O341" i="1"/>
  <c r="K347" i="1"/>
  <c r="M352" i="1"/>
  <c r="N359" i="1"/>
  <c r="N370" i="1"/>
  <c r="L373" i="1"/>
  <c r="P375" i="1"/>
  <c r="N378" i="1"/>
  <c r="L381" i="1"/>
  <c r="P383" i="1"/>
  <c r="N385" i="1"/>
  <c r="L388" i="1"/>
  <c r="P434" i="1"/>
  <c r="N437" i="1"/>
  <c r="L440" i="1"/>
  <c r="P442" i="1"/>
  <c r="N445" i="1"/>
  <c r="P452" i="1"/>
  <c r="N390" i="1"/>
  <c r="L393" i="1"/>
  <c r="P395" i="1"/>
  <c r="N397" i="1"/>
  <c r="L398" i="1"/>
  <c r="P104" i="1"/>
  <c r="N12" i="1"/>
  <c r="M14" i="1"/>
  <c r="O16" i="1"/>
  <c r="M238" i="1"/>
  <c r="M108" i="1"/>
  <c r="K109" i="1"/>
  <c r="N110" i="1"/>
  <c r="K17" i="1"/>
  <c r="O18" i="1"/>
  <c r="L112" i="1"/>
  <c r="O113" i="1"/>
  <c r="L115" i="1"/>
  <c r="O116" i="1"/>
  <c r="L118" i="1"/>
  <c r="O119" i="1"/>
  <c r="M21" i="1"/>
  <c r="P22" i="1"/>
  <c r="M24" i="1"/>
  <c r="P25" i="1"/>
  <c r="M27" i="1"/>
  <c r="P28" i="1"/>
  <c r="M121" i="1"/>
  <c r="K123" i="1"/>
  <c r="N454" i="1"/>
  <c r="K240" i="1"/>
  <c r="N241" i="1"/>
  <c r="K242" i="1"/>
  <c r="N400" i="1"/>
  <c r="K361" i="1"/>
  <c r="L124" i="1"/>
  <c r="O125" i="1"/>
  <c r="L127" i="1"/>
  <c r="O29" i="1"/>
  <c r="L129" i="1"/>
  <c r="O30" i="1"/>
  <c r="M457" i="1"/>
  <c r="P458" i="1"/>
  <c r="M130" i="1"/>
  <c r="P460" i="1"/>
  <c r="M461" i="1"/>
  <c r="P32" i="1"/>
  <c r="M362" i="1"/>
  <c r="K245" i="1"/>
  <c r="M246" i="1"/>
  <c r="O247" i="1"/>
  <c r="K402" i="1"/>
  <c r="M462" i="1"/>
  <c r="O34" i="1"/>
  <c r="K131" i="1"/>
  <c r="M132" i="1"/>
  <c r="O248" i="1"/>
  <c r="K249" i="1"/>
  <c r="M403" i="1"/>
  <c r="O133" i="1"/>
  <c r="K405" i="1"/>
  <c r="M134" i="1"/>
  <c r="O135" i="1"/>
  <c r="K250" i="1"/>
  <c r="M36" i="1"/>
  <c r="O37" i="1"/>
  <c r="K39" i="1"/>
  <c r="M40" i="1"/>
  <c r="O463" i="1"/>
  <c r="K41" i="1"/>
  <c r="M137" i="1"/>
  <c r="O406" i="1"/>
  <c r="K408" i="1"/>
  <c r="M251" i="1"/>
  <c r="O138" i="1"/>
  <c r="K43" i="1"/>
  <c r="M44" i="1"/>
  <c r="O45" i="1"/>
  <c r="K47" i="1"/>
  <c r="M465" i="1"/>
  <c r="O48" i="1"/>
  <c r="K140" i="1"/>
  <c r="M141" i="1"/>
  <c r="O142" i="1"/>
  <c r="K144" i="1"/>
  <c r="M145" i="1"/>
  <c r="N70" i="1"/>
  <c r="L157" i="1"/>
  <c r="P197" i="1"/>
  <c r="L232" i="1"/>
  <c r="P308" i="1"/>
  <c r="M320" i="1"/>
  <c r="K331" i="1"/>
  <c r="O339" i="1"/>
  <c r="M350" i="1"/>
  <c r="K358" i="1"/>
  <c r="M372" i="1"/>
  <c r="O377" i="1"/>
  <c r="K383" i="1"/>
  <c r="M387" i="1"/>
  <c r="O436" i="1"/>
  <c r="K442" i="1"/>
  <c r="M449" i="1"/>
  <c r="O389" i="1"/>
  <c r="K395" i="1"/>
  <c r="M102" i="1"/>
  <c r="O106" i="1"/>
  <c r="M16" i="1"/>
  <c r="O239" i="1"/>
  <c r="L110" i="1"/>
  <c r="L18" i="1"/>
  <c r="M113" i="1"/>
  <c r="M116" i="1"/>
  <c r="M119" i="1"/>
  <c r="M22" i="1"/>
  <c r="N25" i="1"/>
  <c r="N28" i="1"/>
  <c r="N122" i="1"/>
  <c r="O455" i="1"/>
  <c r="O399" i="1"/>
  <c r="O243" i="1"/>
  <c r="O244" i="1"/>
  <c r="P126" i="1"/>
  <c r="P128" i="1"/>
  <c r="P456" i="1"/>
  <c r="K130" i="1"/>
  <c r="K461" i="1"/>
  <c r="K362" i="1"/>
  <c r="K246" i="1"/>
  <c r="O401" i="1"/>
  <c r="M34" i="1"/>
  <c r="K132" i="1"/>
  <c r="M133" i="1"/>
  <c r="K134" i="1"/>
  <c r="O136" i="1"/>
  <c r="M37" i="1"/>
  <c r="K40" i="1"/>
  <c r="O464" i="1"/>
  <c r="M406" i="1"/>
  <c r="K251" i="1"/>
  <c r="O42" i="1"/>
  <c r="M45" i="1"/>
  <c r="K465" i="1"/>
  <c r="O139" i="1"/>
  <c r="M142" i="1"/>
  <c r="K145" i="1"/>
  <c r="O146" i="1"/>
  <c r="L147" i="1"/>
  <c r="O148" i="1"/>
  <c r="M50" i="1"/>
  <c r="P51" i="1"/>
  <c r="M53" i="1"/>
  <c r="P54" i="1"/>
  <c r="M56" i="1"/>
  <c r="P466" i="1"/>
  <c r="M150" i="1"/>
  <c r="K57" i="1"/>
  <c r="N58" i="1"/>
  <c r="K60" i="1"/>
  <c r="N61" i="1"/>
  <c r="K409" i="1"/>
  <c r="N410" i="1"/>
  <c r="K252" i="1"/>
  <c r="O253" i="1"/>
  <c r="L257" i="1"/>
  <c r="O258" i="1"/>
  <c r="L468" i="1"/>
  <c r="O412" i="1"/>
  <c r="L254" i="1"/>
  <c r="M255" i="1"/>
  <c r="P214" i="1"/>
  <c r="M93" i="1"/>
  <c r="P259" i="1"/>
  <c r="M261" i="1"/>
  <c r="N263" i="1"/>
  <c r="K420" i="1"/>
  <c r="N421" i="1"/>
  <c r="K364" i="1"/>
  <c r="N365" i="1"/>
  <c r="K265" i="1"/>
  <c r="O266" i="1"/>
  <c r="L469" i="1"/>
  <c r="O367" i="1"/>
  <c r="K94" i="1"/>
  <c r="M95" i="1"/>
  <c r="K447" i="1"/>
  <c r="M267" i="1"/>
  <c r="K268" i="1"/>
  <c r="M423" i="1"/>
  <c r="O424" i="1"/>
  <c r="K216" i="1"/>
  <c r="M269" i="1"/>
  <c r="O270" i="1"/>
  <c r="K272" i="1"/>
  <c r="M217" i="1"/>
  <c r="O368" i="1"/>
  <c r="K426" i="1"/>
  <c r="M471" i="1"/>
  <c r="O472" i="1"/>
  <c r="K96" i="1"/>
  <c r="M273" i="1"/>
  <c r="O427" i="1"/>
  <c r="K274" i="1"/>
  <c r="M152" i="1"/>
  <c r="O275" i="1"/>
  <c r="K276" i="1"/>
  <c r="M277" i="1"/>
  <c r="O475" i="1"/>
  <c r="K428" i="1"/>
  <c r="M476" i="1"/>
  <c r="O429" i="1"/>
  <c r="K477" i="1"/>
  <c r="M478" i="1"/>
  <c r="O278" i="1"/>
  <c r="K431" i="1"/>
  <c r="M432" i="1"/>
  <c r="O63" i="1"/>
  <c r="K422" i="1"/>
  <c r="M413" i="1"/>
  <c r="O414" i="1"/>
  <c r="K416" i="1"/>
  <c r="M417" i="1"/>
  <c r="O418" i="1"/>
  <c r="K480" i="1"/>
  <c r="M481" i="1"/>
  <c r="O482" i="1"/>
  <c r="R6" i="1"/>
  <c r="T8" i="1"/>
  <c r="S64" i="1"/>
  <c r="R67" i="1"/>
  <c r="T69" i="1"/>
  <c r="R74" i="1"/>
  <c r="T76" i="1"/>
  <c r="S79" i="1"/>
  <c r="P74" i="1"/>
  <c r="N162" i="1"/>
  <c r="L203" i="1"/>
  <c r="P234" i="1"/>
  <c r="L290" i="1"/>
  <c r="K311" i="1"/>
  <c r="O321" i="1"/>
  <c r="M332" i="1"/>
  <c r="K341" i="1"/>
  <c r="O351" i="1"/>
  <c r="M359" i="1"/>
  <c r="K373" i="1"/>
  <c r="M378" i="1"/>
  <c r="O383" i="1"/>
  <c r="K388" i="1"/>
  <c r="M437" i="1"/>
  <c r="O442" i="1"/>
  <c r="M390" i="1"/>
  <c r="O395" i="1"/>
  <c r="K398" i="1"/>
  <c r="M12" i="1"/>
  <c r="N16" i="1"/>
  <c r="K108" i="1"/>
  <c r="M110" i="1"/>
  <c r="M18" i="1"/>
  <c r="N113" i="1"/>
  <c r="N116" i="1"/>
  <c r="N119" i="1"/>
  <c r="O22" i="1"/>
  <c r="O25" i="1"/>
  <c r="O28" i="1"/>
  <c r="O122" i="1"/>
  <c r="P455" i="1"/>
  <c r="P399" i="1"/>
  <c r="P243" i="1"/>
  <c r="K124" i="1"/>
  <c r="K127" i="1"/>
  <c r="K129" i="1"/>
  <c r="K457" i="1"/>
  <c r="L130" i="1"/>
  <c r="L461" i="1"/>
  <c r="L362" i="1"/>
  <c r="L246" i="1"/>
  <c r="P401" i="1"/>
  <c r="N34" i="1"/>
  <c r="L132" i="1"/>
  <c r="N133" i="1"/>
  <c r="L134" i="1"/>
  <c r="P136" i="1"/>
  <c r="N37" i="1"/>
  <c r="L40" i="1"/>
  <c r="P464" i="1"/>
  <c r="N406" i="1"/>
  <c r="L251" i="1"/>
  <c r="P42" i="1"/>
  <c r="N45" i="1"/>
  <c r="L465" i="1"/>
  <c r="P139" i="1"/>
  <c r="N142" i="1"/>
  <c r="L145" i="1"/>
  <c r="P146" i="1"/>
  <c r="M147" i="1"/>
  <c r="K213" i="1"/>
  <c r="N50" i="1"/>
  <c r="K52" i="1"/>
  <c r="N53" i="1"/>
  <c r="K55" i="1"/>
  <c r="N56" i="1"/>
  <c r="K149" i="1"/>
  <c r="O150" i="1"/>
  <c r="L57" i="1"/>
  <c r="O58" i="1"/>
  <c r="L60" i="1"/>
  <c r="O61" i="1"/>
  <c r="L409" i="1"/>
  <c r="O410" i="1"/>
  <c r="M252" i="1"/>
  <c r="P253" i="1"/>
  <c r="M257" i="1"/>
  <c r="P258" i="1"/>
  <c r="M468" i="1"/>
  <c r="P412" i="1"/>
  <c r="M254" i="1"/>
  <c r="K363" i="1"/>
  <c r="N255" i="1"/>
  <c r="K450" i="1"/>
  <c r="N93" i="1"/>
  <c r="K260" i="1"/>
  <c r="O261" i="1"/>
  <c r="O263" i="1"/>
  <c r="L420" i="1"/>
  <c r="O421" i="1"/>
  <c r="L364" i="1"/>
  <c r="O365" i="1"/>
  <c r="M265" i="1"/>
  <c r="P266" i="1"/>
  <c r="M469" i="1"/>
  <c r="P367" i="1"/>
  <c r="L94" i="1"/>
  <c r="N95" i="1"/>
  <c r="L447" i="1"/>
  <c r="N267" i="1"/>
  <c r="L268" i="1"/>
  <c r="N423" i="1"/>
  <c r="P424" i="1"/>
  <c r="L216" i="1"/>
  <c r="N269" i="1"/>
  <c r="P270" i="1"/>
  <c r="L272" i="1"/>
  <c r="N217" i="1"/>
  <c r="P368" i="1"/>
  <c r="L426" i="1"/>
  <c r="N471" i="1"/>
  <c r="P472" i="1"/>
  <c r="L96" i="1"/>
  <c r="N273" i="1"/>
  <c r="P427" i="1"/>
  <c r="L274" i="1"/>
  <c r="N152" i="1"/>
  <c r="P275" i="1"/>
  <c r="L276" i="1"/>
  <c r="N277" i="1"/>
  <c r="P475" i="1"/>
  <c r="L428" i="1"/>
  <c r="N476" i="1"/>
  <c r="P429" i="1"/>
  <c r="L477" i="1"/>
  <c r="N478" i="1"/>
  <c r="P278" i="1"/>
  <c r="L431" i="1"/>
  <c r="N432" i="1"/>
  <c r="P63" i="1"/>
  <c r="L422" i="1"/>
  <c r="N413" i="1"/>
  <c r="P414" i="1"/>
  <c r="L416" i="1"/>
  <c r="N417" i="1"/>
  <c r="P418" i="1"/>
  <c r="L480" i="1"/>
  <c r="N481" i="1"/>
  <c r="P482" i="1"/>
  <c r="M79" i="1"/>
  <c r="K167" i="1"/>
  <c r="O207" i="1"/>
  <c r="M237" i="1"/>
  <c r="O293" i="1"/>
  <c r="L312" i="1"/>
  <c r="P322" i="1"/>
  <c r="N333" i="1"/>
  <c r="L342" i="1"/>
  <c r="P352" i="1"/>
  <c r="N373" i="1"/>
  <c r="P378" i="1"/>
  <c r="N388" i="1"/>
  <c r="P437" i="1"/>
  <c r="L443" i="1"/>
  <c r="P390" i="1"/>
  <c r="L11" i="1"/>
  <c r="N398" i="1"/>
  <c r="O12" i="1"/>
  <c r="P16" i="1"/>
  <c r="N108" i="1"/>
  <c r="O110" i="1"/>
  <c r="P18" i="1"/>
  <c r="P113" i="1"/>
  <c r="P116" i="1"/>
  <c r="K20" i="1"/>
  <c r="K23" i="1"/>
  <c r="K26" i="1"/>
  <c r="K120" i="1"/>
  <c r="L123" i="1"/>
  <c r="L240" i="1"/>
  <c r="L242" i="1"/>
  <c r="M361" i="1"/>
  <c r="M124" i="1"/>
  <c r="M127" i="1"/>
  <c r="M129" i="1"/>
  <c r="N457" i="1"/>
  <c r="N130" i="1"/>
  <c r="N461" i="1"/>
  <c r="O362" i="1"/>
  <c r="N246" i="1"/>
  <c r="L402" i="1"/>
  <c r="P34" i="1"/>
  <c r="N132" i="1"/>
  <c r="L249" i="1"/>
  <c r="P133" i="1"/>
  <c r="N134" i="1"/>
  <c r="L250" i="1"/>
  <c r="P37" i="1"/>
  <c r="N40" i="1"/>
  <c r="L41" i="1"/>
  <c r="P406" i="1"/>
  <c r="N251" i="1"/>
  <c r="L43" i="1"/>
  <c r="P45" i="1"/>
  <c r="N465" i="1"/>
  <c r="L140" i="1"/>
  <c r="P142" i="1"/>
  <c r="N145" i="1"/>
  <c r="K49" i="1"/>
  <c r="O147" i="1"/>
  <c r="L213" i="1"/>
  <c r="O50" i="1"/>
  <c r="L52" i="1"/>
  <c r="O53" i="1"/>
  <c r="L55" i="1"/>
  <c r="O56" i="1"/>
  <c r="M149" i="1"/>
  <c r="P150" i="1"/>
  <c r="M57" i="1"/>
  <c r="P58" i="1"/>
  <c r="M60" i="1"/>
  <c r="P61" i="1"/>
  <c r="M409" i="1"/>
  <c r="K411" i="1"/>
  <c r="N252" i="1"/>
  <c r="K256" i="1"/>
  <c r="N257" i="1"/>
  <c r="K467" i="1"/>
  <c r="N468" i="1"/>
  <c r="K291" i="1"/>
  <c r="O254" i="1"/>
  <c r="L363" i="1"/>
  <c r="O255" i="1"/>
  <c r="L450" i="1"/>
  <c r="O93" i="1"/>
  <c r="M260" i="1"/>
  <c r="P261" i="1"/>
  <c r="P263" i="1"/>
  <c r="M420" i="1"/>
  <c r="P421" i="1"/>
  <c r="M364" i="1"/>
  <c r="K366" i="1"/>
  <c r="N265" i="1"/>
  <c r="K215" i="1"/>
  <c r="N469" i="1"/>
  <c r="M94" i="1"/>
  <c r="O95" i="1"/>
  <c r="M447" i="1"/>
  <c r="O267" i="1"/>
  <c r="K470" i="1"/>
  <c r="M268" i="1"/>
  <c r="O423" i="1"/>
  <c r="K425" i="1"/>
  <c r="M216" i="1"/>
  <c r="O269" i="1"/>
  <c r="K271" i="1"/>
  <c r="M272" i="1"/>
  <c r="O217" i="1"/>
  <c r="K153" i="1"/>
  <c r="M426" i="1"/>
  <c r="O471" i="1"/>
  <c r="K473" i="1"/>
  <c r="M96" i="1"/>
  <c r="O273" i="1"/>
  <c r="K369" i="1"/>
  <c r="M274" i="1"/>
  <c r="O152" i="1"/>
  <c r="K218" i="1"/>
  <c r="M276" i="1"/>
  <c r="O277" i="1"/>
  <c r="K474" i="1"/>
  <c r="M428" i="1"/>
  <c r="K448" i="1"/>
  <c r="M477" i="1"/>
  <c r="O478" i="1"/>
  <c r="K430" i="1"/>
  <c r="M431" i="1"/>
  <c r="O432" i="1"/>
  <c r="K264" i="1"/>
  <c r="M422" i="1"/>
  <c r="O413" i="1"/>
  <c r="K415" i="1"/>
  <c r="M416" i="1"/>
  <c r="O417" i="1"/>
  <c r="M480" i="1"/>
  <c r="O481" i="1"/>
  <c r="L86" i="1"/>
  <c r="P183" i="1"/>
  <c r="N281" i="1"/>
  <c r="P301" i="1"/>
  <c r="M316" i="1"/>
  <c r="K327" i="1"/>
  <c r="M346" i="1"/>
  <c r="K355" i="1"/>
  <c r="M370" i="1"/>
  <c r="O375" i="1"/>
  <c r="K381" i="1"/>
  <c r="M385" i="1"/>
  <c r="O434" i="1"/>
  <c r="K440" i="1"/>
  <c r="M445" i="1"/>
  <c r="O452" i="1"/>
  <c r="K393" i="1"/>
  <c r="M397" i="1"/>
  <c r="O104" i="1"/>
  <c r="L14" i="1"/>
  <c r="L238" i="1"/>
  <c r="P212" i="1"/>
  <c r="P111" i="1"/>
  <c r="K112" i="1"/>
  <c r="K115" i="1"/>
  <c r="K118" i="1"/>
  <c r="K21" i="1"/>
  <c r="L24" i="1"/>
  <c r="L27" i="1"/>
  <c r="L121" i="1"/>
  <c r="M454" i="1"/>
  <c r="M241" i="1"/>
  <c r="M400" i="1"/>
  <c r="N125" i="1"/>
  <c r="N29" i="1"/>
  <c r="N30" i="1"/>
  <c r="O458" i="1"/>
  <c r="O460" i="1"/>
  <c r="O32" i="1"/>
  <c r="N247" i="1"/>
  <c r="L462" i="1"/>
  <c r="P35" i="1"/>
  <c r="N248" i="1"/>
  <c r="L403" i="1"/>
  <c r="P404" i="1"/>
  <c r="N135" i="1"/>
  <c r="L36" i="1"/>
  <c r="P38" i="1"/>
  <c r="N463" i="1"/>
  <c r="L137" i="1"/>
  <c r="P407" i="1"/>
  <c r="N138" i="1"/>
  <c r="L44" i="1"/>
  <c r="P46" i="1"/>
  <c r="N48" i="1"/>
  <c r="L141" i="1"/>
  <c r="P143" i="1"/>
  <c r="L146" i="1"/>
  <c r="O49" i="1"/>
  <c r="L148" i="1"/>
  <c r="O213" i="1"/>
  <c r="L51" i="1"/>
  <c r="O52" i="1"/>
  <c r="M54" i="1"/>
  <c r="P55" i="1"/>
  <c r="M466" i="1"/>
  <c r="P149" i="1"/>
  <c r="M151" i="1"/>
  <c r="P57" i="1"/>
  <c r="M59" i="1"/>
  <c r="K61" i="1"/>
  <c r="N62" i="1"/>
  <c r="K410" i="1"/>
  <c r="N411" i="1"/>
  <c r="K253" i="1"/>
  <c r="N256" i="1"/>
  <c r="K258" i="1"/>
  <c r="O467" i="1"/>
  <c r="L412" i="1"/>
  <c r="O291" i="1"/>
  <c r="O363" i="1"/>
  <c r="L214" i="1"/>
  <c r="O450" i="1"/>
  <c r="M259" i="1"/>
  <c r="P260" i="1"/>
  <c r="M262" i="1"/>
  <c r="M419" i="1"/>
  <c r="K421" i="1"/>
  <c r="N446" i="1"/>
  <c r="K365" i="1"/>
  <c r="N366" i="1"/>
  <c r="K266" i="1"/>
  <c r="N215" i="1"/>
  <c r="K367" i="1"/>
  <c r="P94" i="1"/>
  <c r="P447" i="1"/>
  <c r="N470" i="1"/>
  <c r="P268" i="1"/>
  <c r="L424" i="1"/>
  <c r="N425" i="1"/>
  <c r="P216" i="1"/>
  <c r="L270" i="1"/>
  <c r="N271" i="1"/>
  <c r="P272" i="1"/>
  <c r="L368" i="1"/>
  <c r="N153" i="1"/>
  <c r="P426" i="1"/>
  <c r="L472" i="1"/>
  <c r="N473" i="1"/>
  <c r="P96" i="1"/>
  <c r="L427" i="1"/>
  <c r="N369" i="1"/>
  <c r="P274" i="1"/>
  <c r="L275" i="1"/>
  <c r="N218" i="1"/>
  <c r="P276" i="1"/>
  <c r="L475" i="1"/>
  <c r="N474" i="1"/>
  <c r="P428" i="1"/>
  <c r="L429" i="1"/>
  <c r="N448" i="1"/>
  <c r="P477" i="1"/>
  <c r="L278" i="1"/>
  <c r="N430" i="1"/>
  <c r="P431" i="1"/>
  <c r="L63" i="1"/>
  <c r="N264" i="1"/>
  <c r="P422" i="1"/>
  <c r="L414" i="1"/>
  <c r="N415" i="1"/>
  <c r="P416" i="1"/>
  <c r="L418" i="1"/>
  <c r="P480" i="1"/>
  <c r="L482" i="1"/>
  <c r="L80" i="1"/>
  <c r="N208" i="1"/>
  <c r="P293" i="1"/>
  <c r="K323" i="1"/>
  <c r="M342" i="1"/>
  <c r="K379" i="1"/>
  <c r="O388" i="1"/>
  <c r="M443" i="1"/>
  <c r="K391" i="1"/>
  <c r="O398" i="1"/>
  <c r="K107" i="1"/>
  <c r="K111" i="1"/>
  <c r="K114" i="1"/>
  <c r="L20" i="1"/>
  <c r="L26" i="1"/>
  <c r="M123" i="1"/>
  <c r="M242" i="1"/>
  <c r="N124" i="1"/>
  <c r="O129" i="1"/>
  <c r="O130" i="1"/>
  <c r="P362" i="1"/>
  <c r="M402" i="1"/>
  <c r="O132" i="1"/>
  <c r="K404" i="1"/>
  <c r="M250" i="1"/>
  <c r="O40" i="1"/>
  <c r="K407" i="1"/>
  <c r="M43" i="1"/>
  <c r="O465" i="1"/>
  <c r="K143" i="1"/>
  <c r="M49" i="1"/>
  <c r="M213" i="1"/>
  <c r="M52" i="1"/>
  <c r="M55" i="1"/>
  <c r="N149" i="1"/>
  <c r="N57" i="1"/>
  <c r="N60" i="1"/>
  <c r="O409" i="1"/>
  <c r="O252" i="1"/>
  <c r="O257" i="1"/>
  <c r="O468" i="1"/>
  <c r="P254" i="1"/>
  <c r="P255" i="1"/>
  <c r="K259" i="1"/>
  <c r="K262" i="1"/>
  <c r="K419" i="1"/>
  <c r="K446" i="1"/>
  <c r="L366" i="1"/>
  <c r="L215" i="1"/>
  <c r="N94" i="1"/>
  <c r="P267" i="1"/>
  <c r="N268" i="1"/>
  <c r="L425" i="1"/>
  <c r="P269" i="1"/>
  <c r="N272" i="1"/>
  <c r="L153" i="1"/>
  <c r="P471" i="1"/>
  <c r="N96" i="1"/>
  <c r="L369" i="1"/>
  <c r="P152" i="1"/>
  <c r="N276" i="1"/>
  <c r="L474" i="1"/>
  <c r="P476" i="1"/>
  <c r="N477" i="1"/>
  <c r="L430" i="1"/>
  <c r="P432" i="1"/>
  <c r="N422" i="1"/>
  <c r="L415" i="1"/>
  <c r="P417" i="1"/>
  <c r="N480" i="1"/>
  <c r="S7" i="1"/>
  <c r="S10" i="1"/>
  <c r="S66" i="1"/>
  <c r="S69" i="1"/>
  <c r="T74" i="1"/>
  <c r="T77" i="1"/>
  <c r="T80" i="1"/>
  <c r="T83" i="1"/>
  <c r="T84" i="1"/>
  <c r="S85" i="1"/>
  <c r="R88" i="1"/>
  <c r="T90" i="1"/>
  <c r="S97" i="1"/>
  <c r="R100" i="1"/>
  <c r="S156" i="1"/>
  <c r="R159" i="1"/>
  <c r="T161" i="1"/>
  <c r="S164" i="1"/>
  <c r="R167" i="1"/>
  <c r="T169" i="1"/>
  <c r="S172" i="1"/>
  <c r="R175" i="1"/>
  <c r="T177" i="1"/>
  <c r="S180" i="1"/>
  <c r="R183" i="1"/>
  <c r="T185" i="1"/>
  <c r="R189" i="1"/>
  <c r="T191" i="1"/>
  <c r="S194" i="1"/>
  <c r="R197" i="1"/>
  <c r="T199" i="1"/>
  <c r="S202" i="1"/>
  <c r="R205" i="1"/>
  <c r="T207" i="1"/>
  <c r="S210" i="1"/>
  <c r="R225" i="1"/>
  <c r="T228" i="1"/>
  <c r="S231" i="1"/>
  <c r="R234" i="1"/>
  <c r="T236" i="1"/>
  <c r="R226" i="1"/>
  <c r="T280" i="1"/>
  <c r="S283" i="1"/>
  <c r="R286" i="1"/>
  <c r="S289" i="1"/>
  <c r="R293" i="1"/>
  <c r="T295" i="1"/>
  <c r="S298" i="1"/>
  <c r="R301" i="1"/>
  <c r="T302" i="1"/>
  <c r="S305" i="1"/>
  <c r="R308" i="1"/>
  <c r="T310" i="1"/>
  <c r="S313" i="1"/>
  <c r="R316" i="1"/>
  <c r="T318" i="1"/>
  <c r="S321" i="1"/>
  <c r="R324" i="1"/>
  <c r="T326" i="1"/>
  <c r="S329" i="1"/>
  <c r="R332" i="1"/>
  <c r="T334" i="1"/>
  <c r="R338" i="1"/>
  <c r="T340" i="1"/>
  <c r="S343" i="1"/>
  <c r="R346" i="1"/>
  <c r="T348" i="1"/>
  <c r="S351" i="1"/>
  <c r="R354" i="1"/>
  <c r="R359" i="1"/>
  <c r="T360" i="1"/>
  <c r="S372" i="1"/>
  <c r="R375" i="1"/>
  <c r="T377" i="1"/>
  <c r="S380" i="1"/>
  <c r="R383" i="1"/>
  <c r="T384" i="1"/>
  <c r="S387" i="1"/>
  <c r="R434" i="1"/>
  <c r="T436" i="1"/>
  <c r="S439" i="1"/>
  <c r="R442" i="1"/>
  <c r="T444" i="1"/>
  <c r="S449" i="1"/>
  <c r="R452" i="1"/>
  <c r="T389" i="1"/>
  <c r="S392" i="1"/>
  <c r="R395" i="1"/>
  <c r="N219" i="1"/>
  <c r="L299" i="1"/>
  <c r="O325" i="1"/>
  <c r="K345" i="1"/>
  <c r="M380" i="1"/>
  <c r="K434" i="1"/>
  <c r="O444" i="1"/>
  <c r="M392" i="1"/>
  <c r="K104" i="1"/>
  <c r="K238" i="1"/>
  <c r="O111" i="1"/>
  <c r="P114" i="1"/>
  <c r="P20" i="1"/>
  <c r="K27" i="1"/>
  <c r="K454" i="1"/>
  <c r="L400" i="1"/>
  <c r="M125" i="1"/>
  <c r="M30" i="1"/>
  <c r="N460" i="1"/>
  <c r="K462" i="1"/>
  <c r="M248" i="1"/>
  <c r="O404" i="1"/>
  <c r="K36" i="1"/>
  <c r="M463" i="1"/>
  <c r="O407" i="1"/>
  <c r="K44" i="1"/>
  <c r="M48" i="1"/>
  <c r="O143" i="1"/>
  <c r="N49" i="1"/>
  <c r="N213" i="1"/>
  <c r="N52" i="1"/>
  <c r="O55" i="1"/>
  <c r="O149" i="1"/>
  <c r="O57" i="1"/>
  <c r="O60" i="1"/>
  <c r="P409" i="1"/>
  <c r="P252" i="1"/>
  <c r="P257" i="1"/>
  <c r="K412" i="1"/>
  <c r="K214" i="1"/>
  <c r="L259" i="1"/>
  <c r="L262" i="1"/>
  <c r="L419" i="1"/>
  <c r="M446" i="1"/>
  <c r="M366" i="1"/>
  <c r="M215" i="1"/>
  <c r="O94" i="1"/>
  <c r="O268" i="1"/>
  <c r="M425" i="1"/>
  <c r="K270" i="1"/>
  <c r="O272" i="1"/>
  <c r="M153" i="1"/>
  <c r="K472" i="1"/>
  <c r="O96" i="1"/>
  <c r="M369" i="1"/>
  <c r="K275" i="1"/>
  <c r="O276" i="1"/>
  <c r="M474" i="1"/>
  <c r="K429" i="1"/>
  <c r="O477" i="1"/>
  <c r="M430" i="1"/>
  <c r="K63" i="1"/>
  <c r="O422" i="1"/>
  <c r="M415" i="1"/>
  <c r="K418" i="1"/>
  <c r="O480" i="1"/>
  <c r="T7" i="1"/>
  <c r="T10" i="1"/>
  <c r="T66" i="1"/>
  <c r="R70" i="1"/>
  <c r="R72" i="1"/>
  <c r="R75" i="1"/>
  <c r="R78" i="1"/>
  <c r="R81" i="1"/>
  <c r="T85" i="1"/>
  <c r="S88" i="1"/>
  <c r="R91" i="1"/>
  <c r="T97" i="1"/>
  <c r="S100" i="1"/>
  <c r="R154" i="1"/>
  <c r="T156" i="1"/>
  <c r="S159" i="1"/>
  <c r="R162" i="1"/>
  <c r="T164" i="1"/>
  <c r="S167" i="1"/>
  <c r="R170" i="1"/>
  <c r="T172" i="1"/>
  <c r="S175" i="1"/>
  <c r="R178" i="1"/>
  <c r="T180" i="1"/>
  <c r="S183" i="1"/>
  <c r="R186" i="1"/>
  <c r="S189" i="1"/>
  <c r="R192" i="1"/>
  <c r="T194" i="1"/>
  <c r="S197" i="1"/>
  <c r="R200" i="1"/>
  <c r="T202" i="1"/>
  <c r="S205" i="1"/>
  <c r="R208" i="1"/>
  <c r="T210" i="1"/>
  <c r="R219" i="1"/>
  <c r="S225" i="1"/>
  <c r="R229" i="1"/>
  <c r="T231" i="1"/>
  <c r="S234" i="1"/>
  <c r="R237" i="1"/>
  <c r="S226" i="1"/>
  <c r="R281" i="1"/>
  <c r="T283" i="1"/>
  <c r="S286" i="1"/>
  <c r="O90" i="1"/>
  <c r="O225" i="1"/>
  <c r="M303" i="1"/>
  <c r="L328" i="1"/>
  <c r="N347" i="1"/>
  <c r="P370" i="1"/>
  <c r="N381" i="1"/>
  <c r="L435" i="1"/>
  <c r="P445" i="1"/>
  <c r="N393" i="1"/>
  <c r="L105" i="1"/>
  <c r="O238" i="1"/>
  <c r="M17" i="1"/>
  <c r="M115" i="1"/>
  <c r="N21" i="1"/>
  <c r="N27" i="1"/>
  <c r="O454" i="1"/>
  <c r="O400" i="1"/>
  <c r="P125" i="1"/>
  <c r="K456" i="1"/>
  <c r="K31" i="1"/>
  <c r="L245" i="1"/>
  <c r="N462" i="1"/>
  <c r="P248" i="1"/>
  <c r="L405" i="1"/>
  <c r="N36" i="1"/>
  <c r="P463" i="1"/>
  <c r="L408" i="1"/>
  <c r="N44" i="1"/>
  <c r="P48" i="1"/>
  <c r="L144" i="1"/>
  <c r="P49" i="1"/>
  <c r="P213" i="1"/>
  <c r="K53" i="1"/>
  <c r="K56" i="1"/>
  <c r="K150" i="1"/>
  <c r="K58" i="1"/>
  <c r="L61" i="1"/>
  <c r="L410" i="1"/>
  <c r="L253" i="1"/>
  <c r="M258" i="1"/>
  <c r="M412" i="1"/>
  <c r="M214" i="1"/>
  <c r="N259" i="1"/>
  <c r="N262" i="1"/>
  <c r="O419" i="1"/>
  <c r="O446" i="1"/>
  <c r="O366" i="1"/>
  <c r="O215" i="1"/>
  <c r="K95" i="1"/>
  <c r="K423" i="1"/>
  <c r="O425" i="1"/>
  <c r="M270" i="1"/>
  <c r="K217" i="1"/>
  <c r="O153" i="1"/>
  <c r="M472" i="1"/>
  <c r="K273" i="1"/>
  <c r="O369" i="1"/>
  <c r="M275" i="1"/>
  <c r="K277" i="1"/>
  <c r="O474" i="1"/>
  <c r="M429" i="1"/>
  <c r="K478" i="1"/>
  <c r="O430" i="1"/>
  <c r="M63" i="1"/>
  <c r="K413" i="1"/>
  <c r="O415" i="1"/>
  <c r="M418" i="1"/>
  <c r="K481" i="1"/>
  <c r="R8" i="1"/>
  <c r="R64" i="1"/>
  <c r="S67" i="1"/>
  <c r="S70" i="1"/>
  <c r="S72" i="1"/>
  <c r="S75" i="1"/>
  <c r="S78" i="1"/>
  <c r="S81" i="1"/>
  <c r="R86" i="1"/>
  <c r="T88" i="1"/>
  <c r="S91" i="1"/>
  <c r="R98" i="1"/>
  <c r="T100" i="1"/>
  <c r="S154" i="1"/>
  <c r="R157" i="1"/>
  <c r="T159" i="1"/>
  <c r="S162" i="1"/>
  <c r="R165" i="1"/>
  <c r="T167" i="1"/>
  <c r="S170" i="1"/>
  <c r="R173" i="1"/>
  <c r="T175" i="1"/>
  <c r="S178" i="1"/>
  <c r="R181" i="1"/>
  <c r="T183" i="1"/>
  <c r="S186" i="1"/>
  <c r="R187" i="1"/>
  <c r="T189" i="1"/>
  <c r="S192" i="1"/>
  <c r="R195" i="1"/>
  <c r="T197" i="1"/>
  <c r="S200" i="1"/>
  <c r="R203" i="1"/>
  <c r="T205" i="1"/>
  <c r="S208" i="1"/>
  <c r="S219" i="1"/>
  <c r="T225" i="1"/>
  <c r="S229" i="1"/>
  <c r="R232" i="1"/>
  <c r="T234" i="1"/>
  <c r="S237" i="1"/>
  <c r="T226" i="1"/>
  <c r="S281" i="1"/>
  <c r="R284" i="1"/>
  <c r="T286" i="1"/>
  <c r="N178" i="1"/>
  <c r="P226" i="1"/>
  <c r="K315" i="1"/>
  <c r="M336" i="1"/>
  <c r="K375" i="1"/>
  <c r="O384" i="1"/>
  <c r="M439" i="1"/>
  <c r="K452" i="1"/>
  <c r="O396" i="1"/>
  <c r="K14" i="1"/>
  <c r="O212" i="1"/>
  <c r="O19" i="1"/>
  <c r="P117" i="1"/>
  <c r="K24" i="1"/>
  <c r="K121" i="1"/>
  <c r="L241" i="1"/>
  <c r="M29" i="1"/>
  <c r="M458" i="1"/>
  <c r="N32" i="1"/>
  <c r="M247" i="1"/>
  <c r="O35" i="1"/>
  <c r="K403" i="1"/>
  <c r="M135" i="1"/>
  <c r="O38" i="1"/>
  <c r="K137" i="1"/>
  <c r="M138" i="1"/>
  <c r="O46" i="1"/>
  <c r="K141" i="1"/>
  <c r="K146" i="1"/>
  <c r="K148" i="1"/>
  <c r="K51" i="1"/>
  <c r="K54" i="1"/>
  <c r="L466" i="1"/>
  <c r="L151" i="1"/>
  <c r="L59" i="1"/>
  <c r="M62" i="1"/>
  <c r="M411" i="1"/>
  <c r="M256" i="1"/>
  <c r="M467" i="1"/>
  <c r="N291" i="1"/>
  <c r="N363" i="1"/>
  <c r="N450" i="1"/>
  <c r="O260" i="1"/>
  <c r="O420" i="1"/>
  <c r="P364" i="1"/>
  <c r="P265" i="1"/>
  <c r="P469" i="1"/>
  <c r="O447" i="1"/>
  <c r="M470" i="1"/>
  <c r="K424" i="1"/>
  <c r="O216" i="1"/>
  <c r="M271" i="1"/>
  <c r="K368" i="1"/>
  <c r="O426" i="1"/>
  <c r="M473" i="1"/>
  <c r="K427" i="1"/>
  <c r="O274" i="1"/>
  <c r="M218" i="1"/>
  <c r="K475" i="1"/>
  <c r="O428" i="1"/>
  <c r="M448" i="1"/>
  <c r="K278" i="1"/>
  <c r="O431" i="1"/>
  <c r="M264" i="1"/>
  <c r="K414" i="1"/>
  <c r="O416" i="1"/>
  <c r="K482" i="1"/>
  <c r="S6" i="1"/>
  <c r="S9" i="1"/>
  <c r="S65" i="1"/>
  <c r="S68" i="1"/>
  <c r="S71" i="1"/>
  <c r="S73" i="1"/>
  <c r="S76" i="1"/>
  <c r="T79" i="1"/>
  <c r="T82" i="1"/>
  <c r="R87" i="1"/>
  <c r="T89" i="1"/>
  <c r="S92" i="1"/>
  <c r="R99" i="1"/>
  <c r="S155" i="1"/>
  <c r="R158" i="1"/>
  <c r="T160" i="1"/>
  <c r="S163" i="1"/>
  <c r="R166" i="1"/>
  <c r="T168" i="1"/>
  <c r="S171" i="1"/>
  <c r="R174" i="1"/>
  <c r="T176" i="1"/>
  <c r="S179" i="1"/>
  <c r="R182" i="1"/>
  <c r="T184" i="1"/>
  <c r="R188" i="1"/>
  <c r="T190" i="1"/>
  <c r="S193" i="1"/>
  <c r="R196" i="1"/>
  <c r="T198" i="1"/>
  <c r="S201" i="1"/>
  <c r="R204" i="1"/>
  <c r="T206" i="1"/>
  <c r="S209" i="1"/>
  <c r="S220" i="1"/>
  <c r="R224" i="1"/>
  <c r="T227" i="1"/>
  <c r="S230" i="1"/>
  <c r="R233" i="1"/>
  <c r="T235" i="1"/>
  <c r="T279" i="1"/>
  <c r="S282" i="1"/>
  <c r="R285" i="1"/>
  <c r="T287" i="1"/>
  <c r="N91" i="1"/>
  <c r="N303" i="1"/>
  <c r="O347" i="1"/>
  <c r="O381" i="1"/>
  <c r="M105" i="1"/>
  <c r="N17" i="1"/>
  <c r="O21" i="1"/>
  <c r="P454" i="1"/>
  <c r="K126" i="1"/>
  <c r="L31" i="1"/>
  <c r="O462" i="1"/>
  <c r="M405" i="1"/>
  <c r="K464" i="1"/>
  <c r="O44" i="1"/>
  <c r="M144" i="1"/>
  <c r="K50" i="1"/>
  <c r="L56" i="1"/>
  <c r="M58" i="1"/>
  <c r="M410" i="1"/>
  <c r="N258" i="1"/>
  <c r="O262" i="1"/>
  <c r="P446" i="1"/>
  <c r="K469" i="1"/>
  <c r="L423" i="1"/>
  <c r="N270" i="1"/>
  <c r="P153" i="1"/>
  <c r="L273" i="1"/>
  <c r="N275" i="1"/>
  <c r="P474" i="1"/>
  <c r="L478" i="1"/>
  <c r="N63" i="1"/>
  <c r="P415" i="1"/>
  <c r="L481" i="1"/>
  <c r="S8" i="1"/>
  <c r="T67" i="1"/>
  <c r="T72" i="1"/>
  <c r="T78" i="1"/>
  <c r="R82" i="1"/>
  <c r="S86" i="1"/>
  <c r="T91" i="1"/>
  <c r="S157" i="1"/>
  <c r="T162" i="1"/>
  <c r="R168" i="1"/>
  <c r="S173" i="1"/>
  <c r="T178" i="1"/>
  <c r="R184" i="1"/>
  <c r="S187" i="1"/>
  <c r="T192" i="1"/>
  <c r="R198" i="1"/>
  <c r="S203" i="1"/>
  <c r="T208" i="1"/>
  <c r="T229" i="1"/>
  <c r="R235" i="1"/>
  <c r="T281" i="1"/>
  <c r="R287" i="1"/>
  <c r="R289" i="1"/>
  <c r="S293" i="1"/>
  <c r="S296" i="1"/>
  <c r="S299" i="1"/>
  <c r="S304" i="1"/>
  <c r="S307" i="1"/>
  <c r="S310" i="1"/>
  <c r="T313" i="1"/>
  <c r="T316" i="1"/>
  <c r="T319" i="1"/>
  <c r="T322" i="1"/>
  <c r="T325" i="1"/>
  <c r="T328" i="1"/>
  <c r="T331" i="1"/>
  <c r="R335" i="1"/>
  <c r="R339" i="1"/>
  <c r="R342" i="1"/>
  <c r="R345" i="1"/>
  <c r="R348" i="1"/>
  <c r="R351" i="1"/>
  <c r="S354" i="1"/>
  <c r="S355" i="1"/>
  <c r="S357" i="1"/>
  <c r="S371" i="1"/>
  <c r="S374" i="1"/>
  <c r="S377" i="1"/>
  <c r="T380" i="1"/>
  <c r="T383" i="1"/>
  <c r="T385" i="1"/>
  <c r="T388" i="1"/>
  <c r="T435" i="1"/>
  <c r="T438" i="1"/>
  <c r="T441" i="1"/>
  <c r="R445" i="1"/>
  <c r="R453" i="1"/>
  <c r="R391" i="1"/>
  <c r="R394" i="1"/>
  <c r="R396" i="1"/>
  <c r="T101" i="1"/>
  <c r="S103" i="1"/>
  <c r="R106" i="1"/>
  <c r="T13" i="1"/>
  <c r="S16" i="1"/>
  <c r="R239" i="1"/>
  <c r="T212" i="1"/>
  <c r="S111" i="1"/>
  <c r="R19" i="1"/>
  <c r="T113" i="1"/>
  <c r="S116" i="1"/>
  <c r="R119" i="1"/>
  <c r="T21" i="1"/>
  <c r="S24" i="1"/>
  <c r="R27" i="1"/>
  <c r="T120" i="1"/>
  <c r="S123" i="1"/>
  <c r="R240" i="1"/>
  <c r="T399" i="1"/>
  <c r="S243" i="1"/>
  <c r="R244" i="1"/>
  <c r="T125" i="1"/>
  <c r="S29" i="1"/>
  <c r="R30" i="1"/>
  <c r="T457" i="1"/>
  <c r="S130" i="1"/>
  <c r="R461" i="1"/>
  <c r="T33" i="1"/>
  <c r="S245" i="1"/>
  <c r="R401" i="1"/>
  <c r="T462" i="1"/>
  <c r="S131" i="1"/>
  <c r="T403" i="1"/>
  <c r="S405" i="1"/>
  <c r="R136" i="1"/>
  <c r="T36" i="1"/>
  <c r="S39" i="1"/>
  <c r="R464" i="1"/>
  <c r="T137" i="1"/>
  <c r="S408" i="1"/>
  <c r="R42" i="1"/>
  <c r="T44" i="1"/>
  <c r="S47" i="1"/>
  <c r="R139" i="1"/>
  <c r="T141" i="1"/>
  <c r="S144" i="1"/>
  <c r="R49" i="1"/>
  <c r="T148" i="1"/>
  <c r="S51" i="1"/>
  <c r="R54" i="1"/>
  <c r="T56" i="1"/>
  <c r="S150" i="1"/>
  <c r="R58" i="1"/>
  <c r="T60" i="1"/>
  <c r="S409" i="1"/>
  <c r="R252" i="1"/>
  <c r="T256" i="1"/>
  <c r="S467" i="1"/>
  <c r="R291" i="1"/>
  <c r="S214" i="1"/>
  <c r="T93" i="1"/>
  <c r="S261" i="1"/>
  <c r="R263" i="1"/>
  <c r="T420" i="1"/>
  <c r="S364" i="1"/>
  <c r="R265" i="1"/>
  <c r="T215" i="1"/>
  <c r="T94" i="1"/>
  <c r="T268" i="1"/>
  <c r="S425" i="1"/>
  <c r="R270" i="1"/>
  <c r="T272" i="1"/>
  <c r="S153" i="1"/>
  <c r="R472" i="1"/>
  <c r="T96" i="1"/>
  <c r="S369" i="1"/>
  <c r="R275" i="1"/>
  <c r="T276" i="1"/>
  <c r="S474" i="1"/>
  <c r="R429" i="1"/>
  <c r="T477" i="1"/>
  <c r="S430" i="1"/>
  <c r="R63" i="1"/>
  <c r="T422" i="1"/>
  <c r="S415" i="1"/>
  <c r="R418" i="1"/>
  <c r="R121" i="1"/>
  <c r="R37" i="1"/>
  <c r="R406" i="1"/>
  <c r="S42" i="1"/>
  <c r="R45" i="1"/>
  <c r="S139" i="1"/>
  <c r="T144" i="1"/>
  <c r="S49" i="1"/>
  <c r="T51" i="1"/>
  <c r="R466" i="1"/>
  <c r="T150" i="1"/>
  <c r="R61" i="1"/>
  <c r="S252" i="1"/>
  <c r="R257" i="1"/>
  <c r="S291" i="1"/>
  <c r="R363" i="1"/>
  <c r="T261" i="1"/>
  <c r="R421" i="1"/>
  <c r="T364" i="1"/>
  <c r="R469" i="1"/>
  <c r="R95" i="1"/>
  <c r="T425" i="1"/>
  <c r="S270" i="1"/>
  <c r="T153" i="1"/>
  <c r="P167" i="1"/>
  <c r="M312" i="1"/>
  <c r="K353" i="1"/>
  <c r="P12" i="1"/>
  <c r="K19" i="1"/>
  <c r="L23" i="1"/>
  <c r="M240" i="1"/>
  <c r="N127" i="1"/>
  <c r="O461" i="1"/>
  <c r="K35" i="1"/>
  <c r="O134" i="1"/>
  <c r="M41" i="1"/>
  <c r="K46" i="1"/>
  <c r="O145" i="1"/>
  <c r="P50" i="1"/>
  <c r="K466" i="1"/>
  <c r="K59" i="1"/>
  <c r="L411" i="1"/>
  <c r="L467" i="1"/>
  <c r="M363" i="1"/>
  <c r="O364" i="1"/>
  <c r="O469" i="1"/>
  <c r="N447" i="1"/>
  <c r="P423" i="1"/>
  <c r="L271" i="1"/>
  <c r="N426" i="1"/>
  <c r="P273" i="1"/>
  <c r="L218" i="1"/>
  <c r="N428" i="1"/>
  <c r="P478" i="1"/>
  <c r="L264" i="1"/>
  <c r="N416" i="1"/>
  <c r="P481" i="1"/>
  <c r="R9" i="1"/>
  <c r="R68" i="1"/>
  <c r="R73" i="1"/>
  <c r="R79" i="1"/>
  <c r="S82" i="1"/>
  <c r="T86" i="1"/>
  <c r="R92" i="1"/>
  <c r="T157" i="1"/>
  <c r="R163" i="1"/>
  <c r="S168" i="1"/>
  <c r="T173" i="1"/>
  <c r="R179" i="1"/>
  <c r="S184" i="1"/>
  <c r="T187" i="1"/>
  <c r="R193" i="1"/>
  <c r="S198" i="1"/>
  <c r="T203" i="1"/>
  <c r="R209" i="1"/>
  <c r="R230" i="1"/>
  <c r="S235" i="1"/>
  <c r="R282" i="1"/>
  <c r="S287" i="1"/>
  <c r="T289" i="1"/>
  <c r="T293" i="1"/>
  <c r="T296" i="1"/>
  <c r="T299" i="1"/>
  <c r="T304" i="1"/>
  <c r="T307" i="1"/>
  <c r="R311" i="1"/>
  <c r="R314" i="1"/>
  <c r="R317" i="1"/>
  <c r="R320" i="1"/>
  <c r="R323" i="1"/>
  <c r="R326" i="1"/>
  <c r="R329" i="1"/>
  <c r="S332" i="1"/>
  <c r="S335" i="1"/>
  <c r="S339" i="1"/>
  <c r="S342" i="1"/>
  <c r="S345" i="1"/>
  <c r="S348" i="1"/>
  <c r="T351" i="1"/>
  <c r="T354" i="1"/>
  <c r="T355" i="1"/>
  <c r="T357" i="1"/>
  <c r="T371" i="1"/>
  <c r="T374" i="1"/>
  <c r="R378" i="1"/>
  <c r="R381" i="1"/>
  <c r="R386" i="1"/>
  <c r="R433" i="1"/>
  <c r="R436" i="1"/>
  <c r="R439" i="1"/>
  <c r="S442" i="1"/>
  <c r="S445" i="1"/>
  <c r="S453" i="1"/>
  <c r="S391" i="1"/>
  <c r="S394" i="1"/>
  <c r="S396" i="1"/>
  <c r="R102" i="1"/>
  <c r="T103" i="1"/>
  <c r="S106" i="1"/>
  <c r="R14" i="1"/>
  <c r="T16" i="1"/>
  <c r="S239" i="1"/>
  <c r="R109" i="1"/>
  <c r="T111" i="1"/>
  <c r="S19" i="1"/>
  <c r="R114" i="1"/>
  <c r="T116" i="1"/>
  <c r="S119" i="1"/>
  <c r="R22" i="1"/>
  <c r="T24" i="1"/>
  <c r="S27" i="1"/>
  <c r="T123" i="1"/>
  <c r="S240" i="1"/>
  <c r="R242" i="1"/>
  <c r="T243" i="1"/>
  <c r="S244" i="1"/>
  <c r="R126" i="1"/>
  <c r="T29" i="1"/>
  <c r="S30" i="1"/>
  <c r="R458" i="1"/>
  <c r="T130" i="1"/>
  <c r="S461" i="1"/>
  <c r="R362" i="1"/>
  <c r="T245" i="1"/>
  <c r="S401" i="1"/>
  <c r="R34" i="1"/>
  <c r="T131" i="1"/>
  <c r="R133" i="1"/>
  <c r="T405" i="1"/>
  <c r="S136" i="1"/>
  <c r="T39" i="1"/>
  <c r="S464" i="1"/>
  <c r="T408" i="1"/>
  <c r="T47" i="1"/>
  <c r="R142" i="1"/>
  <c r="R213" i="1"/>
  <c r="S54" i="1"/>
  <c r="S58" i="1"/>
  <c r="T409" i="1"/>
  <c r="T467" i="1"/>
  <c r="T214" i="1"/>
  <c r="R259" i="1"/>
  <c r="S263" i="1"/>
  <c r="S265" i="1"/>
  <c r="R423" i="1"/>
  <c r="R217" i="1"/>
  <c r="N317" i="1"/>
  <c r="L356" i="1"/>
  <c r="P385" i="1"/>
  <c r="L453" i="1"/>
  <c r="K15" i="1"/>
  <c r="M112" i="1"/>
  <c r="N24" i="1"/>
  <c r="O241" i="1"/>
  <c r="P29" i="1"/>
  <c r="K33" i="1"/>
  <c r="L131" i="1"/>
  <c r="P135" i="1"/>
  <c r="N137" i="1"/>
  <c r="L47" i="1"/>
  <c r="M146" i="1"/>
  <c r="M51" i="1"/>
  <c r="N466" i="1"/>
  <c r="O59" i="1"/>
  <c r="O411" i="1"/>
  <c r="P467" i="1"/>
  <c r="P363" i="1"/>
  <c r="K93" i="1"/>
  <c r="K263" i="1"/>
  <c r="L365" i="1"/>
  <c r="M367" i="1"/>
  <c r="K267" i="1"/>
  <c r="M424" i="1"/>
  <c r="O271" i="1"/>
  <c r="K471" i="1"/>
  <c r="M427" i="1"/>
  <c r="O218" i="1"/>
  <c r="K476" i="1"/>
  <c r="M278" i="1"/>
  <c r="O264" i="1"/>
  <c r="K417" i="1"/>
  <c r="M482" i="1"/>
  <c r="T9" i="1"/>
  <c r="T68" i="1"/>
  <c r="T73" i="1"/>
  <c r="R80" i="1"/>
  <c r="R83" i="1"/>
  <c r="S87" i="1"/>
  <c r="T92" i="1"/>
  <c r="S158" i="1"/>
  <c r="T163" i="1"/>
  <c r="R169" i="1"/>
  <c r="S174" i="1"/>
  <c r="T179" i="1"/>
  <c r="R185" i="1"/>
  <c r="S188" i="1"/>
  <c r="T193" i="1"/>
  <c r="R199" i="1"/>
  <c r="S204" i="1"/>
  <c r="T209" i="1"/>
  <c r="S224" i="1"/>
  <c r="T230" i="1"/>
  <c r="R236" i="1"/>
  <c r="T282" i="1"/>
  <c r="R290" i="1"/>
  <c r="R294" i="1"/>
  <c r="R297" i="1"/>
  <c r="R300" i="1"/>
  <c r="R302" i="1"/>
  <c r="R305" i="1"/>
  <c r="S308" i="1"/>
  <c r="S311" i="1"/>
  <c r="S314" i="1"/>
  <c r="S317" i="1"/>
  <c r="S320" i="1"/>
  <c r="S323" i="1"/>
  <c r="S326" i="1"/>
  <c r="T329" i="1"/>
  <c r="T332" i="1"/>
  <c r="T335" i="1"/>
  <c r="T339" i="1"/>
  <c r="T342" i="1"/>
  <c r="T345" i="1"/>
  <c r="R349" i="1"/>
  <c r="R352" i="1"/>
  <c r="R356" i="1"/>
  <c r="R358" i="1"/>
  <c r="R360" i="1"/>
  <c r="R372" i="1"/>
  <c r="S375" i="1"/>
  <c r="S378" i="1"/>
  <c r="S381" i="1"/>
  <c r="S386" i="1"/>
  <c r="S433" i="1"/>
  <c r="S436" i="1"/>
  <c r="T439" i="1"/>
  <c r="T442" i="1"/>
  <c r="T445" i="1"/>
  <c r="T453" i="1"/>
  <c r="T391" i="1"/>
  <c r="T394" i="1"/>
  <c r="T396" i="1"/>
  <c r="S102" i="1"/>
  <c r="R104" i="1"/>
  <c r="T106" i="1"/>
  <c r="S14" i="1"/>
  <c r="R107" i="1"/>
  <c r="T239" i="1"/>
  <c r="S109" i="1"/>
  <c r="R17" i="1"/>
  <c r="T19" i="1"/>
  <c r="S114" i="1"/>
  <c r="R117" i="1"/>
  <c r="T119" i="1"/>
  <c r="S22" i="1"/>
  <c r="R25" i="1"/>
  <c r="T27" i="1"/>
  <c r="S121" i="1"/>
  <c r="R454" i="1"/>
  <c r="T240" i="1"/>
  <c r="S242" i="1"/>
  <c r="R361" i="1"/>
  <c r="T244" i="1"/>
  <c r="S126" i="1"/>
  <c r="R128" i="1"/>
  <c r="T30" i="1"/>
  <c r="S458" i="1"/>
  <c r="R460" i="1"/>
  <c r="T461" i="1"/>
  <c r="S362" i="1"/>
  <c r="R246" i="1"/>
  <c r="T401" i="1"/>
  <c r="S34" i="1"/>
  <c r="R132" i="1"/>
  <c r="S133" i="1"/>
  <c r="R134" i="1"/>
  <c r="T136" i="1"/>
  <c r="S37" i="1"/>
  <c r="R40" i="1"/>
  <c r="T464" i="1"/>
  <c r="S406" i="1"/>
  <c r="R251" i="1"/>
  <c r="T42" i="1"/>
  <c r="S45" i="1"/>
  <c r="R465" i="1"/>
  <c r="T139" i="1"/>
  <c r="S142" i="1"/>
  <c r="R145" i="1"/>
  <c r="T49" i="1"/>
  <c r="S213" i="1"/>
  <c r="R52" i="1"/>
  <c r="T54" i="1"/>
  <c r="S466" i="1"/>
  <c r="R151" i="1"/>
  <c r="T58" i="1"/>
  <c r="S61" i="1"/>
  <c r="R410" i="1"/>
  <c r="T252" i="1"/>
  <c r="S257" i="1"/>
  <c r="R468" i="1"/>
  <c r="T291" i="1"/>
  <c r="S363" i="1"/>
  <c r="R450" i="1"/>
  <c r="S259" i="1"/>
  <c r="R262" i="1"/>
  <c r="T263" i="1"/>
  <c r="S421" i="1"/>
  <c r="R365" i="1"/>
  <c r="T265" i="1"/>
  <c r="S469" i="1"/>
  <c r="S95" i="1"/>
  <c r="R447" i="1"/>
  <c r="S423" i="1"/>
  <c r="R216" i="1"/>
  <c r="T270" i="1"/>
  <c r="S217" i="1"/>
  <c r="R426" i="1"/>
  <c r="T472" i="1"/>
  <c r="S273" i="1"/>
  <c r="R274" i="1"/>
  <c r="T275" i="1"/>
  <c r="S277" i="1"/>
  <c r="R428" i="1"/>
  <c r="T429" i="1"/>
  <c r="S478" i="1"/>
  <c r="R431" i="1"/>
  <c r="T63" i="1"/>
  <c r="S413" i="1"/>
  <c r="R416" i="1"/>
  <c r="T418" i="1"/>
  <c r="N237" i="1"/>
  <c r="O333" i="1"/>
  <c r="O373" i="1"/>
  <c r="K438" i="1"/>
  <c r="M11" i="1"/>
  <c r="O108" i="1"/>
  <c r="K117" i="1"/>
  <c r="M120" i="1"/>
  <c r="N361" i="1"/>
  <c r="O457" i="1"/>
  <c r="O246" i="1"/>
  <c r="M249" i="1"/>
  <c r="K38" i="1"/>
  <c r="O251" i="1"/>
  <c r="M140" i="1"/>
  <c r="P147" i="1"/>
  <c r="P53" i="1"/>
  <c r="K151" i="1"/>
  <c r="K62" i="1"/>
  <c r="L256" i="1"/>
  <c r="M291" i="1"/>
  <c r="M450" i="1"/>
  <c r="N260" i="1"/>
  <c r="N420" i="1"/>
  <c r="O265" i="1"/>
  <c r="P95" i="1"/>
  <c r="L470" i="1"/>
  <c r="N216" i="1"/>
  <c r="P217" i="1"/>
  <c r="L473" i="1"/>
  <c r="N274" i="1"/>
  <c r="P277" i="1"/>
  <c r="L448" i="1"/>
  <c r="N431" i="1"/>
  <c r="P413" i="1"/>
  <c r="R65" i="1"/>
  <c r="R71" i="1"/>
  <c r="R76" i="1"/>
  <c r="S89" i="1"/>
  <c r="T98" i="1"/>
  <c r="R155" i="1"/>
  <c r="S160" i="1"/>
  <c r="T165" i="1"/>
  <c r="R171" i="1"/>
  <c r="S176" i="1"/>
  <c r="T181" i="1"/>
  <c r="S190" i="1"/>
  <c r="T195" i="1"/>
  <c r="R201" i="1"/>
  <c r="S206" i="1"/>
  <c r="R220" i="1"/>
  <c r="S227" i="1"/>
  <c r="T232" i="1"/>
  <c r="S279" i="1"/>
  <c r="T284" i="1"/>
  <c r="R288" i="1"/>
  <c r="R292" i="1"/>
  <c r="R295" i="1"/>
  <c r="R298" i="1"/>
  <c r="S301" i="1"/>
  <c r="S303" i="1"/>
  <c r="S306" i="1"/>
  <c r="S309" i="1"/>
  <c r="S312" i="1"/>
  <c r="S315" i="1"/>
  <c r="S318" i="1"/>
  <c r="T321" i="1"/>
  <c r="T324" i="1"/>
  <c r="T327" i="1"/>
  <c r="T330" i="1"/>
  <c r="T333" i="1"/>
  <c r="T336" i="1"/>
  <c r="T337" i="1"/>
  <c r="R341" i="1"/>
  <c r="R344" i="1"/>
  <c r="R347" i="1"/>
  <c r="R350" i="1"/>
  <c r="R353" i="1"/>
  <c r="S359" i="1"/>
  <c r="S370" i="1"/>
  <c r="S373" i="1"/>
  <c r="S376" i="1"/>
  <c r="S379" i="1"/>
  <c r="S382" i="1"/>
  <c r="S384" i="1"/>
  <c r="T387" i="1"/>
  <c r="T434" i="1"/>
  <c r="T437" i="1"/>
  <c r="T440" i="1"/>
  <c r="T443" i="1"/>
  <c r="T451" i="1"/>
  <c r="R390" i="1"/>
  <c r="R393" i="1"/>
  <c r="R11" i="1"/>
  <c r="T397" i="1"/>
  <c r="S398" i="1"/>
  <c r="R105" i="1"/>
  <c r="T12" i="1"/>
  <c r="S15" i="1"/>
  <c r="R238" i="1"/>
  <c r="T108" i="1"/>
  <c r="S110" i="1"/>
  <c r="R18" i="1"/>
  <c r="T112" i="1"/>
  <c r="S115" i="1"/>
  <c r="R118" i="1"/>
  <c r="T20" i="1"/>
  <c r="S23" i="1"/>
  <c r="R26" i="1"/>
  <c r="T28" i="1"/>
  <c r="S122" i="1"/>
  <c r="R455" i="1"/>
  <c r="T241" i="1"/>
  <c r="S400" i="1"/>
  <c r="T124" i="1"/>
  <c r="S127" i="1"/>
  <c r="R129" i="1"/>
  <c r="T456" i="1"/>
  <c r="S459" i="1"/>
  <c r="R31" i="1"/>
  <c r="T32" i="1"/>
  <c r="R247" i="1"/>
  <c r="T402" i="1"/>
  <c r="S35" i="1"/>
  <c r="R248" i="1"/>
  <c r="T249" i="1"/>
  <c r="S404" i="1"/>
  <c r="R135" i="1"/>
  <c r="T250" i="1"/>
  <c r="S38" i="1"/>
  <c r="R463" i="1"/>
  <c r="T41" i="1"/>
  <c r="S407" i="1"/>
  <c r="R138" i="1"/>
  <c r="T43" i="1"/>
  <c r="S46" i="1"/>
  <c r="L187" i="1"/>
  <c r="M356" i="1"/>
  <c r="M453" i="1"/>
  <c r="N112" i="1"/>
  <c r="P241" i="1"/>
  <c r="M33" i="1"/>
  <c r="K136" i="1"/>
  <c r="M47" i="1"/>
  <c r="O51" i="1"/>
  <c r="P59" i="1"/>
  <c r="K468" i="1"/>
  <c r="L93" i="1"/>
  <c r="M365" i="1"/>
  <c r="N424" i="1"/>
  <c r="L471" i="1"/>
  <c r="P218" i="1"/>
  <c r="N278" i="1"/>
  <c r="L417" i="1"/>
  <c r="R10" i="1"/>
  <c r="S74" i="1"/>
  <c r="S83" i="1"/>
  <c r="T87" i="1"/>
  <c r="R164" i="1"/>
  <c r="T174" i="1"/>
  <c r="S185" i="1"/>
  <c r="R194" i="1"/>
  <c r="T204" i="1"/>
  <c r="R231" i="1"/>
  <c r="S294" i="1"/>
  <c r="S300" i="1"/>
  <c r="T305" i="1"/>
  <c r="T311" i="1"/>
  <c r="T317" i="1"/>
  <c r="T323" i="1"/>
  <c r="R330" i="1"/>
  <c r="R336" i="1"/>
  <c r="R340" i="1"/>
  <c r="S346" i="1"/>
  <c r="S352" i="1"/>
  <c r="S356" i="1"/>
  <c r="S360" i="1"/>
  <c r="T375" i="1"/>
  <c r="T381" i="1"/>
  <c r="T386" i="1"/>
  <c r="R437" i="1"/>
  <c r="R443" i="1"/>
  <c r="R451" i="1"/>
  <c r="R392" i="1"/>
  <c r="R397" i="1"/>
  <c r="S104" i="1"/>
  <c r="T14" i="1"/>
  <c r="R108" i="1"/>
  <c r="S17" i="1"/>
  <c r="T114" i="1"/>
  <c r="R20" i="1"/>
  <c r="S25" i="1"/>
  <c r="T121" i="1"/>
  <c r="R241" i="1"/>
  <c r="S361" i="1"/>
  <c r="T126" i="1"/>
  <c r="R456" i="1"/>
  <c r="S460" i="1"/>
  <c r="T362" i="1"/>
  <c r="R402" i="1"/>
  <c r="S132" i="1"/>
  <c r="T133" i="1"/>
  <c r="R250" i="1"/>
  <c r="S40" i="1"/>
  <c r="T406" i="1"/>
  <c r="R43" i="1"/>
  <c r="S465" i="1"/>
  <c r="R141" i="1"/>
  <c r="T145" i="1"/>
  <c r="S148" i="1"/>
  <c r="R53" i="1"/>
  <c r="T466" i="1"/>
  <c r="S57" i="1"/>
  <c r="R62" i="1"/>
  <c r="T411" i="1"/>
  <c r="S258" i="1"/>
  <c r="R254" i="1"/>
  <c r="T255" i="1"/>
  <c r="R261" i="1"/>
  <c r="T419" i="1"/>
  <c r="S365" i="1"/>
  <c r="R215" i="1"/>
  <c r="S94" i="1"/>
  <c r="R267" i="1"/>
  <c r="T423" i="1"/>
  <c r="S269" i="1"/>
  <c r="R368" i="1"/>
  <c r="T471" i="1"/>
  <c r="T273" i="1"/>
  <c r="R152" i="1"/>
  <c r="S276" i="1"/>
  <c r="S428" i="1"/>
  <c r="T448" i="1"/>
  <c r="R430" i="1"/>
  <c r="R264" i="1"/>
  <c r="S414" i="1"/>
  <c r="T417" i="1"/>
  <c r="L284" i="1"/>
  <c r="K244" i="1"/>
  <c r="M39" i="1"/>
  <c r="O54" i="1"/>
  <c r="K254" i="1"/>
  <c r="N475" i="1"/>
  <c r="S84" i="1"/>
  <c r="T166" i="1"/>
  <c r="T196" i="1"/>
  <c r="S280" i="1"/>
  <c r="S319" i="1"/>
  <c r="S331" i="1"/>
  <c r="T347" i="1"/>
  <c r="R377" i="1"/>
  <c r="S438" i="1"/>
  <c r="T393" i="1"/>
  <c r="R16" i="1"/>
  <c r="R116" i="1"/>
  <c r="R123" i="1"/>
  <c r="R29" i="1"/>
  <c r="R245" i="1"/>
  <c r="R405" i="1"/>
  <c r="R408" i="1"/>
  <c r="R143" i="1"/>
  <c r="R55" i="1"/>
  <c r="R409" i="1"/>
  <c r="T450" i="1"/>
  <c r="T421" i="1"/>
  <c r="T424" i="1"/>
  <c r="S473" i="1"/>
  <c r="S275" i="1"/>
  <c r="R478" i="1"/>
  <c r="T415" i="1"/>
  <c r="O317" i="1"/>
  <c r="O24" i="1"/>
  <c r="M131" i="1"/>
  <c r="N146" i="1"/>
  <c r="P411" i="1"/>
  <c r="M263" i="1"/>
  <c r="L267" i="1"/>
  <c r="N427" i="1"/>
  <c r="P264" i="1"/>
  <c r="S169" i="1"/>
  <c r="R210" i="1"/>
  <c r="R283" i="1"/>
  <c r="S302" i="1"/>
  <c r="T320" i="1"/>
  <c r="R337" i="1"/>
  <c r="T378" i="1"/>
  <c r="R440" i="1"/>
  <c r="S395" i="1"/>
  <c r="S107" i="1"/>
  <c r="S117" i="1"/>
  <c r="S454" i="1"/>
  <c r="S128" i="1"/>
  <c r="S246" i="1"/>
  <c r="S134" i="1"/>
  <c r="S251" i="1"/>
  <c r="S143" i="1"/>
  <c r="S55" i="1"/>
  <c r="S410" i="1"/>
  <c r="S367" i="1"/>
  <c r="S470" i="1"/>
  <c r="S426" i="1"/>
  <c r="R218" i="1"/>
  <c r="T478" i="1"/>
  <c r="S416" i="1"/>
  <c r="O440" i="1"/>
  <c r="N368" i="1"/>
  <c r="R172" i="1"/>
  <c r="R202" i="1"/>
  <c r="T285" i="1"/>
  <c r="R310" i="1"/>
  <c r="S328" i="1"/>
  <c r="T350" i="1"/>
  <c r="R380" i="1"/>
  <c r="T449" i="1"/>
  <c r="S13" i="1"/>
  <c r="T118" i="1"/>
  <c r="R243" i="1"/>
  <c r="S33" i="1"/>
  <c r="T135" i="1"/>
  <c r="R47" i="1"/>
  <c r="T52" i="1"/>
  <c r="S411" i="1"/>
  <c r="T266" i="1"/>
  <c r="S268" i="1"/>
  <c r="R273" i="1"/>
  <c r="S448" i="1"/>
  <c r="S417" i="1"/>
  <c r="P225" i="1"/>
  <c r="K371" i="1"/>
  <c r="O393" i="1"/>
  <c r="N115" i="1"/>
  <c r="K243" i="1"/>
  <c r="M245" i="1"/>
  <c r="O36" i="1"/>
  <c r="K139" i="1"/>
  <c r="L53" i="1"/>
  <c r="M61" i="1"/>
  <c r="N412" i="1"/>
  <c r="O259" i="1"/>
  <c r="P366" i="1"/>
  <c r="L95" i="1"/>
  <c r="P425" i="1"/>
  <c r="N472" i="1"/>
  <c r="L277" i="1"/>
  <c r="P430" i="1"/>
  <c r="N418" i="1"/>
  <c r="T64" i="1"/>
  <c r="T75" i="1"/>
  <c r="R89" i="1"/>
  <c r="T154" i="1"/>
  <c r="S165" i="1"/>
  <c r="R176" i="1"/>
  <c r="T186" i="1"/>
  <c r="S195" i="1"/>
  <c r="R206" i="1"/>
  <c r="T219" i="1"/>
  <c r="S232" i="1"/>
  <c r="R279" i="1"/>
  <c r="T294" i="1"/>
  <c r="T300" i="1"/>
  <c r="R306" i="1"/>
  <c r="R312" i="1"/>
  <c r="R318" i="1"/>
  <c r="S324" i="1"/>
  <c r="S330" i="1"/>
  <c r="S336" i="1"/>
  <c r="S340" i="1"/>
  <c r="T346" i="1"/>
  <c r="T352" i="1"/>
  <c r="T356" i="1"/>
  <c r="R370" i="1"/>
  <c r="R376" i="1"/>
  <c r="R382" i="1"/>
  <c r="R387" i="1"/>
  <c r="S437" i="1"/>
  <c r="S443" i="1"/>
  <c r="S451" i="1"/>
  <c r="T392" i="1"/>
  <c r="S397" i="1"/>
  <c r="T104" i="1"/>
  <c r="R15" i="1"/>
  <c r="S108" i="1"/>
  <c r="T17" i="1"/>
  <c r="R115" i="1"/>
  <c r="S20" i="1"/>
  <c r="T25" i="1"/>
  <c r="R122" i="1"/>
  <c r="S241" i="1"/>
  <c r="T361" i="1"/>
  <c r="R127" i="1"/>
  <c r="S456" i="1"/>
  <c r="T460" i="1"/>
  <c r="S402" i="1"/>
  <c r="T132" i="1"/>
  <c r="R404" i="1"/>
  <c r="S250" i="1"/>
  <c r="T40" i="1"/>
  <c r="R407" i="1"/>
  <c r="S43" i="1"/>
  <c r="T465" i="1"/>
  <c r="S141" i="1"/>
  <c r="R146" i="1"/>
  <c r="T213" i="1"/>
  <c r="S53" i="1"/>
  <c r="R149" i="1"/>
  <c r="T57" i="1"/>
  <c r="S62" i="1"/>
  <c r="R253" i="1"/>
  <c r="T258" i="1"/>
  <c r="S254" i="1"/>
  <c r="R214" i="1"/>
  <c r="S262" i="1"/>
  <c r="R420" i="1"/>
  <c r="T365" i="1"/>
  <c r="S215" i="1"/>
  <c r="T95" i="1"/>
  <c r="S267" i="1"/>
  <c r="R424" i="1"/>
  <c r="T269" i="1"/>
  <c r="S368" i="1"/>
  <c r="S472" i="1"/>
  <c r="R427" i="1"/>
  <c r="S152" i="1"/>
  <c r="R277" i="1"/>
  <c r="T428" i="1"/>
  <c r="R477" i="1"/>
  <c r="T430" i="1"/>
  <c r="S264" i="1"/>
  <c r="T414" i="1"/>
  <c r="S418" i="1"/>
  <c r="K101" i="1"/>
  <c r="L261" i="1"/>
  <c r="P473" i="1"/>
  <c r="S77" i="1"/>
  <c r="R156" i="1"/>
  <c r="R296" i="1"/>
  <c r="R313" i="1"/>
  <c r="T353" i="1"/>
  <c r="R371" i="1"/>
  <c r="S388" i="1"/>
  <c r="T452" i="1"/>
  <c r="T105" i="1"/>
  <c r="T18" i="1"/>
  <c r="T26" i="1"/>
  <c r="T31" i="1"/>
  <c r="T248" i="1"/>
  <c r="T463" i="1"/>
  <c r="S48" i="1"/>
  <c r="S50" i="1"/>
  <c r="S59" i="1"/>
  <c r="S468" i="1"/>
  <c r="S93" i="1"/>
  <c r="S366" i="1"/>
  <c r="S271" i="1"/>
  <c r="T427" i="1"/>
  <c r="S476" i="1"/>
  <c r="R422" i="1"/>
  <c r="L15" i="1"/>
  <c r="S80" i="1"/>
  <c r="T158" i="1"/>
  <c r="T188" i="1"/>
  <c r="T224" i="1"/>
  <c r="S290" i="1"/>
  <c r="T308" i="1"/>
  <c r="R327" i="1"/>
  <c r="R343" i="1"/>
  <c r="S358" i="1"/>
  <c r="T102" i="1"/>
  <c r="T109" i="1"/>
  <c r="T22" i="1"/>
  <c r="T242" i="1"/>
  <c r="T458" i="1"/>
  <c r="T34" i="1"/>
  <c r="T37" i="1"/>
  <c r="T45" i="1"/>
  <c r="R147" i="1"/>
  <c r="R150" i="1"/>
  <c r="R256" i="1"/>
  <c r="R446" i="1"/>
  <c r="R425" i="1"/>
  <c r="T473" i="1"/>
  <c r="S475" i="1"/>
  <c r="R432" i="1"/>
  <c r="P121" i="1"/>
  <c r="M421" i="1"/>
  <c r="N414" i="1"/>
  <c r="R7" i="1"/>
  <c r="S161" i="1"/>
  <c r="T292" i="1"/>
  <c r="S316" i="1"/>
  <c r="T338" i="1"/>
  <c r="S435" i="1"/>
  <c r="T11" i="1"/>
  <c r="R111" i="1"/>
  <c r="S120" i="1"/>
  <c r="T129" i="1"/>
  <c r="R131" i="1"/>
  <c r="S137" i="1"/>
  <c r="S145" i="1"/>
  <c r="R57" i="1"/>
  <c r="T412" i="1"/>
  <c r="S419" i="1"/>
  <c r="R94" i="1"/>
  <c r="T217" i="1"/>
  <c r="R276" i="1"/>
  <c r="S63" i="1"/>
  <c r="K284" i="1"/>
  <c r="L376" i="1"/>
  <c r="P397" i="1"/>
  <c r="M118" i="1"/>
  <c r="P247" i="1"/>
  <c r="L39" i="1"/>
  <c r="N141" i="1"/>
  <c r="N54" i="1"/>
  <c r="O62" i="1"/>
  <c r="P291" i="1"/>
  <c r="K261" i="1"/>
  <c r="L266" i="1"/>
  <c r="K269" i="1"/>
  <c r="O473" i="1"/>
  <c r="M475" i="1"/>
  <c r="K432" i="1"/>
  <c r="T65" i="1"/>
  <c r="R77" i="1"/>
  <c r="R84" i="1"/>
  <c r="R90" i="1"/>
  <c r="T155" i="1"/>
  <c r="S166" i="1"/>
  <c r="R177" i="1"/>
  <c r="S196" i="1"/>
  <c r="R207" i="1"/>
  <c r="T220" i="1"/>
  <c r="S233" i="1"/>
  <c r="R280" i="1"/>
  <c r="S288" i="1"/>
  <c r="S295" i="1"/>
  <c r="T301" i="1"/>
  <c r="T306" i="1"/>
  <c r="T312" i="1"/>
  <c r="R319" i="1"/>
  <c r="R325" i="1"/>
  <c r="R331" i="1"/>
  <c r="S341" i="1"/>
  <c r="S347" i="1"/>
  <c r="S353" i="1"/>
  <c r="T370" i="1"/>
  <c r="T376" i="1"/>
  <c r="T382" i="1"/>
  <c r="R388" i="1"/>
  <c r="R438" i="1"/>
  <c r="R444" i="1"/>
  <c r="S452" i="1"/>
  <c r="S393" i="1"/>
  <c r="R101" i="1"/>
  <c r="S105" i="1"/>
  <c r="T15" i="1"/>
  <c r="R212" i="1"/>
  <c r="S18" i="1"/>
  <c r="T115" i="1"/>
  <c r="R21" i="1"/>
  <c r="S26" i="1"/>
  <c r="T122" i="1"/>
  <c r="R399" i="1"/>
  <c r="T127" i="1"/>
  <c r="R457" i="1"/>
  <c r="S31" i="1"/>
  <c r="R462" i="1"/>
  <c r="S248" i="1"/>
  <c r="T404" i="1"/>
  <c r="R36" i="1"/>
  <c r="S463" i="1"/>
  <c r="T407" i="1"/>
  <c r="R44" i="1"/>
  <c r="R48" i="1"/>
  <c r="T142" i="1"/>
  <c r="S146" i="1"/>
  <c r="R50" i="1"/>
  <c r="T53" i="1"/>
  <c r="S149" i="1"/>
  <c r="R59" i="1"/>
  <c r="T62" i="1"/>
  <c r="S253" i="1"/>
  <c r="R467" i="1"/>
  <c r="T254" i="1"/>
  <c r="S450" i="1"/>
  <c r="R93" i="1"/>
  <c r="T262" i="1"/>
  <c r="S420" i="1"/>
  <c r="R366" i="1"/>
  <c r="T469" i="1"/>
  <c r="T267" i="1"/>
  <c r="S424" i="1"/>
  <c r="R271" i="1"/>
  <c r="T368" i="1"/>
  <c r="R473" i="1"/>
  <c r="S427" i="1"/>
  <c r="T152" i="1"/>
  <c r="T277" i="1"/>
  <c r="R476" i="1"/>
  <c r="S477" i="1"/>
  <c r="S431" i="1"/>
  <c r="T264" i="1"/>
  <c r="R415" i="1"/>
  <c r="M376" i="1"/>
  <c r="O118" i="1"/>
  <c r="K401" i="1"/>
  <c r="O141" i="1"/>
  <c r="P62" i="1"/>
  <c r="M266" i="1"/>
  <c r="L269" i="1"/>
  <c r="L432" i="1"/>
  <c r="R66" i="1"/>
  <c r="S90" i="1"/>
  <c r="S177" i="1"/>
  <c r="S207" i="1"/>
  <c r="T233" i="1"/>
  <c r="T288" i="1"/>
  <c r="R307" i="1"/>
  <c r="S325" i="1"/>
  <c r="T341" i="1"/>
  <c r="R357" i="1"/>
  <c r="S383" i="1"/>
  <c r="S444" i="1"/>
  <c r="S101" i="1"/>
  <c r="S212" i="1"/>
  <c r="S21" i="1"/>
  <c r="S399" i="1"/>
  <c r="S457" i="1"/>
  <c r="S462" i="1"/>
  <c r="S36" i="1"/>
  <c r="S44" i="1"/>
  <c r="T146" i="1"/>
  <c r="T149" i="1"/>
  <c r="T253" i="1"/>
  <c r="R367" i="1"/>
  <c r="R470" i="1"/>
  <c r="R153" i="1"/>
  <c r="R475" i="1"/>
  <c r="T431" i="1"/>
  <c r="K386" i="1"/>
  <c r="K128" i="1"/>
  <c r="O137" i="1"/>
  <c r="O466" i="1"/>
  <c r="K255" i="1"/>
  <c r="N367" i="1"/>
  <c r="P271" i="1"/>
  <c r="L476" i="1"/>
  <c r="N482" i="1"/>
  <c r="R69" i="1"/>
  <c r="R97" i="1"/>
  <c r="R180" i="1"/>
  <c r="S199" i="1"/>
  <c r="S236" i="1"/>
  <c r="S297" i="1"/>
  <c r="T314" i="1"/>
  <c r="R333" i="1"/>
  <c r="S349" i="1"/>
  <c r="T372" i="1"/>
  <c r="T433" i="1"/>
  <c r="R389" i="1"/>
  <c r="R12" i="1"/>
  <c r="R112" i="1"/>
  <c r="R28" i="1"/>
  <c r="R124" i="1"/>
  <c r="R32" i="1"/>
  <c r="R249" i="1"/>
  <c r="R41" i="1"/>
  <c r="T48" i="1"/>
  <c r="T50" i="1"/>
  <c r="T59" i="1"/>
  <c r="T468" i="1"/>
  <c r="T259" i="1"/>
  <c r="T366" i="1"/>
  <c r="T271" i="1"/>
  <c r="R369" i="1"/>
  <c r="T476" i="1"/>
  <c r="S422" i="1"/>
  <c r="M109" i="1"/>
  <c r="P448" i="1"/>
  <c r="T99" i="1"/>
  <c r="S191" i="1"/>
  <c r="R304" i="1"/>
  <c r="S334" i="1"/>
  <c r="R355" i="1"/>
  <c r="S385" i="1"/>
  <c r="T390" i="1"/>
  <c r="T238" i="1"/>
  <c r="R24" i="1"/>
  <c r="S125" i="1"/>
  <c r="T247" i="1"/>
  <c r="R39" i="1"/>
  <c r="T140" i="1"/>
  <c r="S56" i="1"/>
  <c r="R258" i="1"/>
  <c r="T260" i="1"/>
  <c r="R269" i="1"/>
  <c r="T274" i="1"/>
  <c r="T278" i="1"/>
  <c r="M328" i="1"/>
  <c r="M435" i="1"/>
  <c r="K239" i="1"/>
  <c r="O27" i="1"/>
  <c r="L456" i="1"/>
  <c r="M408" i="1"/>
  <c r="K147" i="1"/>
  <c r="L150" i="1"/>
  <c r="M253" i="1"/>
  <c r="O214" i="1"/>
  <c r="P419" i="1"/>
  <c r="L217" i="1"/>
  <c r="P369" i="1"/>
  <c r="N429" i="1"/>
  <c r="L413" i="1"/>
  <c r="T70" i="1"/>
  <c r="T81" i="1"/>
  <c r="S98" i="1"/>
  <c r="R160" i="1"/>
  <c r="T170" i="1"/>
  <c r="S181" i="1"/>
  <c r="R190" i="1"/>
  <c r="T200" i="1"/>
  <c r="R227" i="1"/>
  <c r="T237" i="1"/>
  <c r="S284" i="1"/>
  <c r="T290" i="1"/>
  <c r="T297" i="1"/>
  <c r="R303" i="1"/>
  <c r="R309" i="1"/>
  <c r="R315" i="1"/>
  <c r="R321" i="1"/>
  <c r="S327" i="1"/>
  <c r="S333" i="1"/>
  <c r="S337" i="1"/>
  <c r="T343" i="1"/>
  <c r="T349" i="1"/>
  <c r="T358" i="1"/>
  <c r="R373" i="1"/>
  <c r="R379" i="1"/>
  <c r="R384" i="1"/>
  <c r="S434" i="1"/>
  <c r="S440" i="1"/>
  <c r="S389" i="1"/>
  <c r="T395" i="1"/>
  <c r="R398" i="1"/>
  <c r="S12" i="1"/>
  <c r="T107" i="1"/>
  <c r="R110" i="1"/>
  <c r="S112" i="1"/>
  <c r="T117" i="1"/>
  <c r="R23" i="1"/>
  <c r="S28" i="1"/>
  <c r="T454" i="1"/>
  <c r="R400" i="1"/>
  <c r="S124" i="1"/>
  <c r="T128" i="1"/>
  <c r="R459" i="1"/>
  <c r="S32" i="1"/>
  <c r="T246" i="1"/>
  <c r="R35" i="1"/>
  <c r="S249" i="1"/>
  <c r="T134" i="1"/>
  <c r="R38" i="1"/>
  <c r="S41" i="1"/>
  <c r="T251" i="1"/>
  <c r="R46" i="1"/>
  <c r="R140" i="1"/>
  <c r="T143" i="1"/>
  <c r="S147" i="1"/>
  <c r="R51" i="1"/>
  <c r="T55" i="1"/>
  <c r="S151" i="1"/>
  <c r="R60" i="1"/>
  <c r="T410" i="1"/>
  <c r="S256" i="1"/>
  <c r="R412" i="1"/>
  <c r="T363" i="1"/>
  <c r="R260" i="1"/>
  <c r="S446" i="1"/>
  <c r="R266" i="1"/>
  <c r="T367" i="1"/>
  <c r="T470" i="1"/>
  <c r="S216" i="1"/>
  <c r="R272" i="1"/>
  <c r="T426" i="1"/>
  <c r="R96" i="1"/>
  <c r="T369" i="1"/>
  <c r="S218" i="1"/>
  <c r="T475" i="1"/>
  <c r="S429" i="1"/>
  <c r="R278" i="1"/>
  <c r="S432" i="1"/>
  <c r="R413" i="1"/>
  <c r="T416" i="1"/>
  <c r="N440" i="1"/>
  <c r="L109" i="1"/>
  <c r="O121" i="1"/>
  <c r="K459" i="1"/>
  <c r="N403" i="1"/>
  <c r="P138" i="1"/>
  <c r="M148" i="1"/>
  <c r="N151" i="1"/>
  <c r="O256" i="1"/>
  <c r="L421" i="1"/>
  <c r="O470" i="1"/>
  <c r="M368" i="1"/>
  <c r="K152" i="1"/>
  <c r="M414" i="1"/>
  <c r="T6" i="1"/>
  <c r="T71" i="1"/>
  <c r="S99" i="1"/>
  <c r="R161" i="1"/>
  <c r="T171" i="1"/>
  <c r="S182" i="1"/>
  <c r="R191" i="1"/>
  <c r="T201" i="1"/>
  <c r="R228" i="1"/>
  <c r="S285" i="1"/>
  <c r="S292" i="1"/>
  <c r="T298" i="1"/>
  <c r="T303" i="1"/>
  <c r="T309" i="1"/>
  <c r="T315" i="1"/>
  <c r="R322" i="1"/>
  <c r="R328" i="1"/>
  <c r="R334" i="1"/>
  <c r="S338" i="1"/>
  <c r="S344" i="1"/>
  <c r="S350" i="1"/>
  <c r="T359" i="1"/>
  <c r="T373" i="1"/>
  <c r="T379" i="1"/>
  <c r="R385" i="1"/>
  <c r="R435" i="1"/>
  <c r="R441" i="1"/>
  <c r="R449" i="1"/>
  <c r="S390" i="1"/>
  <c r="S11" i="1"/>
  <c r="T398" i="1"/>
  <c r="R13" i="1"/>
  <c r="S238" i="1"/>
  <c r="T110" i="1"/>
  <c r="R113" i="1"/>
  <c r="S118" i="1"/>
  <c r="T23" i="1"/>
  <c r="R120" i="1"/>
  <c r="S455" i="1"/>
  <c r="T400" i="1"/>
  <c r="R125" i="1"/>
  <c r="S129" i="1"/>
  <c r="T459" i="1"/>
  <c r="R33" i="1"/>
  <c r="S247" i="1"/>
  <c r="T35" i="1"/>
  <c r="R403" i="1"/>
  <c r="S135" i="1"/>
  <c r="T38" i="1"/>
  <c r="R137" i="1"/>
  <c r="S138" i="1"/>
  <c r="T46" i="1"/>
  <c r="S140" i="1"/>
  <c r="R144" i="1"/>
  <c r="T147" i="1"/>
  <c r="S52" i="1"/>
  <c r="R56" i="1"/>
  <c r="T151" i="1"/>
  <c r="S60" i="1"/>
  <c r="R411" i="1"/>
  <c r="T257" i="1"/>
  <c r="S412" i="1"/>
  <c r="R255" i="1"/>
  <c r="S260" i="1"/>
  <c r="R419" i="1"/>
  <c r="T446" i="1"/>
  <c r="S266" i="1"/>
  <c r="S447" i="1"/>
  <c r="R268" i="1"/>
  <c r="T216" i="1"/>
  <c r="S272" i="1"/>
  <c r="R471" i="1"/>
  <c r="S96" i="1"/>
  <c r="S274" i="1"/>
  <c r="T218" i="1"/>
  <c r="R474" i="1"/>
  <c r="R448" i="1"/>
  <c r="S278" i="1"/>
  <c r="T432" i="1"/>
  <c r="T413" i="1"/>
  <c r="R417" i="1"/>
  <c r="K337" i="1"/>
  <c r="L459" i="1"/>
  <c r="O403" i="1"/>
  <c r="K42" i="1"/>
  <c r="N148" i="1"/>
  <c r="O151" i="1"/>
  <c r="K257" i="1"/>
  <c r="P470" i="1"/>
  <c r="L152" i="1"/>
  <c r="R85" i="1"/>
  <c r="T182" i="1"/>
  <c r="S228" i="1"/>
  <c r="R299" i="1"/>
  <c r="S322" i="1"/>
  <c r="T344" i="1"/>
  <c r="R374" i="1"/>
  <c r="S441" i="1"/>
  <c r="R103" i="1"/>
  <c r="S113" i="1"/>
  <c r="T455" i="1"/>
  <c r="R130" i="1"/>
  <c r="S403" i="1"/>
  <c r="T138" i="1"/>
  <c r="R148" i="1"/>
  <c r="T61" i="1"/>
  <c r="S255" i="1"/>
  <c r="R364" i="1"/>
  <c r="T447" i="1"/>
  <c r="S471" i="1"/>
  <c r="T474" i="1"/>
  <c r="R414" i="1"/>
</calcChain>
</file>

<file path=xl/sharedStrings.xml><?xml version="1.0" encoding="utf-8"?>
<sst xmlns="http://schemas.openxmlformats.org/spreadsheetml/2006/main" count="5328" uniqueCount="2126">
  <si>
    <t>LP</t>
  </si>
  <si>
    <t>Imię 1</t>
  </si>
  <si>
    <t>Imię 2</t>
  </si>
  <si>
    <t>Imię Promotora 1</t>
  </si>
  <si>
    <t>Imię Promotora 2</t>
  </si>
  <si>
    <t>Nazwisko Promotora</t>
  </si>
  <si>
    <t>Imię Recenzenta 1</t>
  </si>
  <si>
    <t>Imię Recenzenta 2</t>
  </si>
  <si>
    <t>Nazwisko Recenzenta</t>
  </si>
  <si>
    <t>Katedra</t>
  </si>
  <si>
    <t>Data egzaminu</t>
  </si>
  <si>
    <t>Data urodzenia</t>
  </si>
  <si>
    <t>Imię ojca</t>
  </si>
  <si>
    <t>Nr dyplomu</t>
  </si>
  <si>
    <t>Data początkowa</t>
  </si>
  <si>
    <t>Data końcowa</t>
  </si>
  <si>
    <t>Zmiany urlopy</t>
  </si>
  <si>
    <t>Zmiany skreślenia</t>
  </si>
  <si>
    <t>Zmiany Przeniesienia</t>
  </si>
  <si>
    <t>Typ pracy</t>
  </si>
  <si>
    <t>Załączniki</t>
  </si>
  <si>
    <t>Uwagi</t>
  </si>
  <si>
    <t>a</t>
  </si>
  <si>
    <t>Tytuł / stopień</t>
  </si>
  <si>
    <t>Stanowisko</t>
  </si>
  <si>
    <t>Imię</t>
  </si>
  <si>
    <t>Nazwisko</t>
  </si>
  <si>
    <t>Jedn. macierzysta</t>
  </si>
  <si>
    <t>Mgr inż.</t>
  </si>
  <si>
    <t>Dr hab. inż.</t>
  </si>
  <si>
    <t>Antal</t>
  </si>
  <si>
    <t>Maciej</t>
  </si>
  <si>
    <t>Dr inż.</t>
  </si>
  <si>
    <t>adiunkt</t>
  </si>
  <si>
    <t>Stanisław</t>
  </si>
  <si>
    <t>Jerzy</t>
  </si>
  <si>
    <t>Przemysław</t>
  </si>
  <si>
    <t>Marta</t>
  </si>
  <si>
    <t>Bątkiewicz-Pantuła</t>
  </si>
  <si>
    <t>Daniel</t>
  </si>
  <si>
    <t>Bejmert</t>
  </si>
  <si>
    <t>Janusz</t>
  </si>
  <si>
    <t>Małgorzata</t>
  </si>
  <si>
    <t>Bielówka</t>
  </si>
  <si>
    <t>Krzysztof</t>
  </si>
  <si>
    <t>Andrzej</t>
  </si>
  <si>
    <t>Marcin</t>
  </si>
  <si>
    <t>Witold</t>
  </si>
  <si>
    <t>Bretuj</t>
  </si>
  <si>
    <t>Bartosz</t>
  </si>
  <si>
    <t>Brusiłowicz</t>
  </si>
  <si>
    <t>Joanna</t>
  </si>
  <si>
    <t>Budzisz</t>
  </si>
  <si>
    <t>Piotr</t>
  </si>
  <si>
    <t>Krystian</t>
  </si>
  <si>
    <t>Chrzan</t>
  </si>
  <si>
    <t>Tomasz</t>
  </si>
  <si>
    <t>Marek</t>
  </si>
  <si>
    <t>Ciurys</t>
  </si>
  <si>
    <t>Czapka</t>
  </si>
  <si>
    <t>Robert</t>
  </si>
  <si>
    <t>Paweł</t>
  </si>
  <si>
    <t>Grażyna</t>
  </si>
  <si>
    <t>Dąbrowska-Kauf</t>
  </si>
  <si>
    <t>Derugo</t>
  </si>
  <si>
    <t>Waldemar</t>
  </si>
  <si>
    <t>Dołęga</t>
  </si>
  <si>
    <t>Ignacy</t>
  </si>
  <si>
    <t>Dudzikowski</t>
  </si>
  <si>
    <t>Dusza</t>
  </si>
  <si>
    <t>Mateusz</t>
  </si>
  <si>
    <t>Dybkowski</t>
  </si>
  <si>
    <t>Dyrcz</t>
  </si>
  <si>
    <t>Ewert</t>
  </si>
  <si>
    <t>Wojciech</t>
  </si>
  <si>
    <t>Prof. dr hab. inż.</t>
  </si>
  <si>
    <t>Adam</t>
  </si>
  <si>
    <t>Wiktoria</t>
  </si>
  <si>
    <t>Grycan</t>
  </si>
  <si>
    <t>Gubański</t>
  </si>
  <si>
    <t>Jacek</t>
  </si>
  <si>
    <t>Gwoździewicz</t>
  </si>
  <si>
    <t>Habrych</t>
  </si>
  <si>
    <t>Kazimierz</t>
  </si>
  <si>
    <t>Herlender</t>
  </si>
  <si>
    <t>Jan</t>
  </si>
  <si>
    <t>Iżykowski</t>
  </si>
  <si>
    <t>Janik</t>
  </si>
  <si>
    <t>Janta</t>
  </si>
  <si>
    <t>Jaroszewski</t>
  </si>
  <si>
    <t>Jaworski</t>
  </si>
  <si>
    <t>Leszek</t>
  </si>
  <si>
    <t>Ryszard</t>
  </si>
  <si>
    <t>Kacprzyk</t>
  </si>
  <si>
    <t>Kałwak</t>
  </si>
  <si>
    <t>Anna</t>
  </si>
  <si>
    <t>Kamiński</t>
  </si>
  <si>
    <t>Bogusław</t>
  </si>
  <si>
    <t>Karolewski</t>
  </si>
  <si>
    <t>Kisiel</t>
  </si>
  <si>
    <t>Antoni</t>
  </si>
  <si>
    <t>Zbigniew</t>
  </si>
  <si>
    <t>Michał</t>
  </si>
  <si>
    <t>Mirosław</t>
  </si>
  <si>
    <t>Kobusiński</t>
  </si>
  <si>
    <t>Konieczny</t>
  </si>
  <si>
    <t>Grzegorz</t>
  </si>
  <si>
    <t>Kosobudzki</t>
  </si>
  <si>
    <t>Kostyła</t>
  </si>
  <si>
    <t>Kott</t>
  </si>
  <si>
    <t>Czesław</t>
  </si>
  <si>
    <t>Kowalski</t>
  </si>
  <si>
    <t>Krawczyk</t>
  </si>
  <si>
    <t>Jarosław</t>
  </si>
  <si>
    <t>Aleksander</t>
  </si>
  <si>
    <t>Leicht</t>
  </si>
  <si>
    <t>Leonowicz</t>
  </si>
  <si>
    <t>Lewandowski</t>
  </si>
  <si>
    <t>Lis</t>
  </si>
  <si>
    <t>Łabuzek</t>
  </si>
  <si>
    <t>Lesław</t>
  </si>
  <si>
    <t>Ładniak</t>
  </si>
  <si>
    <t>Prof. zw. dr hab. inż.</t>
  </si>
  <si>
    <t>Bożena</t>
  </si>
  <si>
    <t>Łowkis</t>
  </si>
  <si>
    <t>Marian</t>
  </si>
  <si>
    <t>Łukomski</t>
  </si>
  <si>
    <t>Łukowicz</t>
  </si>
  <si>
    <t>Madej</t>
  </si>
  <si>
    <t>Makowski</t>
  </si>
  <si>
    <t>Łukasz</t>
  </si>
  <si>
    <t>Bogdan</t>
  </si>
  <si>
    <t>Miedziński</t>
  </si>
  <si>
    <t>Zdzisław</t>
  </si>
  <si>
    <t>Nawrocki</t>
  </si>
  <si>
    <t>Okoń</t>
  </si>
  <si>
    <t>Teresa</t>
  </si>
  <si>
    <t>Orłowska-Kowalska</t>
  </si>
  <si>
    <t>Pawlaczyk</t>
  </si>
  <si>
    <t>Pawlak</t>
  </si>
  <si>
    <t>Pelesz</t>
  </si>
  <si>
    <t>Pieńkowski</t>
  </si>
  <si>
    <t>Pierz</t>
  </si>
  <si>
    <t>Podlejski</t>
  </si>
  <si>
    <t>Rebizant</t>
  </si>
  <si>
    <t>Rezmer</t>
  </si>
  <si>
    <t>Wilhelm</t>
  </si>
  <si>
    <t>Rojewski</t>
  </si>
  <si>
    <t>Eugeniusz</t>
  </si>
  <si>
    <t>Rosołowski</t>
  </si>
  <si>
    <t>Serkies</t>
  </si>
  <si>
    <t>Sikorski</t>
  </si>
  <si>
    <t>Sobierajski</t>
  </si>
  <si>
    <t>Solak</t>
  </si>
  <si>
    <t>Staszewski</t>
  </si>
  <si>
    <t>Stawski</t>
  </si>
  <si>
    <t>Szabat</t>
  </si>
  <si>
    <t>Szkółka</t>
  </si>
  <si>
    <t>Szuba</t>
  </si>
  <si>
    <t>Szymańda</t>
  </si>
  <si>
    <t>Tarchała</t>
  </si>
  <si>
    <t>Wacławek</t>
  </si>
  <si>
    <t>Wieczorek</t>
  </si>
  <si>
    <t>Artur</t>
  </si>
  <si>
    <t>Wilczyński</t>
  </si>
  <si>
    <t>Wilkosz</t>
  </si>
  <si>
    <t>Wiszniewski</t>
  </si>
  <si>
    <t>Wiśniewski</t>
  </si>
  <si>
    <t>Bogumiła</t>
  </si>
  <si>
    <t>Wnukowska</t>
  </si>
  <si>
    <t>Wolkiewicz</t>
  </si>
  <si>
    <t>Woźny</t>
  </si>
  <si>
    <t>Wróblewski</t>
  </si>
  <si>
    <t>Zacirka</t>
  </si>
  <si>
    <t>Zawilak</t>
  </si>
  <si>
    <t>Ziaja</t>
  </si>
  <si>
    <t>Żyłka</t>
  </si>
  <si>
    <t>Imię i nazwisko Promotora</t>
  </si>
  <si>
    <t>Kierunek</t>
  </si>
  <si>
    <t>Elektrotechnika</t>
  </si>
  <si>
    <t>Automatyka i Robotyka</t>
  </si>
  <si>
    <t>Mechatronika</t>
  </si>
  <si>
    <t>AMU</t>
  </si>
  <si>
    <t>EEN</t>
  </si>
  <si>
    <t>inż.</t>
  </si>
  <si>
    <t>mgr</t>
  </si>
  <si>
    <t>ASE</t>
  </si>
  <si>
    <t>ETP</t>
  </si>
  <si>
    <t>CPE</t>
  </si>
  <si>
    <t>RES</t>
  </si>
  <si>
    <t>Stopień</t>
  </si>
  <si>
    <t>Imię i nazwisko Recenzenta</t>
  </si>
  <si>
    <t>05298</t>
  </si>
  <si>
    <t>05285</t>
  </si>
  <si>
    <t>05286</t>
  </si>
  <si>
    <t>05154</t>
  </si>
  <si>
    <t>05413</t>
  </si>
  <si>
    <t>05404</t>
  </si>
  <si>
    <t>05101</t>
  </si>
  <si>
    <t>05369</t>
  </si>
  <si>
    <t>05158</t>
  </si>
  <si>
    <t>05390</t>
  </si>
  <si>
    <t>05206</t>
  </si>
  <si>
    <t>05265</t>
  </si>
  <si>
    <t>05358</t>
  </si>
  <si>
    <t>05366</t>
  </si>
  <si>
    <t>05307</t>
  </si>
  <si>
    <t>05378</t>
  </si>
  <si>
    <t>05408</t>
  </si>
  <si>
    <t>05103</t>
  </si>
  <si>
    <t>05389</t>
  </si>
  <si>
    <t>05281</t>
  </si>
  <si>
    <t>05211</t>
  </si>
  <si>
    <t>05212</t>
  </si>
  <si>
    <t>05115</t>
  </si>
  <si>
    <t>forma studiów</t>
  </si>
  <si>
    <t>Temat pracy dyplomowej w j. polskim</t>
  </si>
  <si>
    <t>Temat pracy dyplomowej w j. angielskim</t>
  </si>
  <si>
    <t>Zespół</t>
  </si>
  <si>
    <t>Imię i nazwisko Konsultanta</t>
  </si>
  <si>
    <t>TAK</t>
  </si>
  <si>
    <t>NIE</t>
  </si>
  <si>
    <t>Cel i zakres pracy dyplomowej</t>
  </si>
  <si>
    <t>Nazwa i adres zakładu pracy</t>
  </si>
  <si>
    <t>Firma z Regionu (T/N)?</t>
  </si>
  <si>
    <t>Praca z przemysłu (TAK/NIE)?</t>
  </si>
  <si>
    <t>Promotor do EDUKACJI CL</t>
  </si>
  <si>
    <t>Edukacja CL</t>
  </si>
  <si>
    <t>OZE</t>
  </si>
  <si>
    <t>ST</t>
  </si>
  <si>
    <t>NZ</t>
  </si>
  <si>
    <t>emeryt</t>
  </si>
  <si>
    <t>TEMATY PRAC DYPLOMOWYCH</t>
  </si>
  <si>
    <t>Monika</t>
  </si>
  <si>
    <t>Karolina</t>
  </si>
  <si>
    <t>Leonard</t>
  </si>
  <si>
    <t>Zuzanna</t>
  </si>
  <si>
    <t>Tadeusz</t>
  </si>
  <si>
    <t>Maria</t>
  </si>
  <si>
    <t>Jakub</t>
  </si>
  <si>
    <t>Józef</t>
  </si>
  <si>
    <t>Władysław</t>
  </si>
  <si>
    <t>Leon</t>
  </si>
  <si>
    <t>przemysław</t>
  </si>
  <si>
    <t>Bronisława</t>
  </si>
  <si>
    <t>Teodor</t>
  </si>
  <si>
    <t>Jóżef</t>
  </si>
  <si>
    <t>Kazimiera</t>
  </si>
  <si>
    <t>Kryspin</t>
  </si>
  <si>
    <t>ZWN</t>
  </si>
  <si>
    <t>ZET</t>
  </si>
  <si>
    <t>ZE</t>
  </si>
  <si>
    <t>ZUE</t>
  </si>
  <si>
    <t>ZAS</t>
  </si>
  <si>
    <t>ZSS</t>
  </si>
  <si>
    <t>ZEP</t>
  </si>
  <si>
    <t>ZMPE</t>
  </si>
  <si>
    <t>ZNEMAP</t>
  </si>
  <si>
    <t>adiunkt z hab.</t>
  </si>
  <si>
    <t>specj. spoza uczelni</t>
  </si>
  <si>
    <t>st. wykładowca</t>
  </si>
  <si>
    <t>prof. zwycz.</t>
  </si>
  <si>
    <t>taknie</t>
  </si>
  <si>
    <t>Ścieżka inż/ Specj. mgr</t>
  </si>
  <si>
    <t>Kierunek_Stopień_
Ścieżka inż. (Specj. mgr)</t>
  </si>
  <si>
    <t>specj.</t>
  </si>
  <si>
    <t>Regulski</t>
  </si>
  <si>
    <t>Recenzent do EDUKACJI CL</t>
  </si>
  <si>
    <t>Radosław</t>
  </si>
  <si>
    <t>Nalepa</t>
  </si>
  <si>
    <t>Czechowski</t>
  </si>
  <si>
    <t>Gozdowiak</t>
  </si>
  <si>
    <t>Michalik</t>
  </si>
  <si>
    <t>Karol</t>
  </si>
  <si>
    <t>Suseł</t>
  </si>
  <si>
    <t>Mieczysław</t>
  </si>
  <si>
    <t>Wróbel</t>
  </si>
  <si>
    <t>05357</t>
  </si>
  <si>
    <t>052345</t>
  </si>
  <si>
    <t>05306z</t>
  </si>
  <si>
    <t>053111</t>
  </si>
  <si>
    <t>05311</t>
  </si>
  <si>
    <t>05104</t>
  </si>
  <si>
    <t>05237</t>
  </si>
  <si>
    <t>05106</t>
  </si>
  <si>
    <t>05313</t>
  </si>
  <si>
    <t>05373</t>
  </si>
  <si>
    <t>05314</t>
  </si>
  <si>
    <t>05107</t>
  </si>
  <si>
    <t>05218</t>
  </si>
  <si>
    <t>05269</t>
  </si>
  <si>
    <t>05320</t>
  </si>
  <si>
    <t>05108</t>
  </si>
  <si>
    <t>05297</t>
  </si>
  <si>
    <t>05321</t>
  </si>
  <si>
    <t>05157</t>
  </si>
  <si>
    <t>5388</t>
  </si>
  <si>
    <t>05110</t>
  </si>
  <si>
    <t>05166</t>
  </si>
  <si>
    <t>05210</t>
  </si>
  <si>
    <t>05225z</t>
  </si>
  <si>
    <t>05112</t>
  </si>
  <si>
    <t>05114</t>
  </si>
  <si>
    <t>05216</t>
  </si>
  <si>
    <t>05227</t>
  </si>
  <si>
    <t>05328</t>
  </si>
  <si>
    <t>05329</t>
  </si>
  <si>
    <t>05233z</t>
  </si>
  <si>
    <t>05234z</t>
  </si>
  <si>
    <t>05386</t>
  </si>
  <si>
    <t>05332z</t>
  </si>
  <si>
    <t>05401</t>
  </si>
  <si>
    <t>05335</t>
  </si>
  <si>
    <t>05336</t>
  </si>
  <si>
    <t>05337</t>
  </si>
  <si>
    <t>05170</t>
  </si>
  <si>
    <t>05339</t>
  </si>
  <si>
    <t>05232</t>
  </si>
  <si>
    <t>05340</t>
  </si>
  <si>
    <t>05240</t>
  </si>
  <si>
    <t>05120</t>
  </si>
  <si>
    <t>05241z</t>
  </si>
  <si>
    <t>05242</t>
  </si>
  <si>
    <t>05383</t>
  </si>
  <si>
    <t>05141</t>
  </si>
  <si>
    <t>05245</t>
  </si>
  <si>
    <t>05296</t>
  </si>
  <si>
    <t>05410</t>
  </si>
  <si>
    <t>05263</t>
  </si>
  <si>
    <t>05224z</t>
  </si>
  <si>
    <t>05343z</t>
  </si>
  <si>
    <t>05344</t>
  </si>
  <si>
    <t>05250z</t>
  </si>
  <si>
    <t>05251</t>
  </si>
  <si>
    <t>05126</t>
  </si>
  <si>
    <t>05385</t>
  </si>
  <si>
    <t>05129</t>
  </si>
  <si>
    <t>05144</t>
  </si>
  <si>
    <t>05813</t>
  </si>
  <si>
    <t>05255</t>
  </si>
  <si>
    <t>05256</t>
  </si>
  <si>
    <t>05214</t>
  </si>
  <si>
    <t>05258z</t>
  </si>
  <si>
    <t>05377</t>
  </si>
  <si>
    <t>05131</t>
  </si>
  <si>
    <t>053112</t>
  </si>
  <si>
    <t>05259z</t>
  </si>
  <si>
    <t>05260</t>
  </si>
  <si>
    <t>05351</t>
  </si>
  <si>
    <t>05362</t>
  </si>
  <si>
    <t>05132</t>
  </si>
  <si>
    <t>05134</t>
  </si>
  <si>
    <t>p53100</t>
  </si>
  <si>
    <t>Listwan</t>
  </si>
  <si>
    <t>05397</t>
  </si>
  <si>
    <t>Gajewski</t>
  </si>
  <si>
    <t>profesor</t>
  </si>
  <si>
    <t>p05180</t>
  </si>
  <si>
    <t>asystent</t>
  </si>
  <si>
    <t>Jasiński</t>
  </si>
  <si>
    <t>do realizacji w roku akademickim 2020/2021</t>
  </si>
  <si>
    <t>prof. uczelni</t>
  </si>
  <si>
    <t>K38W05D02</t>
  </si>
  <si>
    <t>Dariusz</t>
  </si>
  <si>
    <t>Sztafrowski</t>
  </si>
  <si>
    <t xml:space="preserve">Dr </t>
  </si>
  <si>
    <t>K36W05D02</t>
  </si>
  <si>
    <t>p35812</t>
  </si>
  <si>
    <t>05415</t>
  </si>
  <si>
    <t>Wąsowski</t>
  </si>
  <si>
    <t>K37W05D02</t>
  </si>
  <si>
    <t>Automatyka i Robotyka_inż._AMU</t>
  </si>
  <si>
    <t>Brusiłowicz Bartosz Dr inż.</t>
  </si>
  <si>
    <t>Model gry refleksomierz</t>
  </si>
  <si>
    <t>Reflex game model</t>
  </si>
  <si>
    <t>Celem pracy jest opracowanie i wykonanie gry refleksomierz z wykorzystaniem sterownika PLC. Zakres pracy obejmuje: 1. Zapoznanie się z zagadnieniem generowania liczb pseudolosowych w programowalnych sterownikach logicznych PLC. 2. Opracowanie koncepcji i wykonanie gry refleksomierz. 3. Napisanie oprogramowania generowania liczb pseudolosowych w formie biblioteki. 4. Wykonanie testów systemu. 5. Opracowanie instrukcji użytkownika i redakcja pracy.</t>
  </si>
  <si>
    <t>Zdalnie sterowany robot przeznaczony do inspekcji rur.</t>
  </si>
  <si>
    <t>Remote auto-robot designed for pipes inspection.</t>
  </si>
  <si>
    <t>Celem pracy jest wykonanie zdalnie sterowanego pojazdu przeznaczonego do inspekcji rur. Należy zaprojektować i wykonać mały pojazd kołowy wyposażony w ruchomą kamerę z oświetleniem sterowany za pomocą dowolnego kontrolera. Oprócz układu sterowania należy uwzględnić pomiar pokonanego dystansu oraz możliwość rejestracji obrazu na zewnętrznym wyświetlaczu.</t>
  </si>
  <si>
    <t>Czechowski Robert Dr inż.</t>
  </si>
  <si>
    <t>Modernizacja stanowiska laboratoryjnego do modelowania procesu technologicznego z wykorzystaniem sterownika programowalnego.</t>
  </si>
  <si>
    <t>Modernization of the laboratory stand for modeling the technological process using PLCs.</t>
  </si>
  <si>
    <t xml:space="preserve">Celem pracy jest przeprowadzenie modernizacji stanowiska laboratoryjnego w Laboratorium Podstaw Automatyki przeznaczonego do modelowania procesu technologicznego z wykorzystaniem sterownika programowalnego. Zakres pracy obejmuje opracowanie koncepcji modernizacji stanowiska z wykorzystaniem  mikroprocesora Atmel ATmega,  wyświetlaczy LCD, komunikacji sieciowej z komputerem oraz programu do wizualizacji procesu technologicznego (Java, NET, C++). Wymagana jest wiedza z zakresu programowania mikroprocesorów, protokołów komunikacji oraz zdolności manualne, pozwalające na wykonanie układu elektronicznego. Należy opracować projekt techniczny przebudowy stanowiska wraz z dokumentacjami, odrębną dla studenta i prowadzącego. </t>
  </si>
  <si>
    <t>Model inteligentnego parkingu z wykorzystaniem sterownika mikroprocesorowego</t>
  </si>
  <si>
    <t>Intelligent car park model using a microprocessor controller</t>
  </si>
  <si>
    <t xml:space="preserve">Celem pracy jest zapoznanie się z problematyką inteligentnych parkingów oraz wykonanie modelu (fizycznego lub wirtualnego) inteligentnego parkingu w galerii handlowej  Zaproponować jakie parametry /czynności może nadzorować sterownik mikroprocesorowy  i jakie układy wejścia/wyjścia są mu do tego potrzebne. </t>
  </si>
  <si>
    <t>Staszewski Janusz Dr inż.</t>
  </si>
  <si>
    <t>Automatyczne sterowanie parametrami środowiskowymi w chlewni</t>
  </si>
  <si>
    <t>Automatic control of environmental parameters in the piggeries</t>
  </si>
  <si>
    <t xml:space="preserve">Celem pracy jest zapoznanie się z problematyką automatyzacji w rolnictwie oraz wykonanie wirtualnego modelu chlewni, zapewniającego automatyczne sterowanie parametrami środowiskowymi. Zaproponować jakie parametry /czynności może nadzorować sterownik mikroprocesorowy  i jakie układy wejścia/wyjścia są mu do tego potrzebne. </t>
  </si>
  <si>
    <t>Automatyka i Robotyka_inż._ASE</t>
  </si>
  <si>
    <t>Zabezpieczenie odległościowe linii wysokiego napięcia</t>
  </si>
  <si>
    <t>Distance protection of transmission line</t>
  </si>
  <si>
    <t>Celem pracy jest implementacja w środowisku Matlab/Simulink algorytmów pomiarowych oraz decyzyjnych zabezpieczenia odległościowego linii wysokiego napięcia. W ramach pracy Student powinien zbudować model fragmentu sieci elektroenergetycznej zawierający linię wysokiego napięcia. W tak przygotowanym modelu powinien zaimplementować cyfrowe zabezpieczenie odległościowe (uwzględniając różne charakterystyki rozruchowe zabezpieczenia). Zabezpieczenie zostanie przetestowane w różnych warunkach pracy systemu elektroenergetycznego. Efektem końcowym będzie opracowanie wniosków i edycja pracy dyplomowej.</t>
  </si>
  <si>
    <t>Bejmert Daniel Dr inż.</t>
  </si>
  <si>
    <t>Zabezpieczenie różnicowe transformatora</t>
  </si>
  <si>
    <t>Transformer differential protection</t>
  </si>
  <si>
    <t>Celem pracy jest implementacja w środowisku Matlab/Simulink algorytmów pomiarowych oraz decyzyjnych zabezpieczenia różnicowego transformatora elektroenergetycznego. W ramach pracy Student powinien zbudować model fragmentu sieci elektroenergetycznej zawierający transformator elektroenergetyczny. W tak przygotowanym modelu powinien zaimplementować cyfrowe zabezpieczenie różnicowe transformatora (uwzględniając różne charakterystyki rozruchowe zabezpieczenia oraz różne algorytmy stabilizacji zabezpieczenia). Zabezpieczenie zostanie przetestowane w różnych warunkach pracy systemu zabezpieczanego transformatora. Efektem końcowym będzie opracowanie wniosków i edycja pracy dyplomowej.</t>
  </si>
  <si>
    <t>Pomiar mocy biernej oraz czynnej w systemie el-en do celów zabezpieczeniowych</t>
  </si>
  <si>
    <t>Active and reactive power measurement for power system protection purposes</t>
  </si>
  <si>
    <t>Celem pracy jest badanie właściwości wybranych algorytmów pomiaru mocy w systemie elektroenergetycznym. W ramach pracy Student powinien zaimplementować w środowisku Matlab wybrane algorytmy estymacji mocy czynnej oraz biernej oraz przetestować efektywność ich działania w różnych warunkach pracy systemu elektroenergetycznego (stan ustalony, stany przejściowe, w obecności różnego rodzaju zakłóceń harmonicznych). Efektem końcowym będzie opracowanie wniosków i edycja pracy dyplomowej.</t>
  </si>
  <si>
    <t>Zastosowanie pętli synchronizacji fazy PLL w falownikach stosowanych w układach fotowoltaicznych.</t>
  </si>
  <si>
    <t>Use of phase-locked loop PLL in power inverters used in photovoltaic systems.</t>
  </si>
  <si>
    <t>Praca ma na celu analizę zastosowania pętli synchronizacji fazy w falownikach stosowanych w układach ze źródłami fotowoltaicznymi. Praca będzie obejmowała analizę literatury dotyczącej struktury pętli, różnych modyfikacji tej struktury i jej zastosowania oraz implementację i przebadanie działania pętli w oprogramowaniu Matlab/Simulink. Analizy będą prowadzone dla różnych stanów pracy, jakie mogą wystąpić w systemie elektroenergetycznym.</t>
  </si>
  <si>
    <t>Analiza działania kontrolera rezonansowego.</t>
  </si>
  <si>
    <t>Analysis of operation of a resonant controller.</t>
  </si>
  <si>
    <t>Celem pracy jest zapoznanie się z działaniem oraz możliwościami zastosowania kontrolera rezonansowego w układach automatyki systemu elektroenergetycznego. Etapy pracy obejmują analizę literatury dotyczącą struktury i działania kontrolera rezonansowego, implementację kontrolera w oprogramowaniu Matlab/Simulink oraz testy działania takiego regulatora w celu analizy jego właściwości i możliwości zastosowania.</t>
  </si>
  <si>
    <t>Zastosowanie algorytmów śledzenia punktu mocy maksymalnej MPPT w układach fotowoltaicznych.</t>
  </si>
  <si>
    <t>Application of maximum power point tracking MPPT algorithms in photovoltaic systems.</t>
  </si>
  <si>
    <t>Praca ma na celu analizę algorytmów śledzenia punktu mocy maksymalnej MPPT stosowanych w układach automatyki sterującej źródłami fotowoltaicznymi. Praca obejmować będzie analizę aktualnej literatury dotyczącej tematu, przygotowanie testowego modelu z niezbędnymi elementami systemu elektroenergetycznego i implementację algorytmu w środowisku Matlab/Simulink oraz badania symulacyjne działania algorytmu.</t>
  </si>
  <si>
    <t>Integracja źródeł odnawialnych z systemem elektroenergetycznym.</t>
  </si>
  <si>
    <t>Integration of renewable energy sources with a power system.</t>
  </si>
  <si>
    <t>Celem pracy jest analiza wymagań współpracy źródeł odnawialnych z systemem elektroenergetycznym pod kątem automatycznego sterowania tymi źródłami. Praca będzie obejmować analizę aktualnej literatury dotyczącej wymaganych odpowiedzi źródeł odnawialnych na zdarzenia występujące w systemie elektroenergetycznym, również awarie, możliwości realizacji tych wymagań z wykorzystaniem odpowiednich algorytmów sterowania oraz implementację tych algorytmów w środowisku Matlab/Simulink.</t>
  </si>
  <si>
    <t>Model elektrowni wiatrowej z generatorem asynchronicznym dwustronnie zasilanym wykonany w oprogramowaniu Matlab/Simulink.</t>
  </si>
  <si>
    <t>Model of a wind turbine with a doubly-fed induction generator made in the Matlab/Simulink software.</t>
  </si>
  <si>
    <t>Celem pracy jest zapoznanie się z tematyką budowy elektrowni wiatrowych z generatorem synchronicznym dwustronnie zasilanym. Zakres pracy obejmuje: analizę literatury dotyczący budowy i modelowania elektrowni wiatrowych i układów jej sterowania, wykonanie modelu elektrowni wiatrowej z generatorem synchronicznym w oprogramowaniu Matlab/Simulink oraz sprawdzenie jego poprawnego działania podczas różnych stanów pracy.</t>
  </si>
  <si>
    <t>Optymalizacja regulacji częstotliwości i mocy w połączonych systemach elektroenergetycznych</t>
  </si>
  <si>
    <t>Optimization of frequency regulation for interconnected power systems</t>
  </si>
  <si>
    <t>Zasady współpracy połączonych systemów elektroenergetycznych. Modelowanie układów regulacji częstotliwości i mocy w systemie elektroenergetycznym. Opracowanie uproszczonego modelu układu regulacji częstotliwości i mocy połączonych systemów elektroenergetycznych. Optymalizacja parametrów układu regulacji z wykorzystaniem kryterium liniowo-kwadratowego. Analiza uzyskanych wyników . Wnioski</t>
  </si>
  <si>
    <t>Łukomski Robert Dr inż.</t>
  </si>
  <si>
    <t>Układ stabilizatora systemowego i dobór jego parametrów</t>
  </si>
  <si>
    <t>Power System Stabilizer Selection and its parameter selection</t>
  </si>
  <si>
    <t>Zapoznanie się ze strukturą i działaniem stabilizatorów systemowych (PSS) Modelowanie układów PSS  oraz metody doboru ich parametrów w dziedzinie częstotliwości. Zamodelowanie struktury układu regulacji częstotliwości generatora wraz z układem PSS. Przeprowadzenie doboru parametrów układu PSS wybraną metodą. Weryfikacja symulacyjna układu dla dobranych parametrów. Wnioski</t>
  </si>
  <si>
    <t>Optymalizacja genetyczna parametrów układu regulacji</t>
  </si>
  <si>
    <t>Zapoznanie z techniką optymalizacyjną opartą na algorytmach genetycznych (AG). Przegląd możliwości zastosowania AG do optymalizacji parametrów układów regulacji. Opracowanie programu do optymalizacji parametrów przykładowego układu regulacji metodą genetyczną. Przeprowadzenie obliczeń optymalizacyjnych wraz z oceną przydatności metody genetycznej do celów praktycznych. Wnioski.</t>
  </si>
  <si>
    <t>Model dynamiczny elektrowni wodnej</t>
  </si>
  <si>
    <t>Dynamic model of water power plant</t>
  </si>
  <si>
    <t>Zapoznanie się z budową i zasadą działania elektrowni wodnych. Modele dynamiczne turbin wodnych i układów ich regulacji. Opracowanie prostego modelu dynamicznego elektrowni wodnej w środowisku Matlab/Simulink. Weryfikacja modelu i przeprowadzenie symulacji wybranych reżimów pracy elektrowni. Analiza uzyskanych wyników symulacji. Wnioski.</t>
  </si>
  <si>
    <t>Modelowanie i analiza wybranych konfiguracji regulatora typu PI w dziedzinie ciągłej i dyskretnej w środowisku Matlab-Simulink.</t>
  </si>
  <si>
    <t>Modelling and analysis of selected PI compensator configurations in continuous and discrete domain in Matlab-Simulink.</t>
  </si>
  <si>
    <t>Cel pracy: Przebadanie na drodze symulacyjnej w środowisku Matlab-Simulink wybranych konfiguracji regulatora PI w dziedzinie ciągłej i dyskretnej z uwzględnieniem opóźnień w układzie regulacji. Zakres pracy: Analiza literatury; zapoznanie się ze strukturami i opisem matematycznym wybranych konfiguracji regulatorów PI;  opracowanie modeli symulacyjnych; opracowanie analitycznej metody doboru nastaw; opracowanie iteracyjnej metody doboru nastaw; wykonanie badań symulacyjnych; redakcja pracy.</t>
  </si>
  <si>
    <t>Nalepa Radosław Dr inż.</t>
  </si>
  <si>
    <t xml:space="preserve">Pomiary synchroniczne w automatyce zabezpieczeniowej </t>
  </si>
  <si>
    <t>Synchronized measurements in power system protection</t>
  </si>
  <si>
    <t>Celem pracy jest przegląd rozwiązań automatyki zabezpieczeniowej stosujących pomiary synchroniczne wykonane przez urządzenia PMU (phasor measurement unit). W pracy należy rozważyć zarówno rozwiązania teoretyczne, jak i takie, które już są wykorzystywane w praktyce. Wybrane rozwiązanie powinno zostać zaimplementowane w Matlabie i zademonstrowane w pracy. Całość powinna zamykać się podsumowaniem aktualnych trendów i potencjalnego rozwoju w tym kierunku.</t>
  </si>
  <si>
    <t>Regulski Paweł Dr inż.</t>
  </si>
  <si>
    <t>Detekcja fal wędrownych w liniach przesyłowych</t>
  </si>
  <si>
    <t>Detection of travelling waves in transmission lines</t>
  </si>
  <si>
    <t>Celem pracy jest analiza dostępnych metod detekcji fal wędrownych w liniach przesyłowych. Praca powinna rozpocząć się wstępem teoretycznym dotyczącym zjawiska fali wędrownej w linii przesyłowej oraz przeglądem dostępnych metod umożliwiających wykrywanie takich fal na podstawie pomiaru wartości chwilowych napięć i prądów. W ramach pracy należy zaimplementować wybrane metody detekcji i porównać ich działanie przy pomocy symulacji komputerowych.</t>
  </si>
  <si>
    <t>Symulacyjna analiza zwarć łukowych w sieciach elektroenergetycznych</t>
  </si>
  <si>
    <t>Computer analysis of arc faults in electric power networks</t>
  </si>
  <si>
    <t>- przegląd zjawisk zwarciowych w sieciach elektroenergetycznych z uwzględnieniem sposobu pracy punktu neutralnego sieci;
- sposoby modelowania łuku elektrycznego w sieciach napowietrznych i kablowych;
- komputerowa symulacja wybranych modeli łuku elektrycznego;
- symulacyjna analiza zjawisk w pętli zwarciowej w obecności łuku elektrycznego;
- przygotowanie tekstu pracy dyplomowej.</t>
  </si>
  <si>
    <t>Rosołowski Eugeniusz Prof. dr hab. inż.</t>
  </si>
  <si>
    <t>Analiza metod stosowanych do detekcji i identyfikacji zwarć w sieciach trójfazowych</t>
  </si>
  <si>
    <t>Investigation of methods applied to fault detection and identification on three phase power networks</t>
  </si>
  <si>
    <t>-przegląd zjawisk zwarciowych w sieciach elektroenergetycznych obserwowanych w postaci przebiegów napięciowych i prądowych w obwodach automatyki elektroenergetycznej;
- sposoby identyfikacji momentu wystąpienia zwarcia w sieciach trójfazowych;
- przegląd metod stosowanych do określania rodzaju zwarcia w sieci trójfazowej;
- symulacyjna analiza wybranych metod detekcji i identyfikacji zwarć;
- przygotowanie tekstu pracy dyplomowej.</t>
  </si>
  <si>
    <t>Praktyczne rozwiązania stosowane do automatycznego przywracania zasilania w sieciach średniego napięcia</t>
  </si>
  <si>
    <t>Analysis of self healing techniques applied in medium voltage networks</t>
  </si>
  <si>
    <t>Zapoznanie się z rozwiązaniami stosowanymi w sieciach średniego napięcia do szybkiego automatycznego przywracania zasilania po wykryciu zwarcia. Analiza różnych metod z uwzględnieniem stosowanych konfiguracji sieci, aparatury rozdzielczej, algorytmów sterowania i sposobów komunikacji. Wskazane jest opracowanie i uruchomienie modeli symulacyjnych do badania wybranych rozwiązań. Przygotowanie tekstu pracy dyplomowej.</t>
  </si>
  <si>
    <t>Neuronowy detektor zwarć w linii wysokiego napięcia</t>
  </si>
  <si>
    <t>Neural fault detector in high voltage transmission lines</t>
  </si>
  <si>
    <t>W ramach pracy należy opracować  neuronowy detektor zwarć w programie Matlab/Simulink. Przygotowany detektor należy przetestować dla różnych sytuacji zakłóceniowych w programie Simulink. Sformułowanie wniosków i edycja pracy.</t>
  </si>
  <si>
    <t>Solak Krzysztof Dr inż.</t>
  </si>
  <si>
    <t>Neuronowy klasyfikator zwarć w linii wysokiego napięcia</t>
  </si>
  <si>
    <t>Neural fault classifier in high voltage transmission lines</t>
  </si>
  <si>
    <t>W ramach pracy należy opracować  neuronowy klasyfikator zwarć w programie Matlab/Simulink. Przygotowany klasyfikator należy przetestować dla różnych sytuacji zakłóceniowych w programie Simulink. Sformułowanie wniosków i edycja pracy.</t>
  </si>
  <si>
    <t>Algorytmy do detekcji udarowego prądu transformatora</t>
  </si>
  <si>
    <t>Algorithms for transformer inrush current detection</t>
  </si>
  <si>
    <t>W ramach pracy należy przeanalizować różne algorytmy do detekcji udarowego prądu magnesowania w programie Matlab/Simulink. Wybrane algorytmy należy przetestować dla różnych sytuacji zakłóceniowych w programie Simulink. Sformułowanie wniosków i edycja pracy.</t>
  </si>
  <si>
    <t>Analiza zasad doboru nastaw zabezpieczenia odległościowego</t>
  </si>
  <si>
    <t>Analysis of the rules for the selection of distance protection settings</t>
  </si>
  <si>
    <t>Analiza literaturowa zasad doboru nastaw zabezpieczeń odległościowych na podstawie instrukcji obsługi wiodących producentów zabezpieczeń. Analiza porównawcza doboru nastaw różnych stref. Implementacja wybranych nastaw w środowisku Matlab oraz testowanie ich działania</t>
  </si>
  <si>
    <t>Staszewski Łukasz Dr inż.</t>
  </si>
  <si>
    <t>Sztuczne sieci neuronowe w pomiarach elektrycznych</t>
  </si>
  <si>
    <t>Artificial neural networks in electrical measurements</t>
  </si>
  <si>
    <t>Analiza literaturowa możliwości wykorzystania sztucznych sieci neuronowych w celu poprawy jakości pomiarów wybranych wielkości elektrycznych (amplituda, faza, częstotliwość, etc.). Próba zastosowania podstawowej SSN w środowisku Matlab w celu poprawy jakości pomiarów w porównaniu z istniejącymi algorytmami.</t>
  </si>
  <si>
    <t>Weryfikacja modelu topologii systemu
elektroenergetycznego w przypadku niekompletnego zbioru danych pomiarowych</t>
  </si>
  <si>
    <t>Power system topology verification in the case of an incomplete set of measurement data</t>
  </si>
  <si>
    <t>Krytyczny przegląd istniejących metod weryfikacji modelu topologii systemu elektroenergetycznego. Analiza właściwości metody weryfikacji modelu topologii systemu elektroenergetycznego wykorzystującej zredukowane wskaźniki niezbilansowania, która może być wykorzystana, gdy zbiór danych pomiarowych nie jest kompletny. Przeprowadzenie weryfikacji modelu topologii systemu testowego za pomocą analizowanej metody.</t>
  </si>
  <si>
    <t>Wilkosz Kazimierz Prof. dr hab. inż.</t>
  </si>
  <si>
    <t>Weryfikacja danych pomiarowych z
systemu elektroenergetycznego</t>
  </si>
  <si>
    <t>Verification of measurement data from a power system</t>
  </si>
  <si>
    <t>Krytyczny przegląd istniejących metod weryfikacji danych pomiarowych z systemu
elektroenergetycznego. Przeprowadzenie weryfikacji danych pomiarowych z systemu testowego za pomocą wybranej metody. Analiza właściwości wybranej metody.</t>
  </si>
  <si>
    <t>A measuring system for analyzing the spectrum in the operating range of PLC devices</t>
  </si>
  <si>
    <t>Celem pracy jest wykonanie elementu stanowiska badawczego do pomiaru widma sygnałów elektrycznych na bazie karty pomiarowej. Zakres pracy obejmuje analizę literaturową zagadnień związanych z komunikacją PLC, wykonanie oprogramowania do karty pomiarowej, przykładowe pomiary sieci z obecnością i bez obecności zakłóceń sygnału PLC.</t>
  </si>
  <si>
    <t>Wiśniewski Grzegorz Dr inż.</t>
  </si>
  <si>
    <t>Inteligentny układ do akwizycji danych w zakresie transmisji PLC</t>
  </si>
  <si>
    <t>Intelligent system for acquiring data operating in PLC transmissions</t>
  </si>
  <si>
    <t>Celem pracy jest wykonanie elementu stanowiska badawczego do pomiaru sygnałów PLC na bazie karty pomiarowej. Zakres pracy obejmuje analizę literaturową zagadnień związanych pomiarami elektrycznymi, wykonanie oprogramowania do karty pomiarowej (oprogramowanie powinno pozwalać na wybranie parametru, którego powtarzanie się będzie zapisywane), przykładowe pomiary sieci z obecnością i bez obecności zakłóceń w pasmie PLC oraz statystyczne zestawienie otrzymanych wyników.</t>
  </si>
  <si>
    <t>Analiza wpływu przesunięć kątowych wyższych harmonicznych na pomiar prądów z wykorzystaniem cewki Rogowskiego</t>
  </si>
  <si>
    <t>Analysis of the influence of angular shifts of higher harmonics on the measurement of currents using the Rogowski coil</t>
  </si>
  <si>
    <t xml:space="preserve">Celem pracy jest wykonanie pomiarów prądów z wymuszonym odkształceniem z zastosowaniem cewki Rogowskiego i analizę otrzymanych wyników. Zakres pracy obejmuje analizę literaturową zagadnień związanych z pomiarami z zastosowaniem przetwornika, wykonanie pomiarów oraz analizę otrzymanych wyników. </t>
  </si>
  <si>
    <t>Interaktywne instrukcje laboratoryjne do Laboratorium Podstaw Elektrotechniki i Automatyki dla Wydziałów Nieelektrycznych</t>
  </si>
  <si>
    <t>Interactive laboratory instructions for the Laboratory of Electrical and Automation Fundamentals for Non-Electrical Faculty</t>
  </si>
  <si>
    <t>Analiza rozwiązań stosowanych w stacjach ładowania pojazdów elektrycznych</t>
  </si>
  <si>
    <t>Analysis of solutions used in electric vehicle charging stations</t>
  </si>
  <si>
    <t xml:space="preserve">W pracy należy dokonać porównania parametrów technicznych stosowanych w systemach ładowania pojazdów elektrycznych. Należy zwrócić uwagę na stosowaną technologię, czas ładowania typowych pojazdów, poziom mocy zapotrzebowanej stacji ładowania oraz rozpowszechnienie określonych rozwiązań w Polsce i na świecie. </t>
  </si>
  <si>
    <t>Konieczny Janusz Dr inż.</t>
  </si>
  <si>
    <t>Modelowanie zmienności obciążeń elektrycznych za pomocą stochastycznych modeli ciągów czasowych</t>
  </si>
  <si>
    <t>Modeling of electric load variability with use of stochastic time series models</t>
  </si>
  <si>
    <t>Zapoznanie się z cechami charakterystycznymi zmienności obciążeń elektrycznych i sposobami ich analizy. Zapoznanie się modelami stochastycznymi ciągów czasowych. Przeprowadzenie wstępnej analizy przykładowych ciągów czasowych obciążeń elektrycznych. Dekompozycja ciągu czasowego i identyfikacja parametrów modelu komponentu losowego ciągu. Analiza i weryfikacja uzyskanych wyników. Wnioski</t>
  </si>
  <si>
    <t>Badanie warunków utraty stabilności napięciowej w sieciach elektroenergetycznych</t>
  </si>
  <si>
    <t xml:space="preserve">Loss of voltage stability condition  investigation in power system networks </t>
  </si>
  <si>
    <t>-analiza warunków utraty stabilności napięciowej w systemach elektroenergetycznych: źródła, objawy i konsekwencje;
- podstawowe przyczyny prowadzące do utraty stabilności napięciowej w węźle elektroenergetycznym – przybliżone analizy;
- przegląd środków prowadzących do kontroli stabilności napięciowej;
'- symulacyjne badanie warunków prowadzących do utraty stabilności napięciowej (na przykładzie prostego modelu fragmentu sieci elektroenergetycznej z wykorzystaniem programu Matlab/Simulink);
- przygotowanie tekstu pracy dyplomowej.</t>
  </si>
  <si>
    <t>Kontrola inercji w układach generacji rozproszonej z przekształtnikami energoelektronicznymi</t>
  </si>
  <si>
    <t>Inertion control in distributed generation system with electronic converters</t>
  </si>
  <si>
    <t>Zapoznanie się z problematyką obniżenia wartości inercji w systemach generacji rozproszonej i jej wpływu na stabilność tych systemów przy zakłóceniach zwarciowych. Analiza możliwości sterowania wartością inercji w układach generacji rozproszonej z przekształtnikami energoelektronicznymi. Zasady modelowania takich układów z możliwością zmiany wartości inercji za pomocą sterowania przekształtników energoelektronicznych. Utworzenie modeli symulacyjnych do badania właściwości układu kontroli wartości inercji. Przeprowadzenie eksperymentów symulacyjnych i przygotowanie tekstu pracy.</t>
  </si>
  <si>
    <t>Elektrotechnika_inż._EEN</t>
  </si>
  <si>
    <t>Projekt inteligentnej instalacji elektrycznej hotelu</t>
  </si>
  <si>
    <t>Design of intelligent electrical installation of a hotel</t>
  </si>
  <si>
    <t>Bątkiewicz-Pantuła Marta Dr inż.</t>
  </si>
  <si>
    <t xml:space="preserve">Projekt instalacji oświetleniowej dla placu zabaw </t>
  </si>
  <si>
    <t>The project of lighting installation in the playground</t>
  </si>
  <si>
    <t>Celem pracy jest projekt instalacji oświetleniowej na placu zabaw. W zakres pracy wchodzi omówienie aktów normatywnych, aktualnie stosowanych rozwiązań dotyczących instalacji oświetleniowych, przedstawienie ich wad i zalet. Na rzeczywistym obiekcie należy zaprojektować instalację oświetleniową z wykorzystaniem dostępnego oprogramowania.</t>
  </si>
  <si>
    <t xml:space="preserve">Projekt instalacji oświetleniowej w garażu podziemnym </t>
  </si>
  <si>
    <t>The project of lighting installation in the underground garage</t>
  </si>
  <si>
    <t>Celem pracy jest projekt instalacji oświetleniowej w garażu podziemnym. W zakres pracy wchodzi omówienie aktów normatywnych, aktualnie stosowanych rozwiązań dotyczących instalacji oświetleniowych, przedstawienie ich wad i zalet. Na rzeczywistym obiekcie należy zaprojektować instalację oświetleniową z wykorzystaniem dostępnego oprogramowania.</t>
  </si>
  <si>
    <t xml:space="preserve">Projekt instalacji elektrycznej w budynku oświatowym </t>
  </si>
  <si>
    <t>Project of electrical installation in the educational building</t>
  </si>
  <si>
    <t>Projekt sterowanej automatycznie instalacji oświetlenia parkingu samochodowego</t>
  </si>
  <si>
    <t>Design of automatically controlled lighting system of a car park</t>
  </si>
  <si>
    <t>Celem pracy jest wykonanie projektu oświetlenia oraz sterowanej automatycznie instalacji oświetleniowej parkingu samochodowego. W zakresie pracy należy uwzględnić między innymi przeprowadzenie analizy wymagań zawartych w normach dla tego typu obiektów oraz zaprojektowanie oświetlenia (np. program Dialux) i instalacji oświetleniowej dla zadanych przykładów parkingu zewnętrznego oraz wewnętrznego. W obu przypadkach należy również zaplanować różne funkcje sterowania oświetleniem oraz dobrać odpowiednie urządzenia umożliwiające ich realizację.</t>
  </si>
  <si>
    <t>Bielówka Małgorzata Dr inż.</t>
  </si>
  <si>
    <t>Efektywne wykorzystanie energii w budynku mieszkalnym</t>
  </si>
  <si>
    <t>Efficient use of energy in a residential building</t>
  </si>
  <si>
    <t>Celem pracy jest wykonanie projektu instalacji sterowania w budynku mieszkalnym realizującej funkcje zapewniające poprawę efektywności energetycznej danego obiektu. Instalacja sterowania powinna być zaplanowana z wykorzystaniem elementów systemowych rozwiązań automatyki domowej/budynkowej.</t>
  </si>
  <si>
    <t>System ochrony i zabezpieczeń dla nowoczesnego osiedla mieszkaniowego</t>
  </si>
  <si>
    <t>Protection and security system for a modern housing estate</t>
  </si>
  <si>
    <t>Celem pracy jest opracowanie koncepcji projektowej systemu ochrony i zabezpieczeń zapewniającego realizację podstawowych funkcji bezpieczeństwa dla przykładowego osiedla mieszkaniowego. W zakresie pracy należy uwzględnić między innymi ogólną charakterystykę wymagań stawianych tego rodzaju instalacjom w przypadku osiedli mieszkaniowych, ogólną analizę stosowanych rozwiązań technicznych oraz zaplanowanie i dobór odpowiednich elementów wybranych systemów bezpieczeństwa (takich jak np. kontrola dostępu, telewizja dozorowa) z wykorzystaniem najnowszych technologii dostępnych aktualnie na rynku.</t>
  </si>
  <si>
    <t>Praca ma na celu analizę problemu sprawności systemów fotowoltaicznych oraz metod jej poprawy. Etapy pracy będą obejmowały: analizę bieżącej literatury dotyczącej sprawności poszczególnych elementów składających się na system fotowoltaiczny (ogniw fotowoltaicznych, inwerterów), analizę zastosowania metod poprawy sprawności systemów, w tym układów nadążnych śledzących ruch słońca, oraz implementację układu nadążnego na modelu wykorzystując mikrokontroler Arduino.</t>
  </si>
  <si>
    <t xml:space="preserve">Model cyfrowy łącznika próżniowego </t>
  </si>
  <si>
    <t>Digital model of vacuum switch</t>
  </si>
  <si>
    <t>Wykonanie modelu łącznika próżniowego w programie MATLAB w celu wykonania analizy zjawisk podczas załączenia obwodów pojemnościowych.</t>
  </si>
  <si>
    <t>Budzisz Joanna Dr inż.</t>
  </si>
  <si>
    <t>Ocena ochrony przeciwporażeniowej  instalacji elektrycznej  w budynku mieszkalnym.</t>
  </si>
  <si>
    <t>Assessment of an electrical shock prevention of electrical wiring in the residential building</t>
  </si>
  <si>
    <t xml:space="preserve">Celem pracy jest ocena zagrożenia przeciwporażeniowego instalacji elektrycznej w wybranym budynku mieszkalnym. </t>
  </si>
  <si>
    <t>Dąbrowska-Kauf Grażyna Dr inż.</t>
  </si>
  <si>
    <t>Profil zużycia energii elektrycznej w zakładzie przemysłowym.</t>
  </si>
  <si>
    <t>Load profile of industrial company</t>
  </si>
  <si>
    <t xml:space="preserve">Analiza i ocena zasad i kryteriów projektowania instalacji elektrycznych w obiektach użyteczności publicznej </t>
  </si>
  <si>
    <t xml:space="preserve">Analysis and assessment of principles and criterions for  designing of electrical installations in public buildings </t>
  </si>
  <si>
    <t>Przegląd i analiza wymagań stawianym instalacjom elektrycznym w obiektach użyteczności publicznej.  Opracowanie i analiza zasad i kryteriów projektowania instalacji elektrycznej w obiektach użyteczności publicznej.   Ocena przepisów projektowania instalacji w obiektach użyteczności publicznej. Praktyczna weryfikacja projektowa opracowanych zasad i kryteriów. Opracowanie przykładowych wybranych elementów projektu budowlano- montażowego instalacji elektrycznej w obiekcie użyteczności publicznej.</t>
  </si>
  <si>
    <t>Dołęga Waldemar Dr hab. inż.</t>
  </si>
  <si>
    <t xml:space="preserve">Analiza i ocena zasad i kryteriów projektowania instalacji elektrycznych w obiektach rekreacyjnych </t>
  </si>
  <si>
    <t xml:space="preserve">Analysis and assessment of principles and criterions for  designing of electrical installations in objects of recreation </t>
  </si>
  <si>
    <t xml:space="preserve">Analiza i ocena zasad i kryteriów projektowania instalacji prosumenckich </t>
  </si>
  <si>
    <t xml:space="preserve">Analysis and assessment  of principles and criterions for  designing of prosument installations  </t>
  </si>
  <si>
    <t>Przegląd i analiza wymagań stawianym instalacjom prosumenckim.  Opracowanie i analiza zasad i kryteriów projektowania instalacji prosumenckiej.  Ocena przepisów projektowania instalacji prosumenckich. Praktyczna weryfikacja projektowa opracowanych zasad i kryteriów. Opracowanie przykładowych wybranych elementów projektu budowlano- montażowego instalacji prosumenckiej.</t>
  </si>
  <si>
    <t xml:space="preserve">Analiza i ocena zasad i kryteriów projektowania instalacji elektrycznych w kempingach </t>
  </si>
  <si>
    <t>Analysis and assessment of principles and criterions for  designing of electrical installations in campings</t>
  </si>
  <si>
    <t>Przegląd i analiza wymagań stawianym instalacjom elektrycznym w kempingach.  Opracowanie i analiza zasad i kryteriów projektowania instalacji elektrycznej w kempingach.   Ocena przepisów projektowania instalacji w kempingach. Praktyczna weryfikacja projektowa opracowanych zasad i kryteriów. Opracowanie przykładowych wybranych elementów projektu budowlano- montażowego instalacji elektrycznej w kempingu.</t>
  </si>
  <si>
    <t>Analiza i ocena zasad i kryteriów projektowania instalacji elektrycznych tymczasowych</t>
  </si>
  <si>
    <t>Analysis and assessment  of principles and criterions for  designing of temporary electrical installations</t>
  </si>
  <si>
    <t>Przegląd i analiza wymagań stawianym instalacjom elektrycznym tymczasowym.  Opracowanie i analiza zasad i kryteriów projektowania instalacji elektrycznej tymczasowej.  Ocena przepisów projektowania instalacji elektrycznej tymczasowej. Praktyczna weryfikacja projektowa opracowanych zasad i kryteriów. Opracowanie przykładowych wybranych elementów projektu budowlano- montażowego instalacji elektrycznej tymczasowej.</t>
  </si>
  <si>
    <t xml:space="preserve">Analiza i ocena zasad i kryteriów projektowania instalacji elektrycznych w szpitalach  </t>
  </si>
  <si>
    <t>Analysis and assessment of principles and criterions for  designing of electrical installations in hospitals</t>
  </si>
  <si>
    <t>Przegląd i analiza wymagań stawianym instalacjom elektrycznym w szpitalach.  Opracowanie i analiza zasad i kryteriów projektowania instalacji elektrycznej w  szpitalach.   Ocena przepisów projektowania instalacji w  szpitalach. Praktyczna weryfikacja projektowa opracowanych zasad i kryteriów. Opracowanie przykładowych wybranych elementów projektu budowlano- montażowego instalacji elektrycznej w szpitalu.</t>
  </si>
  <si>
    <t>Projekt stanowiska do badania automatyki Samoczynnego Częstotliwościowego Odciążania</t>
  </si>
  <si>
    <t>Design of a stand for testing the automation of Automatic Frequency Unloading</t>
  </si>
  <si>
    <t>Celem pracy jest zapoznanie studenta z budową i zasadą działania nowoczesnych, cyfrowych zabezpieczeń elektroenergetycznych.
Zakres pracy obejmuje analizę możliwości wykorzystania wybranego zabezpieczenia elektroenergetycznego do badania automatyki Samoczynnego Częstotliwościowego Odciążania. Student będzie miał za zadanie zaprojektowanie stanowiska i metodologii badań automatyki SCO, przeprowadzenie badania zabezpieczenia z użyciem testera zabezpieczeń Omicron CMC 356 oraz opracowanie wytycznych do jego badania.</t>
  </si>
  <si>
    <t>Habrych Marcin Dr hab. inż.</t>
  </si>
  <si>
    <t>Analiza układów wykorzystywanych do kompensacji mocy biernej pojemnościowej</t>
  </si>
  <si>
    <t>Analysis of systems used for compensation of capacitive reactive power</t>
  </si>
  <si>
    <t>Celem pracy jest zapoznanie studenta z problemem generacji mocy biernej pojemnościowej przez wybrane urządzenia elektryczne i ze sposobami jej kompensacji. Zakres pracy obejmuje analizę teoretyczną zagadnienia, krytyczną analizę dostępnych na rynku kompensatorów oraz opracowanie wytycznych do doboru dławików indukcyjnych, przeznaczonych do kompensacji mocy biernej pojemnościowej.</t>
  </si>
  <si>
    <t>Projektowanie rozdzielnic niskiego napięcia z wykorzystaniem programu EcoStruxure Power Build firmy Schneider Electric</t>
  </si>
  <si>
    <t>Designing low voltage switchgears using the EcoStruxure Power Build program from Schneider Electric</t>
  </si>
  <si>
    <t>Celem pracy jest wykonanie projektu rozdzielnicy niskiego napięcia dla przykładowego obiektu rzeczywistego z wykorzystaniem programu EcoStruxure Power Build firmy Schneider Electric oraz analiza otrzymanego rozwiązania.</t>
  </si>
  <si>
    <t>Herlender Kazimierz Dr inż.</t>
  </si>
  <si>
    <t>Designing of lightning protection systems using the Elko-Bis CAD software</t>
  </si>
  <si>
    <t>Celem pracy jest charakterystyka programu Elko-Bis CAD firmy Elko-Bis wykorzystywanego do projektowania systemów odgromowych na podstawie przykładowych projektów rzeczywistych.</t>
  </si>
  <si>
    <t>Wykorzystanie programu EcoStruxure Power Design  firmy Schneider Electic do projektowania instalacji elektrycznych niskiego napięcia</t>
  </si>
  <si>
    <t>The use of the EcoStruxure Power Design  program from Schneider Electric to design low voltage electrical installations</t>
  </si>
  <si>
    <t>Celem pracy jest zapoznanie się z programem EcoStruxure Power Design firmy Schneider Electric, wykorzystywanym w procesie projektowania instalacji elektrycznych niskiego napięcia oraz przedstawienie wad i zalet tego oprogramowania na podstawie wybranego projektu rzeczywistego.</t>
  </si>
  <si>
    <t>Zasady projektowania systemów przeciwpożarowych w obiektach użyteczności publicznej</t>
  </si>
  <si>
    <t>Design rules for fire protection systems in public facilities</t>
  </si>
  <si>
    <t>Realizacja selektywności działania zabezpieczeń w programach typu CAD</t>
  </si>
  <si>
    <t>Implementation of selectivity of security actions in CAD programs</t>
  </si>
  <si>
    <t>Celem pracy jest porównanie sposobów realizacji warunku selektywności działania zabezpieczeń w wybranych programach typu CAD do projektowania instalacji elektrycznych.</t>
  </si>
  <si>
    <t>Przewody stosowane w budowie linii napowietrznych wysokiego napięcia</t>
  </si>
  <si>
    <t>Conductors used in the construction of high voltage overhead lines</t>
  </si>
  <si>
    <t>Jaworski Marek Dr inż.</t>
  </si>
  <si>
    <t xml:space="preserve">Pomiary natężenia pola  magnetycznego w otoczeniu linii napowietrznych wysokiego napięcia </t>
  </si>
  <si>
    <t>Magnetic field strength measurements in the vicinity of high voltage overhead lines</t>
  </si>
  <si>
    <t xml:space="preserve">Celem pracy jest przeprowadzenie pomiarów natężenia pola magnetycznego w otoczeniu kilku linii napowietrznych oraz oszacowanie odległości od osi linii, w której zostaną przekroczone  wartości natężenia tego pola uznawane przez niektórych naukowców jako potencjalnie rakotwórcze. </t>
  </si>
  <si>
    <t>Analiza możliwości programu i zasad projektowania rozdzielnic w programie ENYGUIDE firmy Hensel.</t>
  </si>
  <si>
    <t>Analysis of the possibilities and principles of switchgear design in the Hensel ENYGUIDE program.</t>
  </si>
  <si>
    <t>Celem pracy jest ocena możliwości oprogramowania ENYGUIDE firmy Hensel na tle innych wybranych programów do projektowania rozdzielnic niskiego napięcia. W zakres pracy  wchodzi analiza porównawcza interfejsów, algorytmu i zasad projektowania rozdzielnic niskiego napięcia w programie ENYGUIDE i wybranym programie innego producenta.</t>
  </si>
  <si>
    <t>Kobusiński Mirosław Mgr inż.</t>
  </si>
  <si>
    <t>Praktyczna ocena możliwości programu hagercad.one firmy Hager Polo do projektowania rozdzielnic niskiego napięcia</t>
  </si>
  <si>
    <t>Practical evaluation of the capabilities of the Hagercad.one program from Hager Polo to design low voltage switchgears</t>
  </si>
  <si>
    <t>Celem pracy jest opracowanie projektu rozdzielnicy w wybranym obiekcie przemysłowym z wykorzystaniem programu Hagercad.one firmy Hager. W zakres pracy wchodzi dogłębna analiza algorytmu projektowania i możliwości oprogramowania i próba jego oceny.</t>
  </si>
  <si>
    <t xml:space="preserve">Praktyczna ocena kryteriów i zasad sprawdzania skuteczności ochrony przeciwporażeniowej w obiektach przemysłowych. </t>
  </si>
  <si>
    <t>Practical assessment of criteria and rules for checking the effectiveness of electric shock protection in industrial facilities.</t>
  </si>
  <si>
    <t>Celem pracy jest analiza wymagań przepisów i zasad przeprowadzania pomiarów skuteczności ochrony przeciwporażeniowej w obiektach przemysłowych oraz praktyczna weryfikacja opracowanych zasad przez wykonanie pomiarów i sprawdzenie skuteczności ochrony na przykładowym obiekcie przemysłowym.</t>
  </si>
  <si>
    <t>Instalacje uziemiające obiektów elektroenergetycznych w warunkach skrajnie niekorzystnych</t>
  </si>
  <si>
    <t>Earthling installations for power facilities in extremely adverse conditions</t>
  </si>
  <si>
    <t>Celem pracy jest analiza technicznych możliwości wykonania instalacji uziemiającej przy założeniu skrajnie niekorzystnych warunków, np. bardzo dużej rezystywności gruntu, dużej wartości prądów zwarciowych itp. Należy przeanalizować możliwe rozwiązania projektowe, ze zwróceniem uwagi na uzyskane rezultaty i ich koszty.</t>
  </si>
  <si>
    <t xml:space="preserve">Projekt układu zasilania autonomicznej instalacji elektrycznej </t>
  </si>
  <si>
    <t>Project of power supply of an autonomous electrical installation</t>
  </si>
  <si>
    <t>Celem pracy jest analiza możliwości realizacji w pełni autonomicznych instalacji elektrycznych. Należy wytypować obiekty budowlane spełniające założenia pracy autonomicznej oraz możliwe do wykorzystania autonomiczne źródła energii. Dla wybranego obiektu należy wykonać projekt tego typu zasilania.</t>
  </si>
  <si>
    <t>Projekt oświetlenia parkingu wielopoziomowego</t>
  </si>
  <si>
    <t>Lighting design for a multi-storey car park</t>
  </si>
  <si>
    <t>W pracy należy dokonać przeglądu norm oraz systemów oświetlenia stosowanych do oświetlania parkingów oraz zasad ich projektowania. Należy wykonać przykładowy projekt oświetlenia parkingu wielopoziomowego.</t>
  </si>
  <si>
    <t>Kott Marek Dr inż.</t>
  </si>
  <si>
    <t>Dobór parametrów elementów instalacji kolektorów słonecznych</t>
  </si>
  <si>
    <t>Parameter selection of solar collector installation</t>
  </si>
  <si>
    <t xml:space="preserve">Dobór parametrów instalacji solarnej (oszacowanie uzysku energetycznego, zapotrzebowania na cwu, poj. zbiornika, powierzchnia kolektorów) w oparciu o zalecenia podane w normach (np. PN-EN15316-4-3). Analiza ekonomicznych i ekologicznych skutków stosowania kolektorów słonecznych  </t>
  </si>
  <si>
    <t>Konkurencyjność ekonomiczna odnawialnych źródeł energii</t>
  </si>
  <si>
    <t>Economic competition of RES</t>
  </si>
  <si>
    <t>Zapoznanie się z metodologią kalkulacji uśrednionych kosztów jednostkowych wytwarzania energii  elektrycznej (LCOE) oraz oceny projektów inwestycyjnych w energetyce (NPV/IRR). Przeprowadzenie kalkulacji dla oceny efektywności ekonomicznej OZE wraz z porównaniem z kosztami wytwarzania energii elektrycznej w energetyce konwencjonalnej.  Wnioski</t>
  </si>
  <si>
    <t>Obliczanie prądów zwarciowych w wielonapięciowym systemie elektroenergetycznym</t>
  </si>
  <si>
    <t>Calculation of short-circuit currents in multi-voltage power systems</t>
  </si>
  <si>
    <t>Zapoznanie się ze sposobem modelowania systemu elektroenergetycznego do  obliczania prądów zwarciowych. Charakterystyka metody obliczania prądów początkowych zwarcia zalecanych przez aktualne standardy. Zapoznanie się z zasadami przeprowadzania obliczeń prądów zwarciowych w wielonapięciowym systemie elektroenergetycznym  w oparciu o układy jednostek mianowanych, względnych i %/MVA.  Przeprowadzenie obliczeń prądów początkowych zwarcia w wielonapięciowym systemie el-en . w różnych układach jednostek . Porównanie najważniejszych cech układów jednostek i uzyskanych wyników. Wnioski</t>
  </si>
  <si>
    <t>Analiza zasobów energetycznych wiatru dla celów energetyki wiatrowej</t>
  </si>
  <si>
    <t>Analysis of wind energy resources for wind power generation</t>
  </si>
  <si>
    <t>Zapoznanie się ze sposobami pomiaru prędkości wiatru do celów energetycznych. Przeprowadzenie analizy statystycznej prędkości wiatru w oparciu o dane pomiarowe dla wybranej lokalizacji (statystyki opisowe, określenie parametrów rozkładów i in.). Ocena możliwej do wytworzenia energii elektrycznej przy wykorzystaniu przykładowych turbin wiatrowych. Analiza wyników. Wnioski</t>
  </si>
  <si>
    <t>Ocena efektywności układu elektrowni cieplnej</t>
  </si>
  <si>
    <t>Efficiency assessment of thermal power plants</t>
  </si>
  <si>
    <t>Zapoznanie się z budową i działaniem elektrowni cieplnych. Zapoznanie się ze sposobami poprawy sprawności obiegu: przegrzew międzystopniowy, podgrzew regeneracyjny. Ułożenie równań bilansów masowych i energetycznych w oparciu o metodę entalpową. Przeprowadzenie analizy efektywności ekonomicznej przykładowych układów cieplnych w oparciu o wyniki bilansów energetycznych i obliczenia kosztów. Ocena różnych sposobów poprawy sprawności na podstawie uzyskanych wyników obliczeń. Wnioski</t>
  </si>
  <si>
    <t>Obliczanie prądów zwarciowych w sieciach elektroenergetycznych o strukturze zamkniętej</t>
  </si>
  <si>
    <t>Calculation of short-circuit currents in meshed power networks</t>
  </si>
  <si>
    <t>Zapoznanie się ze sposobami modelowania systemu elektroenergetycznego o strukturze zamkniętej do  obliczania początkowych prądów zwarcia. Przegląd sposobów obliczeń zwarciowych dla sieci oczkowych  zalecanych przez aktualne standardy. Przeprowadzenie obliczeń prądów początkowych zwarcia w wielonapięciowym systemie el-en . o strukturze zamkniętej wybranymi metodami i ich porównanie . Analiza wyników. Wnioski</t>
  </si>
  <si>
    <t>Metody statycznej estymacji stanu systemu elektroenergetycznego</t>
  </si>
  <si>
    <t xml:space="preserve">Static state estimation methods of power system </t>
  </si>
  <si>
    <t xml:space="preserve">Przegląd metod statycznej estymacji stanu systemu elektroenergetycznego. Przeprowadzenie obliczeń przy użyciu opracowanych przez dyplomanta programów. Analiza otrzymanych wyników.    </t>
  </si>
  <si>
    <t>Okoń Tomasz Dr inż.</t>
  </si>
  <si>
    <t>Rola zasobników energii w mikrosieciach</t>
  </si>
  <si>
    <t>The role of energy storage in a microgrid</t>
  </si>
  <si>
    <t>Celem pracy jest analiza roli zasobników energii w mikro sieciach. Opracowanie modelu mikro sieci. Przeprowadzenie obliczeń. Analiza otrzymanych wyników.</t>
  </si>
  <si>
    <t>Ocena bilansu energetycznego w elektrycznych pojazdach transportu publicznego</t>
  </si>
  <si>
    <t xml:space="preserve">Assessment of energy  balance in electric public transport vehicles .  </t>
  </si>
  <si>
    <t xml:space="preserve">W pojazdach elektrycznych komunikacji publicznej znajduje się wiele urządzeń dodatkowych, które są odbiornikami energii elektrycznej. Celem pracy jest oszacowanie średniego poboru dla typowych odbiorników jak klimatyzacja, oświetlenie, wycieraczki , lusterka , napędy drzwi, ogrzewanie elektryczne itp. i pokazanie jak te odbiorniki wpływają na zmniejszanie się zapasu energii rozporządzalnej do napędu silnika trakcyjnego. </t>
  </si>
  <si>
    <t xml:space="preserve">Sztafrowski Dariusz Dr </t>
  </si>
  <si>
    <t>Feasibility study on application of traction batteries to construction of power-banks</t>
  </si>
  <si>
    <t>Celem pracy jest analiza techniczna i ekonomiczna wykorzystania baterii trakcyjnych jako magazynów energii.</t>
  </si>
  <si>
    <t xml:space="preserve">Project of the laboratory position for the demonstration of phenomenon accompanying of dielectric heating </t>
  </si>
  <si>
    <t>Celem pracy jest opracowanie projektu stanowiska laboratoryjnego do demonstracji zjawisk towarzyszących nagrzewaniu pojemnościowemu wielkiej częstotliwości. W zakres pracy wchodzi opisanie zjawisk towarzyszących nagrzewaniu pojemnościowemu wielkiej częstotliwości oraz opracowanie dokumentacji projektowej pozwalającej na wykonanie stanowiska laboratoryjnego.</t>
  </si>
  <si>
    <t>Szuba Marek Dr inż.</t>
  </si>
  <si>
    <t>Analiza wpływu błędnie podłączonych przekładników na wskazanie licznika w półpośrednim układzie pomiaru energii elektrycznej</t>
  </si>
  <si>
    <t>Analysis of the influence incorrectly connected measuring transformer for measurement of the meter of the electric energy</t>
  </si>
  <si>
    <t>Celem pracy jest przeanalizowanie wpływu błędnie podłączonych przekładników na wskazanie licznika w półpośrednim układzie pomiaru energii elektrycznej.</t>
  </si>
  <si>
    <t>System badania poprawności pomiarów w stacji elektroenergetycznej dla potrzeb monitorowania.</t>
  </si>
  <si>
    <t>A system of checking correctness of measurement data in a substation for monitoring purposes.</t>
  </si>
  <si>
    <t>Charakterystyka systemów pomiarowych w stacji elektroenergetycznej oraz istniejących procedur badania poprawności pomiarów. Zaprojektowanie systemu praktycznej realizacji takiego badania.</t>
  </si>
  <si>
    <t>Wpływ zainstalowania równoległej baterii kondensatorów na przepustowość linii elektroenergetycznej.</t>
  </si>
  <si>
    <t>Impact of installation of a shunt capacitor bank on capacity of a power line.</t>
  </si>
  <si>
    <t>Obliczeniowe określenie wpływu pojemności równoległej baterii kondensatorów na przepustowość linii elektroenergetycznej. Określenie właściwości rozwiązania zakładającego stosowanie  równoległych baterii kondensatorów.</t>
  </si>
  <si>
    <t>Wpływ zainstalowania szeregowej baterii kondensatorów w linii elektroenergetycznej na napięcia w sieci elektroenergetycznej</t>
  </si>
  <si>
    <t>Impact of installation of a series capacitor bank in a power line on voltages in a power network.</t>
  </si>
  <si>
    <t>Obliczeniowe określenie wpływu pojemności szeregowej baterii kondensatorów na napięcia w sieci elektroenergetycznej. Określenie właściwości rozwiązania zakładającego stosowanie  szeregowych baterii kondensatorów.</t>
  </si>
  <si>
    <t>Analiza pracy automatyki stacyjnej w oparciu o standardowy protokół IEC 61850 na wybranych przykładach.</t>
  </si>
  <si>
    <t>Analysis of the station automation work based on the standard IEC 61850 protocol on selected examples.</t>
  </si>
  <si>
    <t>Celem pracy jest wyjaśnienie idei powstania oraz funkcjonowania standardu IEC 61850 oraz wyzwań jakie niesie w obszarze transmisji danych. Praca powinna zawierać przykłady standaryzacji całej telemechaniki stacji, od dokumentacji do końcowego etapu wizualizacji.</t>
  </si>
  <si>
    <t>Symulacja kolumny małomocowego wyładowania elektrycznego w obrębie zestyku</t>
  </si>
  <si>
    <t>Simulation of low power electrical discharge column within a contact</t>
  </si>
  <si>
    <t>Celem pracy jest wykonanie symulacji zachowania się kolumny wyładowania elektrycznego pomiędzy stykami. Zakres pracy obejmuje analizę literaturową zagadnień związanych z wyładowaniami elektrycznymi oraz wykonanie symulacji takiego wyładowania w oparciu o rzeczywiste pomiary.</t>
  </si>
  <si>
    <t>Analiza widmowa małomocowego wyładowania elektrycznego dla styków wykonanych z czystych metali</t>
  </si>
  <si>
    <t>Spectral analysis of low power electric discharge for contacts made of pure metals</t>
  </si>
  <si>
    <t>Celem pracy jest wykonanie analizy widma małomocowego wyładowania elektrycznego. Zakres pracy obejmuje analizę literaturową zagadnień związanych z wyładowaniem elektrycznym oraz wykonanie pomiarów takiego wyładowania z zastosowaniem spektrofotometru.</t>
  </si>
  <si>
    <t>Akwizycja danych pomiarowych z badań łączników elektrycznych wykonanych z czystych metali</t>
  </si>
  <si>
    <t>Acquisition of measurement data from testing of electrical connectors made of pure metals</t>
  </si>
  <si>
    <t>Celem pracy jest wykonanie układu pomiarowego do rejestracji małomocowego wyładowania elektrycznego. Zakres pracy obejmuje analizę literaturową zagadnień związanych z wyładowaniem elektrycznym oraz wykonanie pomiarów takich wyładowań wraz z obróbką statystyczną otrzymanych wyników.</t>
  </si>
  <si>
    <t>Wnukowska Bogumiła Dr hab. inż.</t>
  </si>
  <si>
    <t>Elektrotechnika_inż._ETP</t>
  </si>
  <si>
    <t>Instalacja sterowania odbiornikami w jednorodzinnym budynku mieszkalnym</t>
  </si>
  <si>
    <t>Installation of receivers control in a single-family residential building</t>
  </si>
  <si>
    <t>Celem pracy jest wykonanie projektu instalacji sterowania odbiornikami w budynku mieszkalnym. W zakresie pracy należy uwzględnić między innymi określenie podstawowych i zaawansowanych funkcji sterowania (oświetleniem, roletami itp.) w przykładowym obiekcie oraz opracowanie koncepcji projektowej instalacji sterowania w dwóch wariantach i ich porównanie. Pierwszy wariant powinien zakładać wykorzystanie sterownika programowalnego (PLC), natomiast drugi wariant powinien obejmować wykorzystanie jednego z systemowych rozwiązań automatyki domowej/budynkowej.</t>
  </si>
  <si>
    <t>Nowoczesne aparaty elektryczne wykorzystywane w instalacjach dla budynków przeznaczonych do opieki nad osobami starszymi i niepełnosprawnymi.</t>
  </si>
  <si>
    <t>Systemy sterowania oświetleniem ulicznym w aspekcie zmniejszenia zużycia energii elektrycznej</t>
  </si>
  <si>
    <t>Street lighting control systems in the aspect of reducing electricity consumption</t>
  </si>
  <si>
    <t>Analiza stanu oświetlenia wybranych ulic miejskich</t>
  </si>
  <si>
    <t>Analysis of the lighting condition of selected city streets</t>
  </si>
  <si>
    <t>Projekt nowoczesnej instalacji elektrycznej w restauracji.</t>
  </si>
  <si>
    <t>Design of a modern electrical installation in a restaurant.</t>
  </si>
  <si>
    <t>Celem pracy jest opracowanie projektu instalacji elektycznej w przykładowej restauracji z elementami automatyki. W zakres pracy wchodzi analiza i ocena zasad projektowania instalacji elektrycznych w tego typu obiektach, ustalenie wymagań dla sterowania automatycznego wybranych odbiorników oraz weryfikacja praktyczna opracowanych zasad projektowania na przykładzie rzeczywistej restauracji.</t>
  </si>
  <si>
    <t>Projekt układu kontroli dopuszczalnej liczby klientów sklepu z wykorzystaniem sterownika PLC.</t>
  </si>
  <si>
    <t>Design of the system controlling the number of shop customers allowed  using a PLC controller.</t>
  </si>
  <si>
    <t>Celem pracy jest opracowanie projektu układu kontroli liczby klientów w sklepie i  sygnalizacji możliwości wejścia do sklepu przy założeniu konieczności ograniczenia liczby klientów na przykładzie działań podjętych przy okazji pandemii wirusa Covid-19. W zakres pracy wchodzi opracowanie założeń funkcjonalnych  i programu symulacyjnego z wykorzystaniem wybranego sterownika PLC będącego do dyspozycji Katedry Energoelektryki</t>
  </si>
  <si>
    <t>Ocena możliwości instalacji inteligentnej systemu BLEBOX na przykładzie domu jednorodzinnego.</t>
  </si>
  <si>
    <t>Evaluation of the possibility of intelligent installation of the BLEBOX system on the example of a single-family house.</t>
  </si>
  <si>
    <t>Projekt instalacji elektrycznej w wodnym parku rozrywki.</t>
  </si>
  <si>
    <t>Project of electrical installation  in the hydropark.</t>
  </si>
  <si>
    <t>Celem projektu jest analiza i ocena zasad projektowania instalacji elektrycznych w obiektach typu wodnego parku rozrywki. W zakres pracy wchodzi analiza przepisów i norm, opracowanie  wytycznych projektowania instalacji elektrycznych w tego typu obiektach oraz ich weryfikacja projektowa na przykładzie rzeczywistego obiektu.</t>
  </si>
  <si>
    <t>Analiza i ocena zasad projektowania oświetlenia hal sportowych.</t>
  </si>
  <si>
    <t>Analysis and assessment of lighting design rules for sports halls.</t>
  </si>
  <si>
    <t>Celem pracy jest analiza i ocena zasad i kryteriów projektowania oświetlenia hal sportowych o różnym przeznaczeniu. W zakres pracy wchodzi analiza wymagań przepisów i norm, rozwiązań technicznych opraw oświetleniowych do zastosowań sportowych, zasad projektowania instalacji oświetleniowych oraz opracowanie projektu oświetlenia wraz z instalacją zasilającą i sterującą wybranej hali sportowej.</t>
  </si>
  <si>
    <t>Systemy ogrzewania podłogowego - weryfikacja zasad projektowania i sposobów wykonywania instalacji.</t>
  </si>
  <si>
    <t>Underfloor heating systems - verification of design principles and installation methods.</t>
  </si>
  <si>
    <t>Celem pracy jest analiza zasad projektowania ogrzewania podłogowego w budownictwie mieszkaniowym i innym. W zakres pracy wchodzi między innymi omówienie kryteriów doboru wnętrzowych systemów grzewczych podpodłogowych oraz do zastosowań napowietrznych, przykładowo do ogrzewania podjazdów i tarasów; omówienie rozwiązań technicznych przewodów i mat grzejnych, wytycznych ich doboru oraz zabezpieczania, a także praktyczna weryfikacja opracowanych wytycznych poprzez opracowanie projektu instalacji ogrzewania podłogowego w rzeczywistym obiekcie budowlanym.</t>
  </si>
  <si>
    <t>Zasilanie wind w budynkach wysokościowych</t>
  </si>
  <si>
    <t>Electric power supply for elevators in high-rise buildings</t>
  </si>
  <si>
    <t>W pracy należy dokonać przeglądu przepisów i norm dotyczących instalacji niskiego napięcia zasilających windy w budynkach bardzo wysokich. Należy również wykonać projekt instalacji zasilającej zespół wind w przykładowym budynku.</t>
  </si>
  <si>
    <t>Projekt zasilania domu letniskowego z wykorzystaniem źródeł odnawialnych</t>
  </si>
  <si>
    <t>Project of supplying a holiday home with renewable sources</t>
  </si>
  <si>
    <t>W pracy należy określić strukturę zapotrzebowania energii dla domu letniskowego, z uwzględnieniem specyfiki i sezonowości użytkowania. Należy ocenić możliwość zasilania takiego obiektu z autonomicznych źródeł energii i wykonać koncepcyjny projekt układu zasilania.</t>
  </si>
  <si>
    <t>Opracowanie koncepcji stanowiska laboratoryjnego do badania charakterystyki częstotliwościowej mierników pola magnetycznego</t>
  </si>
  <si>
    <t>Projector the conception the laboratory position for studying the frequency characteristic of magnetic field meters</t>
  </si>
  <si>
    <t>Celem pracy jest opracowanie koncepcji stanowiska laboratoryjnego do badania charakterystyki częstotliwościowej mierników pola magnetycznego o częstotliwości 50 Hz. Zakres pracy obejmuje analizę wpływu pola magnetycznego o częstotliwościach spoza zakresu pomiarowego na dokładność wskazań miernika oraz opracowanie projektu stanowiska badawczego.</t>
  </si>
  <si>
    <t>Wzorcowanie mierników natężenia pola magnetycznego o częstotliwości 50 Hz</t>
  </si>
  <si>
    <t>Calibrating of magnetic field meters of the  frequency 50 Hz</t>
  </si>
  <si>
    <t xml:space="preserve">Celem pracy jest opracowanie metodyki wzorcowania mierników pola magnetycznego, zarówno kierunkowych, jak i bezkierunkowych. Zakres pracy obejmuje przygotowanie instrukcji wykonywania procesu wzorcowania mierników pola magnetycznego. </t>
  </si>
  <si>
    <t>Opracowanie stanowiska laboratoryjnego do badania rezystancji przewodów ochronnych i wyrównawczych</t>
  </si>
  <si>
    <t>Working out the laboratory position  for examining  resistances of protective and compensatory wires</t>
  </si>
  <si>
    <t>Celem pracy jest opracowanie stanowiska laboratoryjnego do badania rezystancji przewodów ochronnych i wyrównawczych  w Laboratorium Bezpieczeństwa Elektrycznego. Zakres pracy obejmuje wykorzystanie zaproponowanych metod pomiarowych oraz różnego rodzaju mierników dostępnych w Laboratorium</t>
  </si>
  <si>
    <t>Grycan Wiktoria Dr inż.</t>
  </si>
  <si>
    <t>Celem pracy jest oszacowanie zużycia energii elektrycznej przez różne rodzaje lamp ledowych. Do pomiarów należy wykorzystać kilka mierników elektrycznych oraz liczników energii. Na podstawie pomiarów należy określić skuteczność świetlną źródeł ledowych.</t>
  </si>
  <si>
    <t>Elektrotechnika_mgr_CPE</t>
  </si>
  <si>
    <t>Estymacja impedancji linii dla składowej zerowej oraz rezystancji przejścia z użyciem sygnałów z jednego lub dwóch końców linii</t>
  </si>
  <si>
    <t>Estimating zero-sequence line impedance and fault resistance using signals from one or two line ends</t>
  </si>
  <si>
    <t>Analysis of power transmission line faults and fault location algorithms. Analysis of estimation of zero-sequence line impedance and fault resistance. Reflecting the analysed algorithms in Matlab program. Investigation of the algoritms performance with use of fault data from ATP-EMTP simulation of faults on power transmission line. Stating the conclusions for the performed investigations.</t>
  </si>
  <si>
    <t>Iżykowski Jan Prof. dr hab. inż.</t>
  </si>
  <si>
    <t>Kompensowanie błędów synchronizacji dla lokalizacji zwarć z użyciem sygnałów z dwóch końców linii</t>
  </si>
  <si>
    <t>Compensating synchronization errors in fault location using signals from two line ends</t>
  </si>
  <si>
    <t>Analysis of two-end synchronized and unsynchronized fault location algorithms. Study of algorithms for compensating synchronization errors in fault location using signals from two line ends. Reflecting the studied algorithms in Matlab and testing with use of the fault data forom ATP-EMTP simulations. Stating the conclusions for the performed investigations.</t>
  </si>
  <si>
    <t>Technologia zapewniająca niezawodność systemu elektroenergetycznego z liniami przesyłowymi prądu stałego</t>
  </si>
  <si>
    <t>Technology for ensuring the reliability of the electric power system with high-voltage direct-current transmission lines</t>
  </si>
  <si>
    <t>The purpose of this MA thesis is to explore the HVDC transmission technology, analyse the differences between them. To get ways to improve the system stability. Scope of the thesis – Learn current literature on HVDC technology and power system reliability. Create a model in a program (Matlab/Simulink, Etap or PowerFactory). Analyse various states and faults to get the influence of HVDC link on the reliability of the electric power system.</t>
  </si>
  <si>
    <t>Lis Robert Dr hab. inż.</t>
  </si>
  <si>
    <t>Opracowanie metody wyboru urządzeń kompensacyjnych w sieciach elektroenergetycznych 110–220 kV z wykorzystaniem samokompensujących i wielopasmowych napowietrznych linii przesyłowych</t>
  </si>
  <si>
    <t>Development of the method for selection of compensating devices at 110-220 kV power networks using self-compensating and multichain overhead power transmission lines</t>
  </si>
  <si>
    <t>The purpose of the thesis is to examine a model of the part of the system where self-compensating and multichain overhead power transmission lines is used. To develop a method for the selection of the compensation devices. The whole thesis will consist some theory about the type of the transmission lines. Then, the description of test network with self-compensating and multichain overhead power transmission lines and analyse the power flow. Reactive power compensation &amp; devices. Multiple load flow solutions - such as angle between voltages applied to the different circuits. The selection of appropriate compensation devices. Final characteristics, i.e. dependency between initial characteristics of the transmission lines and the selection of the compensation devices.</t>
  </si>
  <si>
    <t>Analiza wybranych aspektów bezpieczeństwa funkcjonalnego systemów związanych z bezpieczeństwem w świetle PN-EN 61508</t>
  </si>
  <si>
    <t>Analysis of selected aspects of functional safety of safety-related systems as per PN-EN 61508</t>
  </si>
  <si>
    <t>Estymacja parametrów dynamicznego modelu obciążenia przy użyciu metod sztucznej inteligencji</t>
  </si>
  <si>
    <t>Estimation of dynamic load model parameters using artificial intelligence techniques</t>
  </si>
  <si>
    <t>The aim of this project is to apply a selected artificial intelligence technique for estimation of dynamic load model parameters. The work should consist of a literature review of the state of the art methods already applied to the problem, modelling of the dynamic load and finally numerical results. The project is to be executed in Matlab with the use of appropriate Toolboxes.</t>
  </si>
  <si>
    <t xml:space="preserve">Nieliniowy filtr Kalmana do estymacji częstotliwości sygnału sinusoidalnego </t>
  </si>
  <si>
    <t>Nonlinear Kalman filter for frequency estimation</t>
  </si>
  <si>
    <t>The aim of the project is the application of nonlinear Kalman filter for frequency estimation. The work should consist of a literature review of existing methods, selection of an appropriate signal model and Kalman filter implementation. The results should be compared against other methods and the sensitivity of Kalman filter to signal noise and distortion should be investigated. The project is to be executed in Matlab.</t>
  </si>
  <si>
    <t>Badanie zjawisk chaotycznych w systemach elektroenergetycznych</t>
  </si>
  <si>
    <t>Analysis of chaotic phenomena in power systems</t>
  </si>
  <si>
    <t>- overview of deterministic chaos in dynamic systems;
- study of chaotic behaviour of nonlinear electric networks; 
- analysis of chaotic transients in selected examples: ferroresonance and voltage stability problem;
-  preparation of the computer programs for simulation of the study phenomena in selected schemes;
- performing tests of the selected networks;
- edition of the thesis text, conclusions.</t>
  </si>
  <si>
    <t>Analiza wpływu inercji na pracę układów generacji rozproszonej z przekształtnikami energoelektronicznymi</t>
  </si>
  <si>
    <t>Analysis of inertia relevance in distributed generation system with electronic converters</t>
  </si>
  <si>
    <t xml:space="preserve">The inertia of contemporary power system decreases as more and more converter connected generation units and load are integrated in the power system. Taking this into consideration the basic study is needed:
- review of the research related to inertia in a power system; 
- influence of renewable energy sources on value of inertia system; 
- connection between inertia system and the system stability; 
- possibility to control of virtual inertia in the system with electronic converters; principle of simulation of such systems; 
- proposals of some simulation examples; 
- preparation of the computer programs for simulation of the study phenomena in selected schemes;
- performing tests of the selected networks;
- edition of the thesis text, conclusions.
</t>
  </si>
  <si>
    <t>Load encroachment problem analysis and solution for third zone of distance protection</t>
  </si>
  <si>
    <t>Analiza zjawiska oraz blokowanie zadziałania zabezpieczenia odległościowego w trakcie wkraczania trajektorii impedancji obciążenia w trzecią strefę</t>
  </si>
  <si>
    <t>Load encroachment problem literature analysis. Model analysis in Matlab Simulink software for problem investigation. Preparation of a thermal mathematical model of overhead conductor using Matlab software. Proposition of DLR utility for load encroachment problem solution.</t>
  </si>
  <si>
    <t>Wyznaczanie zbioru wyłączeń krytycznych w systemie elektroenergetycznym</t>
  </si>
  <si>
    <t xml:space="preserve"> Determining a set of contingencies in a power system</t>
  </si>
  <si>
    <t>Review of the methods for contingency screening. Developing a program for a chosen method.  Analysis of features of the considered method.</t>
  </si>
  <si>
    <t>Inteligentne przetwarzanie danych pomiarowych w stacji elektroenergetycznej - kontrola poprawności danych pomiarowych z wykorzystaniem sztucznych sieci neuronowych</t>
  </si>
  <si>
    <t>Intelligent measurement data processing in a substation – checking of correctness of measurement data with the use of artificial neural networks</t>
  </si>
  <si>
    <t xml:space="preserve">Analysis of utilization of artificial neural networks for checking of correctness of measurement data for power-system monitoring. Investigation of features of a selected procedure for checking of correctness of measurement data with the use of artificial neural networks. </t>
  </si>
  <si>
    <t>Elektrotechnika_mgr_EEN</t>
  </si>
  <si>
    <t xml:space="preserve">Zakłócenia występujące w instancji elektrycznej ze szczególnym uwzględnieniem wyższych harmonicznych    </t>
  </si>
  <si>
    <t>Interference present in the electrical installation with specjal consideration of higher harmonics</t>
  </si>
  <si>
    <t>Analysis of the requirements posed for the power quality parameters</t>
  </si>
  <si>
    <t xml:space="preserve">Celem pracy jest omówienie wymagań stawianym parametrom jakości energii elektrycznej ze względu na aktualizację dokumentów normatywnych. W zakres pracy wchodzi omówienie parametrów wykorzystywanych do oceny jakości energii elektrycznej oraz odpowiednich aktów normatywnych. Na przykładzie wyników pomiarów należy dokonać porównania nowelizacji przepisów pod względem oceny parametrów jakości energii elektrycznej. </t>
  </si>
  <si>
    <t xml:space="preserve">Zasady projektowania instalacji elektroenergetycznych dla kolei </t>
  </si>
  <si>
    <t>Principles of designing of electrical installations in the railway industry</t>
  </si>
  <si>
    <t>Celem pracy jest opisanie zasad dotyczących projektowania instalacji elektroenergetycznych dla kolei. W zakres pracy wchodzi omówienie odpowiednich aktów normatywnych, uwarunkowań technicznych. Należy wskazać różnice między projektowaniem instalacji elektroenergetycznych dla kolei a instalacjami przemysłowymi.</t>
  </si>
  <si>
    <t>Sposoby filtracji wyższych harmonicznych</t>
  </si>
  <si>
    <t>Methods of filtering of higher harmonics</t>
  </si>
  <si>
    <t>Celem pracy jest omówienie rozwiązań stosowanych w celu filtracji wyższych harmonicznych . W zakres pracy wchodzi omówienie parametrów wykorzystywanych do filtracji wyższych harmonicznych oraz odpowiednich aktów normatywnych. Na przykładzie wybranego obiektu należy omówić problematykę zagadnienia.</t>
  </si>
  <si>
    <t>Problematyka jakości energii elektrycznej w transporcie szynowym</t>
  </si>
  <si>
    <t>The problem of quality of electric power in rail transport</t>
  </si>
  <si>
    <t>Celem pracy jest omówienie parametrów jakości energii elektrycznej występujących  w transporcie szynowym . W zakres pracy wchodzi omówienie parametrów wykorzystywanych do oceny jakości energii elektrycznej oraz odpowiednich aktów normatywnych. Na przykładzie wybranego rodzaju transportu szynowego należy omówić problematykę jakości energii elektrycznej.</t>
  </si>
  <si>
    <t>Układy zasilania obiektów o różnym stopniu niezawodności</t>
  </si>
  <si>
    <t>Power supply systems for buildings with varying levels of reliability</t>
  </si>
  <si>
    <t>Celem pracy jest przeprowadzenie analizy dotyczącej układów zasilania obiektów o różnym stopniu niezawodności. W zakresie pracy należy uwzględnić między innymi analizę obowiązujących wytycznych zawartych w odpowiednich normach i przepisach, a także analizę stosowanych układów zasilania o różnym stopniu niezawodności w zależności od typu i wymagań zasilanego obiektu. Dodatkowo należy zaproponować rozwiązanie tego typu układu zasilania dla zadanego przykładu.</t>
  </si>
  <si>
    <t>Projektowanie instalacji elektrycznych wspomagane komputerowo z wykorzystaniem systemu ArCADia</t>
  </si>
  <si>
    <t>Computer-assisted electrical installations design using the ArCADia system</t>
  </si>
  <si>
    <t>Celem pracy jest analiza możliwości jednego z modułów systemu oprogramowania ArCADia firmy INTERsoft (pakiet INTERsoft ArCADia ELEKTRYKA) wykorzystywanego między innymi do projektowania instalacji i rozdzielnic elektrycznych niskiego napięcia, instalacji odgromowych oraz tworzenia niezbędnej dokumentacji technicznej. Uzupełnienie pracy powinna stanowić weryfikacja praktyczna w formie przykładowych projektów.</t>
  </si>
  <si>
    <t>Wpływ jakości  energii elektrycznej na eksploatację przemysłowych  urządzeń odbiorczych.</t>
  </si>
  <si>
    <t>Power quality impact on electrical equipment operations</t>
  </si>
  <si>
    <t>Przedsiębiorstwo energetyczne jako uczestnik rynku energii elektrycznej</t>
  </si>
  <si>
    <t xml:space="preserve">An electric utility as a participant in electricity market </t>
  </si>
  <si>
    <t>Termowizja jako metoda diagnostyki technicznej urządzeń elektroenergetycznych</t>
  </si>
  <si>
    <t>Thermovision  as a method of technical diagnostics of electrical equipment</t>
  </si>
  <si>
    <t>Metody kompensacji mocy biernej w zakładach przemysłowych</t>
  </si>
  <si>
    <t>Methods of reactive power compensation in industrial company</t>
  </si>
  <si>
    <t>Przegląd i analiza nowoczesnych systemów  sterowania i nadzoru w stacjach elektroenergetycznych</t>
  </si>
  <si>
    <t>Review and analysis of  modern  monitoring and control systems in power substations</t>
  </si>
  <si>
    <t>Zapoznanie się ze stosowanymi w stacjach elektroenergetycznych  nowoczesnymi  systemami sterowania i nadzoru. Przegląd i analiza nowoczesnych  systemów pod  kątem: stawianych zadań, struktury, zakresu stosowania, procedur stosowania i doświadczeń eksploatacyjnych. Ocena wad,  zalet  i możliwości wykorzystania analizowanych systemów sterowania i nadzoru stacji elektroenergetycznej. Opracowanie zestawu kryteriów jakie powinny spełniać  nowoczesne  systemy  sterowania i nadzoru w stacjach elektroenergetycznych. Ocena wybranych nowoczesnych systemów pod kątem opracowanych kryteriów.</t>
  </si>
  <si>
    <t>Badanie profili obciążeń elektrycznych dla różnych odbiorców zasilanych z sieci niskiego napięcia</t>
  </si>
  <si>
    <t>Study of profiles of electrical loads of different consumers supplied from low voltage networks</t>
  </si>
  <si>
    <t>Celem pracy jest analiza profili obciążeń elektrycznych dla wybranych grup odbiorców w odniesieniu do zużycia energii w regionie. W pracy należy zebrać dane ilościowe w różnych grupach odbiorców, stworzyć wykresy obciążeń dla poszczególnych grup i ocenić, jakie czynniki oddziałują na zużycie w poszczególnych grupach. Należy przedstawić jakie działania legislacyjne, bądź informacyjne mogą potencjalnie wpłynąć na ograniczenie zużycia w analizowanych grupach lub przenieść to zużycie do okresów dolin.</t>
  </si>
  <si>
    <t>Efektywna gospodarka energią elektryczną w budynku użyteczności publicznej</t>
  </si>
  <si>
    <t>Energy-effective electricity management in a public building</t>
  </si>
  <si>
    <t>Efektywna gospodarka energią elektryczną w sektorze usług</t>
  </si>
  <si>
    <t>Analiza warunków współpracy reklozerów i sekcjonalizerów w sieciach średniego napięcia</t>
  </si>
  <si>
    <t>Analysis of coordination and cooperation of reclosers and sectionalizers working in medium voltage networks</t>
  </si>
  <si>
    <t xml:space="preserve">Celem pracy jest zapoznanie studenta ze sposobami realizacji automatyzacji sieci średniego napięcia, zwiększającej niezawodność jej pracy. Zakres pracy obejmuje opis rozwiązań technologicznych reklozerów i sekcjonalizerów aktualnie stosowanych w sieciach SN oraz krytyczną analizę funkcjonalności reklozerów i sekcjonalizerów dostępnych na rynku. Zadaniem studenta będzie opracowanie rozwiązań i algorytmów, dla wybranej sieci SN, mających na celu zmniejszenie czasów trwania przerw w dostawie energii elektrycznej do odbiorców. </t>
  </si>
  <si>
    <t>Analiza protokołu IEC61850 pod kątem bezpieczeństwa informatycznego</t>
  </si>
  <si>
    <t>Analysis of the IEC61850 protocol for IT security</t>
  </si>
  <si>
    <t>Celem pracy jest zapoznanie studenta z protokołem IEC61850, wykorzystywanym w automatyce elektroenergetycznej. Zakres pracy obejmuje analizę protokołu pod kątem cyberbezpieczeństwa. W zakres pracy wchodzi również wykonanie badań laboratoryjnych odporności protokołu na różne zakłócenia, ataki typu DoS itp.</t>
  </si>
  <si>
    <t>Analiza i badania komunikacji cyfrowej w protokole IEC 61850 pomiędzy zabezpieczeniem odległościowym a koncentratorem danych</t>
  </si>
  <si>
    <t>Analysis and testing of digital communication in IEC 61850 protocol between distance protection and data concentrator</t>
  </si>
  <si>
    <t>Celem pracy jest zapoznanie studenta z budową i zasadą działania nowoczesnych, cyfrowych zabezpieczeń elektroenergetycznych oraz ich współpracy z wykorzystaniem protokołu IEC 61850.
Zakres pracy obejmuje analizę protokołu IEC 61850, przeprowadzenie w warunkach laboratoryjnych badań skuteczności wymiany informacji (MMS, GOOSE, SMV) w komunikacji cyfrowej pomiędzy zabezpieczeniem odległościowym a koncentratorem telemechaniki, jako elementem Systemu Sterowania i Nadzoru, a także opracowanie wniosków i wytycznych z badań.</t>
  </si>
  <si>
    <t xml:space="preserve">Analiza odporności zabezpieczeń nadprądowych w kontekście stanów przejściowych </t>
  </si>
  <si>
    <t>Analysis of overcurrent protection resistance in the context of transient states</t>
  </si>
  <si>
    <t xml:space="preserve">Celem pracy jest zapoznanie studenta z budową, zasadą działania i obsługą nowoczesnych, cyfrowych zabezpieczeń elektroenergetycznych. W ramach pracy  student nabędzie wiedzę dotyczącą podstawowych definicji parametrów charakteryzujących zabezpieczenie, ugruntuje wiedzę z Matlaba/ATP i nauczy się testować zabezpieczenia przy wykorzystaniu zaawansowanych urządzeń i modułów testowych. Zakres pracy obejmuje badania laboratoryjne kilku wybranych zabezpieczeń nadprądowych. Analizie zostaną poddane: próg zadziałania i powrotu przekaźników, czasy działania, sposoby definiowania błędów oraz metodologia testowania zabezpieczeń prądowych (wytyczne w kontekście normy IEC 60255-151). Testy zostaną przeprowadzone przy wykorzystaniu testera zabezpieczeń Omicron CMC 356. Sygnały przejściowe będą wyznaczone za pomocą wybranego oprogramowania. </t>
  </si>
  <si>
    <t>Analiza opłacalności zmiany zasilania z niskiego napięcia na napięcie średnie na przykładzie przedsiębiorstwa produkcyjnego</t>
  </si>
  <si>
    <t>Analysis of the profitability of changing the power supply from low voltage to medium voltage on the example of a production company</t>
  </si>
  <si>
    <t>Celem pracy jest analiza techniczno-ekonomiczna dostosowania układu elektroenergetycznego do zmiany zasilania z niskiego napięcia na napięcie średnie  na przykładzie wybranego przedsiębiorstwa produkcyjnego. Analiza dotyczy korzyści ekonomicznych oraz czasu zwrotu nakładów inwestycyjnych przy przebudowie układu pomiarowo-rozliczeniowego oraz stacji transformatorowej.</t>
  </si>
  <si>
    <t>Optymalny dobór instalacji fotowoltaicznej dla wybranego obiektu przemysłowego</t>
  </si>
  <si>
    <t>Optimal selection of photovoltaic installation for a selected industrial facility</t>
  </si>
  <si>
    <t>Wymagania dotyczące bezpieczeństwa pracy instalacji fotowoltaicznych</t>
  </si>
  <si>
    <t>Requirements for the safety of photovoltaic installations</t>
  </si>
  <si>
    <t>Celem pracy jest analiza wymagań stawianych instalacjom fotowoltaicznym w celu zapewnienia ich  bezpiecznej pracy oraz bezpieczeństwa obiektów, na których są zainstalowane. Przeprowadzoną analizę należy zilustrować przykładowymi rzeczywistymi instalacjami fotowoltaicznymi.</t>
  </si>
  <si>
    <t>Zasady projektowania instalacji niskoprądowych w obiektach użyteczności publicznej</t>
  </si>
  <si>
    <t>Design principles for low voltage installations in public facilities</t>
  </si>
  <si>
    <t>Zabezpieczenie odległościowe linii przesyłowej z filtracją o zmiennym oknie pomiarowym</t>
  </si>
  <si>
    <t>Distance protection for transmission lines with variable window length filtering</t>
  </si>
  <si>
    <t>Analiza zwarć w linii przesyłowej oraz algorytmów pomiarowych i decyzyjnych zabezpieczenia odległościowego. Odwzorowanie algorytmów pomiarowych o stałym i zmiennym oknie pomiarowym w programie Matlab. Analiza pracy zabezpieczenia odległościowego z użyciem sygnałów z symulacji zwarć w linii za pomocą programu ATP-EMTP. Opracowanie wniosków z przeprowadzonych badań.</t>
  </si>
  <si>
    <t>Analiza impedancyjnego zabezpieczenia różnicowego linii przesyłowych</t>
  </si>
  <si>
    <t>Analysis of impedance differential protection of transmission lines</t>
  </si>
  <si>
    <t>Analiza zwarć w liniach przesyłowych oraz zabezpieczeń linii. Odwzorowanie algorytmu impedancyjnego zabezpieczenia różnicowego w programie Matlab. Analiza pracy zabezpieczenia z użyciem sygnałów z symulacji zwarć w linii za pomocą programu ATP-EMTP. Opracowanie wniosków z przeprowadzonych badań.</t>
  </si>
  <si>
    <t>Analiza czynno-mocowego zabezpieczenia różnicowego linii przesyłowych</t>
  </si>
  <si>
    <t>Analysis of active-power differential protection of transmission lines</t>
  </si>
  <si>
    <t>Analiza zwarć w liniach przesyłowych oraz zabezpieczeń linii. Odwzorowanie algorytmu czynno-mocowego zabezpieczenia różnicowego w programie Matlab. Analiza pracy zabezpieczenia z użyciem sygnałów z symulacji zwarć w linii za pomocą programu ATP-EMTP. Opracowanie wniosków z przeprowadzonych badań.</t>
  </si>
  <si>
    <t>Signalling and fire protection systems in industrial facilities</t>
  </si>
  <si>
    <t xml:space="preserve">Celem pracy jest zapoznanie z systemami sygnalizacji i ochrony przeciwpożarowej stosowanymi obecnie w obiektach przemysłowych. Zakres pracy uwzględnia również nowoczesne techniki detekcji i eliminacji pożaru oraz analizę rozwiązań zapewniających bezprzerwowe zasilanie urządzeń ppoż. podczas pożaru.  </t>
  </si>
  <si>
    <t>Wykorzystanie niestandardowych konstrukcji wsporczych w budowie linii napowietrznych</t>
  </si>
  <si>
    <t>Innovative solutions for overhead line supports</t>
  </si>
  <si>
    <t xml:space="preserve">Celem pracy jest przegląd niestandardowych konstrukcji wsporczych stosowanych na świecie w budowie linii napowietrznych w ciągu ostatnich 10 lat. Celem jest analiza wpływu takich linii napowietrznych na środowisko oraz krajobraz. </t>
  </si>
  <si>
    <t xml:space="preserve">Wpływ obiektów elektroenergetycznych na otoczenie, w którym żyje człowiek </t>
  </si>
  <si>
    <t>The impact of power systems on the environment in which people live.</t>
  </si>
  <si>
    <t xml:space="preserve">Celem pracy jest opracowanie ankiety dotyczącej wpływu obiektów elektroenergetycznych takich jaki linie napowietrzne, kablowe, stacje elektroenergetyczne na środowisko, w którym żyjemy. Ankietę należy przeprowadzić wśród losowo wybranych osób, a następnie opracować jej wyniki. </t>
  </si>
  <si>
    <t>Analiza wpływu czynników zewnętrznych na efektywność wykorzystania źródeł fotowoltaicznych</t>
  </si>
  <si>
    <t>Analysis of the impact of external factors on the efficiency of photovoltaic sources</t>
  </si>
  <si>
    <t>Celem pracy jest scharakteryzowanie wpływu czynników zewnętrznych i warunków klimatycznych na pracę ogniw fotowoltaicznych. Należy dokonać oceny efektywności wykorzystania źródeł fotowoltaicznych na przykładzie danego rejonu geograficznego.</t>
  </si>
  <si>
    <t xml:space="preserve">Problemy eksploatacyjne w liniach elektroenergetycznych niskiego napięcia </t>
  </si>
  <si>
    <t>Operational problems in low voltage power lines</t>
  </si>
  <si>
    <t>Zasadniczym celem pracy jest przegląd i analiza danych statystycznych dot. awaryjności linii, przerw w zasilaniu odbiorców, zapasu obciążalności itp. Szczególną uwagę należy zwrócić na problemy z wyłączaniem zwarć w długich liniach na terenach wiejskich. W problematycznych przypadkach należy wskazać możliwe rozwiązania problemu, ze zwróceniem uwagi na ich szacunkowy koszt i łatwość zastosowania.</t>
  </si>
  <si>
    <t>Identyfikacja wybranych funkcji przejścia konwerterów napięcia DC-DC</t>
  </si>
  <si>
    <t>Identification of selected transfer functions of DC-DC converters</t>
  </si>
  <si>
    <t>Cel pracy: Przebadanie na drodze symulacyjnej w środowisku Matlab-Simulink dwóch wybranych metod identyfikacji funkcji przejścia z udziałem dwóch różnych struktur przetwornic DC-DC. Zakres pracy: Analiza literatury; wybór metod identyfikacji; wybór struktur przetwornic DC-DC; zapoznanie się z układami przetwornic i ich opisem matematycznym; opracowanie modeli symulacyjnych; wykonanie symulacyjnych badań identyfikacyjnych; redakcja pracy. Możliwa weryfikacja eksperymentalna.</t>
  </si>
  <si>
    <t>Modelowanie systemu HVDC do obliczeń rozpływów mocy</t>
  </si>
  <si>
    <t>Modelling of HVDC systems for power flow calculations</t>
  </si>
  <si>
    <t>Ogólna charakterystyka sposobów modelowania systemów HVDC dla potrzeb rozpływów mocy. Opracowanie programu do obliczeń rozpływów mocy z uwzględnieniem systemów HVDC. Obliczenia rozpływów mocy z uwzględnieniem systemów HVDC.</t>
  </si>
  <si>
    <t>Optymalna lokalizacja dodatkowych źródeł mocy biernej w sieci przesyłowej metodą Tabu Search</t>
  </si>
  <si>
    <t>Optimal placement of additonal Var sources in power system by Tabu Search algorithm</t>
  </si>
  <si>
    <t>Ogólna charakterystyka metod Tabu Serach. Opracowanie programu do optymalnej lokalizacji dodatkowych źródeł mocy biernej metodą Tabu Search. Przeprowadzenie obliczeń optymalizacyjnych.</t>
  </si>
  <si>
    <t>Metody statycznej estymacji stanu systemu elektroenergetycznego z wykorzystaniem pomiarów PMU</t>
  </si>
  <si>
    <t>Static state estimation methods of power system with PMU measurements</t>
  </si>
  <si>
    <t xml:space="preserve">Przegląd metod statycznej estymacji stanu systemu elektroenergetycznego. Przeprowadzenie obliczeń przy użyciu opracowanych przez dyplomanta programów. Analiza otrzymanych wyników.    
</t>
  </si>
  <si>
    <t>Burze słoneczne a sieci elektroenergetyczne</t>
  </si>
  <si>
    <t>Solar storms and power grids</t>
  </si>
  <si>
    <t>Ogólna charakterystyka problemu. Modelowanie wpływu  geomagnetycznie indukowanych  prądów na system elektroenergetyczny. Przeprowadzenie obliczeń. Analiza otrzymanych wyników.</t>
  </si>
  <si>
    <t>Badanie algorytmów pomiaru składowych ortogonalnych prądu i napięcia odpornych na zmiany częstotliwości sieci</t>
  </si>
  <si>
    <t xml:space="preserve">Analysis of phasor estimation algorithms immune to system frequency deviation </t>
  </si>
  <si>
    <t>Zapoznanie się z cyfrowymi algorytmami pomiaru składowych ortogonalnych prądu i napięcia stosowanych w przekaźnikach zabezpieczeniowych. Sposoby korekcji tych algorytmów przy znanej zmianie częstotliwości sieciowej. Wyprowadzenie i weryfikacja proponowanych metod korekcji błędów wynikających ze zmiany częstotliwości sieci. Opracowanie i uruchomienie modeli symulacyjnych do badania proponowanych algorytmów. Przeprowadzenie symulacyjnych badań i ich weryfikacja. Przygotowanie tekstu pracy dyplomowej.</t>
  </si>
  <si>
    <t>Analiza algorytmów stosowanych w zabezpieczeniach od pracy wyspowej w układach generacji rozproszonej</t>
  </si>
  <si>
    <t>Analysis of loss of mains protection algorithms applied in distributed generation</t>
  </si>
  <si>
    <t>Zapoznanie się z problematyką ochrony układów generacji rozproszonej od pracy wyspowej. Należy opracować model symulacyjny fragmentu sieci z siłownią wiatrową wraz z układem zabezpieczeń punktu przyłączenia do sieci. Przeprowadzić analizę stosowanych metod detekcji pracy wyspowej generatora wraz z lokalnym obciążeniem. Przeprowadzić analizę warunków stosowania automatyki SPZ w takim układzie. Przeprowadzić symulacyjne badania układu. Przygotować tekst pracy dyplomowej.</t>
  </si>
  <si>
    <t>Zabezpieczenie nadprądowe z funkcją zapobiegania awariom wielkoobszarowym</t>
  </si>
  <si>
    <t>Overcurrent protection for wide area failures prevention</t>
  </si>
  <si>
    <t>Analiza awarii wielkoobszarowych w literaturze polskiej i anglojęzycznej w celu wyznaczenia udziału zabezpieczeń nadprądowych w procesie ich rozwoju. Opracowanie dodatkowych algorytmów decyzyjnych opartych na dynamicznej obciążalności linii eliminujących zauważone problemy. Testowanie opracowanych modeli matematycznych nagrzewania przewodów i nowych algorytmów w środowisku ATP/EMTP i Matlab</t>
  </si>
  <si>
    <t>Analiza pracy zabezpieczenia odległościowego w trakcie wysokich obciążeń</t>
  </si>
  <si>
    <t>Analysis of distance protection operation during heavy loads</t>
  </si>
  <si>
    <t>Analiza literaturowa zjawiska wkraczania trajektorii impedancji widzianej przez zabezpieczenie odległościowe w trzecią strefę zadziałania. Symulacyjna analiza zjawiska z wykorzystaniem modelu fragmentu sieci EEN w Matlab Simulink lub ATP/EMTP. Propozycja wprowadzenia dodatkowych algorytmów decyzyjnych zapobiegających niepożądanym zadziałaniom zabezpieczenia odległościowego.</t>
  </si>
  <si>
    <t xml:space="preserve">Pomiary rozkładu parametrów pola elektromagnetycznego w wybranych pojazdach elektrycznych </t>
  </si>
  <si>
    <t>Measurements of the distribution of parameters of EMF  field for selected electric car</t>
  </si>
  <si>
    <t xml:space="preserve">Przeprowadzenie pomiarów parametrów emisji pola EMF  w wybranych pojazdach elektrycznych.  Stworzenie metodyki  pomiarów pozwalającej na badania porównawcze pojazdów elektrycznych. </t>
  </si>
  <si>
    <t xml:space="preserve">Optymalizacja zasięgu pojazdu elektrycznego przy najniższej dostępnej masie akumulatorów i zachowaniu średniej prędkości jazdy </t>
  </si>
  <si>
    <t>Optimizing the range of an electric vehicle with the lowest available battery weight and maintaining average speed</t>
  </si>
  <si>
    <t xml:space="preserve">Określenie czynników mających istotny wpływ na zasięg pojazdu elektrycznego. Dla zadanych parametrów konstrukcyjnych elementów pojazdu ustalenie reżimów pracy układu napędowego w rozmaitych fazach ruchu pojazdu pozwalających na uzyskanie największego zasięgu pojazdu </t>
  </si>
  <si>
    <t xml:space="preserve">Optymalizacja pojemności akumulatora w pojeździe liniowym komunikacji publicznej </t>
  </si>
  <si>
    <t>Optimization of the battery capacity in a  city line public transport vehicle</t>
  </si>
  <si>
    <t>Duża masa właściwa akumulatorów trakcyjnych ogranicza pojemność pojazdu obniżając efektywność transportu publicznego. Konieczne jest znajdowanie optymalnych rozwiązań.
Celem pracy jest wykonanie analizy  rozwiązań tego problemu zastosowanych przez różnych producentów pojazdów komunikacji publicznej. Określenie zależności jakie występują pomiędzy masą własną/zasięgiem/liczbą pasażerów.</t>
  </si>
  <si>
    <t>Należy wykonać zestawienie danych technicznych  dostępnych na rynku akumulatorów .Celem pracy jest dobór akumulatora trakcyjnego do wymagań eksploatacyjnych wybranego pojazdu elektrycznego eksploatowanego w określonych warunkach.</t>
  </si>
  <si>
    <t>Systemowa koncepcja systemu ładowania pojazdów elektrycznych oraz optymalizacja zużycia energii zużywanej przez sektor elektromobilności</t>
  </si>
  <si>
    <t>System concept of the electric vehicle charging system and optimization of energy consumption by the electromobility sector</t>
  </si>
  <si>
    <t>Opracowanie ogólnych założeń dla systemu ładowania pojazdów elektrycznych poprzez dobór mocy, lokalizacji oraz gęstości rozmieszczenia stacji ładowania pojazdów z uwzględnieniem możliwości dwukierunkowej pracy ładowanie/zasilanie systemu przez nieużywane pojazdy. W tym celu wskazane byłoby poparcie w/w rozważań o taryfy dla energii elektrycznej.</t>
  </si>
  <si>
    <t>Wykorzystanie rozproszonych źródeł energii elektrycznej oraz baterii pojazdów elektrycznych do pracy zintegrowanego systemu ładowania pojazdów</t>
  </si>
  <si>
    <t>Usage of the distributed sources of electricity and batteries of electric vehicles for the operation of an integrated vehicle charging system</t>
  </si>
  <si>
    <t>Celem pracy jest przeprowadzenie bilansu energetycznego przeprowadzonego na potrzeby doboru gęstości oraz lokalizacji stacji ładowania pojazdów elektrycznych z możliwością wykorzystania rozproszonych źródeł energii w różnych porach dnia, przy różnych strefach taryfowych dla energii elektrycznej oraz przy wykorzystaniu do tego celu nieużywanych w danym czasie pojazdów elektrycznych, których właściciele otrzymywaliby z tego tytułu określone gratyfikacje.</t>
  </si>
  <si>
    <t>Modelowanie hałasu wytwarzanego przez linie napowietrzne najwyższych napięć</t>
  </si>
  <si>
    <t>Modelling the generated noise by high voltage overhead transmission lines</t>
  </si>
  <si>
    <t>Celem pracy jest opracowanie modelu opisującego hałas wytwarzany przez linie napowietrzne najwyższych napięć. Zakres pracy obejmuje opracowanie i analityczne przetestowanie opracowanego modelu.</t>
  </si>
  <si>
    <t xml:space="preserve">Opracowanie układu do wizualizacji wektora natężenia pola magnetycznego </t>
  </si>
  <si>
    <t>Working the arrangement out to the visualisation of the vector of the magnetic field strength</t>
  </si>
  <si>
    <t xml:space="preserve">Celem pracy jest opracowanie układu pozwalającego na oscyloskopową wizualizacje wektora natężenia pola magnetycznego wytwarzanego przez model linii napowietrznej. </t>
  </si>
  <si>
    <t xml:space="preserve">Zastosowanie metody elementów skończonych (MES) w modelowaniu rozkładu pola elektrycznego wytwarzanego przez linie napowietrzne wysokiego napięcia </t>
  </si>
  <si>
    <t>Applying the method of finished elements (MES) for modelling of typical situations of the exposition in electric field generated by HV transmission lines</t>
  </si>
  <si>
    <t xml:space="preserve">Celem pracy jest analiza możliwości wykorzystania metody elementów skończonych  do modelowania typowych sytuacji ekspozycyjnych występujących w sąsiedztwie linii napowietrznych wysokiego napięcia </t>
  </si>
  <si>
    <t>Obliczanie rozkładów pola magnetycznego dla złożonych układów torów prądowych z wykorzystaniem programu komputerowego</t>
  </si>
  <si>
    <t xml:space="preserve">Opracowanie koncepcji układu do zasilania modelu linii napowietrznej wysokiego napięcia, umożliwiającego badanie rozkładu pola elektrycznego w jej sąsiedztwie </t>
  </si>
  <si>
    <t>Working out of the conception the arrangement for powering the model of the overhead power grid of the high voltage, enabling to study the distribution of the electric field in its neighbourhood</t>
  </si>
  <si>
    <t>Ocena stanu pracy sieci elektroenergetycznej z wykorzystaniem metody napięć węzłowych.</t>
  </si>
  <si>
    <t>State estimation of a power network with use of the method of nodal voltages.</t>
  </si>
  <si>
    <t>Krytyczny przegląd metod oceny stanu pracy sieci elektroenergetycznej. Dla metody wybranej spośród grupy metod napięć węzłowych opracowanie algorytmu i programu. Dla rozpatrywanej metody dokonanie analizy właściwości obliczeniowych, wrażliwości na brak danych pomiarowych, wrażliwości na błędy obarczające dane pomiarowe.</t>
  </si>
  <si>
    <t>Ustalenie miejsca generacji harmonicznych w sieci elektroenergetycznej.</t>
  </si>
  <si>
    <t>Determination of a location of harmonic generation in a power network.</t>
  </si>
  <si>
    <t>Klasyfikacja koncepcji lokalizacji generacji harmonicznych w sieci elektroenergetycznej. Właściwości różnych metod lokalizacji generacji harmonicznych. Opracowanie algorytmu oraz programu pozwalającego lokalizować generacje harmonicznych z wykorzystaniem tzw. wskaźnika napięciowego oraz wskaźnika prądowego. Analiza miejsc generacji harmonicznych w konkretnej sieci elektroenergetycznej.</t>
  </si>
  <si>
    <t>Lokalizacja źródeł zakłóceń napięcia w sieci elektroenergetycznej</t>
  </si>
  <si>
    <t>Localization of sources of voltage disturbances in a power network</t>
  </si>
  <si>
    <t>Charakterystyka możliwych źródeł zakłóceń napięcia w sieci elektroenergetycznej. Ocena porównawcza istniejących metod lokalizacji źródeł zakłóceń napięcia. Zasymulowanie pracy źródeł zakłóceń w sieci elektroenergetycznej w wybranym systemie oprogramowania. Zbadanie skuteczności lokalizacji źródeł zakłóceń z wykorzystaniem istniejących metod dla rozpatrywanej sieci elektroenergetycznej.</t>
  </si>
  <si>
    <t xml:space="preserve">Wykrywanie obciążeń w systemie elektroenergetycznym dominujących ze względu na  systemowe straty mocy czynnej  </t>
  </si>
  <si>
    <t>Identification of loads in a power system from the viewpoint of the system active-power losses</t>
  </si>
  <si>
    <t>Krytyczna analiza sposobów wyznaczania systemowych strat mocy czynnej. Analiza czynników wpływających na straty mocy czynnej. Ilościowa charakterystyka wpływu obciążeń systemu elektroenergetycznego na straty mocy czynnej w tym systemie. Opracowanie sposobu ustalania dominujących obciążeń systemu elektroenergetycznego z punktu widzenia systemowych strat mocy czynnej.</t>
  </si>
  <si>
    <t>Elektrotechnika_mgr_ETP</t>
  </si>
  <si>
    <t>Analiza wytycznych i zasad planowania oświetlenia zewnętrznego otwartych przestrzeni miejskich</t>
  </si>
  <si>
    <t>Analysis of guidelines and rules for planning outdoor lighting of open urban spaces</t>
  </si>
  <si>
    <t>Celem pracy jest przeprowadzenie analizy wytycznych i zasad planowania oświetlenia zewnętrznego otwartych przestrzeni miejskich (parki, skwery, pasaże, nabrzeża). W zakresie pracy należy uwzględnić między innymi ogólną charakterystykę wymagań zawartych w przepisach i normach dotyczących planowania oświetlenia tego typu obszarów, najczęściej stosowane źródła światła i oprawy oświetleniowe, sposoby montażu, rodzaje latarni. Wymagane jest także uwzględnienie aspektów estetycznych (np. oświetlenie dekoracyjne, akcentujące) oraz ekonomicznych (stosowanie rozwiązań poprawiających efektywność energetyczną, sterowanie oświetleniem, lampy solarne). Uzupełnienie pracy powinna stanowić weryfikacja projektowa przedstawionych w pracy zagadnień na zadanym przykładzie.</t>
  </si>
  <si>
    <t>Nowoczesne stacje ładowania samochodów elektrycznych.</t>
  </si>
  <si>
    <t>Modern electric car charging stations.</t>
  </si>
  <si>
    <t xml:space="preserve">Zasady  przyłączania odbiorców do sieci elektroenergetycznej </t>
  </si>
  <si>
    <t xml:space="preserve">Rules of customers electricity  connecting   to the grid </t>
  </si>
  <si>
    <t xml:space="preserve">Zagrożenia środowiskowe związane z zagospodarowaniem zużytych urządzeń elektrycznych. </t>
  </si>
  <si>
    <t>Environmental threats in relation to waste electrical equipment management.</t>
  </si>
  <si>
    <t>Electricity management in industrial power plant</t>
  </si>
  <si>
    <t>Celem pracy jest analiza i optymalizacja zużycia energii elektrycznej na przykładzie wybranego przedsiębiorstwa. W pracy należy zebrać ilościowo-jakościowe dane o zużyciu energii w przedsiębiorstwie oraz głównych odbiornikach. W pracy należy przeanalizować możliwe działania proefektywnościowe związane z modernizacją i zmianą zachowań odbiorców. Należy też zbadać możliwości zmniejszenia kosztów energii elektrycznej dla odbiorcy i ocenić skuteczność dotychczasowego prowadzenia gospodarki energetycznej w firmie.</t>
  </si>
  <si>
    <t>Analiza możliwości filtracji zaburzeń wysokiej częstotliwości</t>
  </si>
  <si>
    <t>Analysis of the possibility of filtering high frequency disturbances</t>
  </si>
  <si>
    <t>Celem pracy jest zapoznanie studenta z budową filtrów przeciwzakłóceniowych wysokiej częstotliwości (3-150 kHz). Zakres pracy obejmuje krytyczną analizę dostępnych na rynku filtrów do eliminacji zaburzeń w paśmie CENELEC A-D, przeprowadzenie obliczeń i analiz niezbędnych do opracowania takich filtrów, opracowanie modeli fizycznych filtrów (wąsko i szerokopasmowych) i przeprowadzenie badań laboratoryjnych opracowanych urządzeń.</t>
  </si>
  <si>
    <t>Analysis and functional testing of transformer differential protection.</t>
  </si>
  <si>
    <t>Celem pracy jest zapoznanie studenta z budową i zasadą działania nowoczesnych, cyfrowych zabezpieczeń elektroenergetycznych.
Zakres pracy obejmuje analizę możliwości współpracy cyfrowego zabezpieczenia różnicowego transformatora z transformatorami o różnych grupach połączeń uzwojeń, adaptację zabezpieczenia do stanowiska pomiarowego, zaprogramowanie wybranych kryteriów, wykonanie badań zabezpieczenia z wykorzystaniem cyfrowego testera zabezpieczeń Omicron CMC 356 oraz opracowanie wytycznych do jego badania.</t>
  </si>
  <si>
    <t xml:space="preserve">Wpływ opraw oświetleniowych ze źródłami LED na sieć zasilającą </t>
  </si>
  <si>
    <t>Impact of luminaires with LED sources on the power supply network</t>
  </si>
  <si>
    <t>Pole magnetyczne w samochodach elektrycznych</t>
  </si>
  <si>
    <t>Magnetic field in electric cars</t>
  </si>
  <si>
    <t>Celem pracy jest pomiarowa identyfikacja pola magnetycznego o różnych częstotliwościach we wnętrzu samochodów elektrycznych. Pomiary należy przeprowadzić podczas postoju oraz jazdy z różnymi prędkościami Na podstawie uzyskanych wyników pomiarów należy ocenić czy nie zostały przekroczone dopuszczalne wartości pola magnetycznego.</t>
  </si>
  <si>
    <t>Analiza zasad prawidłowego oświetlania przejść dla pieszych</t>
  </si>
  <si>
    <t>Analysis of guidelines for the correct lighting of pedestrian crossings</t>
  </si>
  <si>
    <t>Ocena rozwoju mobilności elektrycznej w Polsce</t>
  </si>
  <si>
    <t>Assessment of the development of electric mobility in Poland</t>
  </si>
  <si>
    <t>Wilczyński Artur Prof. dr hab. inż.</t>
  </si>
  <si>
    <t>Sterowanie obciążeniem elektrycznym jako element zarządzania energią</t>
  </si>
  <si>
    <t>Control of the electrical load as a element of the energy management</t>
  </si>
  <si>
    <t>Celem pracy jest określenie celu, roli i sposobów sterowania obciążeniem elektrycznym. Zakres pracy obejmuje scharakteryzowanie metod kształtowania zapotrzebowania na moc elektryczną oraz ich skuteczności, w tym m. in. ekonomicznych i technicznych, omówienie możliwości jakie daje zainstalowanie liczników inteligentnych. Ponadto należy omówić regulacje prawne krajowe i unijne z tego zakresu oraz scharakteryzować problem bilansowania energii elektrycznej w warunkach rozwoju OZE.</t>
  </si>
  <si>
    <t>Zarządzanie energią w zakładzie przemysłowym</t>
  </si>
  <si>
    <t>Energy management in an industrial plant</t>
  </si>
  <si>
    <t>Tariff application in the other energy consumer groups</t>
  </si>
  <si>
    <t xml:space="preserve">Celem pracy jest przegląd różnych rodzajów taryf, ich zakresu stosowania dla poszczególnych odbiorców energii oraz zaprezentowanie wybranego przykładu doboru taryfy wpływającej na zwiększenie efektywności energetycznej. </t>
  </si>
  <si>
    <t>Elektrotechnika_mgr_OZE</t>
  </si>
  <si>
    <t>Analiza pracy zabezpieczeń elektroenergetycznych w układach zasilanych przez odnawialne źródła energii</t>
  </si>
  <si>
    <t>Operation analysis of protective relaying in renewable energy sources environment</t>
  </si>
  <si>
    <t>Celem pracy jest analiza pracy wybranych zabezpieczeń elektroenergetycznych w obecności odnawialnych źródeł energii dużej mocy. W pierwszym etapie pracy Student powinien dokonać przeglądu literatury traktującej o rozważanej tematyce. W etapie drugim, student powinien – wykorzystując program MATLAB – przygotować model fragmentu systemu elektroenergetycznego zawierający dowolne odnawialne źródło energii. Wykorzystując przygotowany model, Student powinien przeprowadzić dyskusję wpływu odnawialnych źródeł energii na efektywność działania różnych zabezpieczeń elektroenergetycznych.</t>
  </si>
  <si>
    <t>Automatyczna kontrola klimatu w pomieszczeniach</t>
  </si>
  <si>
    <t>Automatic control of rooms climate</t>
  </si>
  <si>
    <t>Celem pracy jest przeprowadzenie analizy możliwości automatycznego sterowania i zarządzania mikroklimatem pomieszczeń w celu optymalizacji jego parametrów (np. temperatura, wilgotność itp.) i zmniejszenia zużycia energii elektrycznej. W zakresie pracy należy uwzględnić między innymi analizę metod sterowania, aplikacji i funkcji wykorzystywanych przy realizacji automatycznego sterowania ogrzewaniem, wentylacją i klimatyzacją oraz przedstawienie przykładowych rozwiązań systemowych przeznaczonych do zintegrowanego sterowania klimatem pomieszczeń oferowanych przez różnych producentów. Uzupełnienie pracy powinna stanowić weryfikacja projektowa przedstawionych w pracy zagadnień.</t>
  </si>
  <si>
    <t>Wykorzystanie nowoczesnych aparatów elektrycznych w instalacjach energetyki odnawialnej.</t>
  </si>
  <si>
    <t>The use of modern electrical devices in renewable energy installations.</t>
  </si>
  <si>
    <t>Zapotrzebowanie na energię elektryczną w budynkach pasywnych zasilanych z odnawialnych źródeł energii.</t>
  </si>
  <si>
    <t>Consumer demand for green power in  passive houses</t>
  </si>
  <si>
    <t xml:space="preserve">Celem pracy jest opracowanie odpowiednich układów zasilania domów pasywnych uwzględniających korelacje między zmiennością zapotrzebowania odbiorcy na energię elektryczną i zmiennością jej wytwarzania z odnawialnych źródeł energii. </t>
  </si>
  <si>
    <t xml:space="preserve">Przegląd i analiza wybranych systemów  SCADA w instalacjach prosumenckich </t>
  </si>
  <si>
    <t>Review and analysis of  selected  SCADA systems in prosument installations</t>
  </si>
  <si>
    <t>Zapoznanie się ze stosowanymi w instalacjach prosumenckich systemami SCADA. Analiza wybranych  systemów pod  kątem: stawianych zadań, struktury, zakresu stosowania, procedur stosowania i doświadczeń eksploatacyjnych. Ocena wad,  zalet  i możliwości wykorzystania analizowanych systemów SCADA. Opracowanie zestawu kryteriów jakie powinny spełniać   systemy SCADA w instalacjach prosumenckich. Ocena wybranych systemów pod kątem opracowanych kryteriów.</t>
  </si>
  <si>
    <t xml:space="preserve">Przegląd i analiza wybranych systemów sterowania i nadzoru  w farmach wiatrowych </t>
  </si>
  <si>
    <t>Review and analysis of  selected  monitoring and control systems in wind farms</t>
  </si>
  <si>
    <t>Zapoznanie się ze stosowanymi w farmach wiatrowych systemami sterowania i nadzoru. Analiza  systemów sterowania i nadzoru pod  kątem: stawianych zadań, struktury, zakresu stosowania, procedur stosowania i doświadczeń eksploatacyjnych. Ocena wad,  zalet  i możliwości wykorzystania analizowanych systemów sterowania i nadzoru farmy wiatrowej. Opracowanie zestawu kryteriów jakie powinny spełniać  nowoczesne  systemy  sterowania i nadzoru w farmach wiatrowych. Ocena wybranych  systemów sterowania i nadzoru dla różnych farm wiatrowych pod kątem opracowanych kryteriów.</t>
  </si>
  <si>
    <t>Wykorzystanie systemów  sterowania i nadzoru w zarządzaniu odnawialnymi źródłami energii</t>
  </si>
  <si>
    <t>Use of  monitoring and control systems in management of renewable energy sources</t>
  </si>
  <si>
    <t>Zapoznanie się ze stosowanymi  systemami sterowania i nadzoru. Zapoznanie się z problematyką zarządzania odnawialnymi źródłami energii. Analiza wybranych  systemów w aspekcie zarządzania odnawialnymi źródłami energii. Ocena wad,  zalet  i możliwości wykorzystania analizowanych systemów sterowania i nadzoru w zarządzaniu odnawialnymi źródłami energii. Opracowanie zestawu kryteriów jakie powinny spełniać   systemy  sterowania i nadzoru wykorzystywane w zarządzaniu odnawialnymi źródłami energii. Ocena wybranych systemów dla różnych rodzajów OZE  pod kątem opracowanych kryteriów.</t>
  </si>
  <si>
    <t>Przegląd i analiza nowoczesnych rozwiązań wykorzystania odnawialnych źródeł energii w gospodarstwach domowych</t>
  </si>
  <si>
    <t>Review and analysis of modern solutions of renewable energy sources utilization in households</t>
  </si>
  <si>
    <t>Przegląd nowoczesnych rozwiązań wykorzystania odnawialnych źródeł energii w gospodarstwach domowych do wytwarzania energii elektrycznej i ogrzewania. Analiza rozwiązań domowych systemów paneli fotowoltaicznych służących do wytwarzania energii elektrycznej. Analiza rozwiązań przydomowych małych elektrowni wiatrowych. Analiza rozwiązań kolektorów słonecznych służących do podgrzewania ciepłej wody lub stanowiących źródło wspomagające przy  ogrzewaniu domu. Analiza rozwiązań instalacji z kotłami do spalania biomasy. Analiza rozwiązań z pompami ciepła. Ocena nowoczesnych rozwiązań wykorzystania odnawialnych źródeł energii do wytwarzania energii elektrycznej i ogrzewania w gospodarstwach domowych w aspekcie technicznym i ekonomicznym. Opracowanie propozycji najlepszych rozwiązań wykorzystania odnawialnych źródeł energii do wytwarzania energii elektrycznej i ogrzewania w gospodarstwie  domowym. Analiza ekonomiczna zaproponowanych rozwiązań.</t>
  </si>
  <si>
    <t xml:space="preserve">Technika sztucznych sieci neuronowych w prognozowaniu generacji fotowoltaicznej </t>
  </si>
  <si>
    <t>Artificial neural networks technique  for PV generation forecasting</t>
  </si>
  <si>
    <t>Charakterystyka możliwości wykorzystania promieniowania słonecznego jako źródła energii pierwotnej do wytwarzania energii elektrycznej. Zapoznanie się ze techniką sztucznych sieci neuronowych i ich zastosowaniem do prognozowania. Opracowanie przeglądu zastosowania techniki sztucznych sieci neuronowych do prognozowania wytwarzania energii elektrycznej przez elektrownie fotowoltaiczne (PV). Dobór parametrów, opracowanie modelu sieci neuronowej i przeprowadzenie procesu jej uczenia z wykorzystaniem dostępnych danych dotyczących generacji fotowoltaicznej. Analiza i weryfikacja uzyskanych wyników. Wnioski</t>
  </si>
  <si>
    <t>Wybrane mechanizmy promowania odnawialnych źródeł energii w warunkach krajowych</t>
  </si>
  <si>
    <t>Selected mechanism of RES promotion in Poland</t>
  </si>
  <si>
    <t xml:space="preserve">Przegląd aktualnych kierunków polityki UE w zakresie promocji wykorzystania OZE oraz implementacja dyrektyw unijnych do prawodawstwa krajowego. Europejski (Zielony Ład, dyrektywa RED II i in.) . Charakterystyka ustawy o OZE, i programów finansowego promowania OZE. Analiza wpływu wyboru różnych mechanizmów wsparcia na opłacalność ekonomiczną  przykładowych elektrowni opartych na OZE. Wnioski  </t>
  </si>
  <si>
    <t xml:space="preserve">Dobór parametrów turbiny wiatrowej w oparciu o analizę statystyczną   </t>
  </si>
  <si>
    <t>Wind turbine parameter selection based on statistical analysis</t>
  </si>
  <si>
    <t>Zapoznanie się z budową, działaniem i podstawowymi charakterystykami  turbin wiatrowych. Zapoznanie się z metodami doboru parametrów turbin wiatrowych w oparciu o kryteria techniczne i ekonomiczne.  Opracowanie bazy danych turbin wiatrowych i statystycznego modelu decyzyjnego wspomagającego wybór turbiny  pod kątem technicznym i ekonomicznym. Implementacja komputerowa bazy danych i modelu. Weryfikacja działania opracowanego modelu. Wnioski</t>
  </si>
  <si>
    <t>Magazynowanie energii w układach CAES</t>
  </si>
  <si>
    <t>CAES for energy storage</t>
  </si>
  <si>
    <t>Przegląd technologii magazynowania energii elektrycznej i ich analiza porównawcza. Przeprowadzenie analizy termodynamicznej układu magazynowania energii w oparciu o sprężone powietrze. Analiza możliwości wykorzystania układów CAES w małych instalacjach OZE - podstawowe obliczenia techniczne i ekonomiczne. Analiza uzyskanych wyników. Wnioski</t>
  </si>
  <si>
    <t xml:space="preserve"> Zintegrowane systemy fotowoltaiczne w budownictwie</t>
  </si>
  <si>
    <t xml:space="preserve">  Integrated photovoltaic systems in building</t>
  </si>
  <si>
    <t>Celem pracy jest analiza możliwości stosowania systemów fotowoltaicznych zintegrowanych z innymi systemami oraz ich ocena w aspekcie ekonomiczno-ekologicznym dla wybranego przykładu.</t>
  </si>
  <si>
    <t>Elektrotechnika_mgr_RES</t>
  </si>
  <si>
    <t>Modelowanie strat mocy komponentów półprzewodnikowych  konwertera obniżającego napięcie w środowisku Matlab-Simulink</t>
  </si>
  <si>
    <t>Modeling of semiconductors power losses in a Step-Down (Buck) converter in Matlab-Simulink</t>
  </si>
  <si>
    <t>Mechatronika_inż._</t>
  </si>
  <si>
    <t>Celem pracy jest zaprojektowanie i wykonanie modelu skrzyni biegów oraz mechanicznego wybieraka sterowanego za pomocą mikrokontrolera. Należy zaprojektować układ sterowania realizujący dwa tryby pracy: manualny i automatyczny, w którym wybór danej przekładni będzie uzależniony od aktualnego obciążenia. W tym celu należy przeprowadzić analizę sprawności zaprojektowanego układu pod kątem tzw. elastyczności pracy wykorzystanego silnika. Bieżące parametry pracy silnika i skrzyni biegów należy zaprezentować na wyświetlaczu LCD i Matlabie. Wymagana jest umiejętność programowania C++/AVR.</t>
  </si>
  <si>
    <t>Model inteligentnej kuchni z wykorzystaniem sterownika mikroprocesorowego</t>
  </si>
  <si>
    <t>Model of intelligent kitchen using a microprocessor controller</t>
  </si>
  <si>
    <t>Model inteligentnego automatu do kawy z wykorzystaniem sterownika mikroprocesorowego</t>
  </si>
  <si>
    <t>Model of an intelligent coffee machine using a microprocessor controller</t>
  </si>
  <si>
    <t xml:space="preserve">Celem pracy jest zapoznanie się z problematyką automatów do sprzedaży  oraz wykonanie  modelu (fizycznego lub wirtualnego) automatu do kawy. Zaproponować jakie parametry /czynności może nadzorować sterownik mikroprocesorowy  i jakie układy wejścia/wyjścia są mu do tego potrzebne. </t>
  </si>
  <si>
    <t>Pierz Piotr Dr inż.</t>
  </si>
  <si>
    <t>Wąsowski Marek Dr inż.</t>
  </si>
  <si>
    <t>Abb oddział Wrocław</t>
  </si>
  <si>
    <t>Michał Skorupski</t>
  </si>
  <si>
    <t>Webasto Warszawska 205/219, 05-092 Łomianki</t>
  </si>
  <si>
    <t>Model polowo-obwodowy silnika synchronicznego  z magnesami trwałymi do badań jego rozruchu</t>
  </si>
  <si>
    <t>Field-circuit model of the permanent magnet synchronous motor for its start-up process investigations</t>
  </si>
  <si>
    <t>Budowa polowo-obwodowego modelu silnika synchronicznego małej mocy z magnesami trwałymi do badania procesów nieustalonych. Wyznaczenie dynamicznych charakterystyk rozruchu silnika dla różnych charakterów momentu obciążenia.</t>
  </si>
  <si>
    <t>Antal Maciej Dr inż.</t>
  </si>
  <si>
    <t>Kształtowanie własności rozruchowych silnika  synchronicznego małej mocy z magnesami trwałymi  przy pomocy modelu polowo-obwodowego</t>
  </si>
  <si>
    <t>Formation of the start-up characteristics of the small power permanent magnet synchronous motor using field-circuit model</t>
  </si>
  <si>
    <t>Budowa polowo-obwodowego modelu silnika  synchronicznego małej mocy z magnesami trwałymi. Obliczenia pól elektromagnetycznych dla nieustalonych i ustalonych stanów pracy. Obliczenia parametryczne - badanie wpływu kształtu i wymiarów magnesów na dynamiczne i statyczne charakterystyki rozruchowe.</t>
  </si>
  <si>
    <t>Praca silnika synchronicznego z magnesami trwałymi podczas zwarć i przerw w uzwojeniu stojana</t>
  </si>
  <si>
    <t>Permanent magnet synchronous motor operation during short circuits and breaks in stator winding</t>
  </si>
  <si>
    <t>Budowa modelu polowo-obwodowego silnika synchronicznego z magnesami trwałymi. Obliczenia elektromagnetyczne silnika podczas zwarć międzyfazowych i doziemnych na zaciskach silnika oraz przerwy w jednej fazie. Wyznaczenie charakterystyk czasowych wielkości elektrycznych i mechanicznych. Analiza zjawisk elektromagnetycznych i ich konsekwencji.</t>
  </si>
  <si>
    <t>Skutki uszkodzenia uzwojenia stojana silnika synchronicznego z magnesami trwałymi</t>
  </si>
  <si>
    <t>The permanent magnet synchronous motor stator winding damage effects</t>
  </si>
  <si>
    <t>Budowa modelu polowo-obwodowego uszkodzonego silnika synchronicznego z magnesami trwałymi. Obliczenia elektromagnetyczne silnika ze zwartymi zwojami w uzwojeniu fazowym stojana. Analiza zjawisk elektromagnetycznych i ich konsekwencji.</t>
  </si>
  <si>
    <t>Stan zablokowania wirnika jako metoda oceny uszkodzeń klatki wirnika silnika indukcyjnego</t>
  </si>
  <si>
    <t>Locked rotor operation as a detection method of rotor cage faults in an induction motor</t>
  </si>
  <si>
    <t>Budowa modelu polowo-obwodowego silnika indukcyjnego z możliwością symulacji uszkadzania prętów klatki wirnika. Obliczenia czasowych charakterystyk wielkości elektromechanicznych przy zablokowanym wirniku dla modeli o różnym stopniu uszkodzenia klatki. Analiza harmoniczna obliczonych przebiegów prądów i mocy chwilowej.</t>
  </si>
  <si>
    <t>Dwuwymiarowa analiza obliczeniowa silnika BLDC</t>
  </si>
  <si>
    <t>Two-dimensional computational analysis of a BLDC motor</t>
  </si>
  <si>
    <t>Celem pracy jest opracowanie dwuwymiarowego polowo-obwodowego modelu obliczeniowego silnika BLDC, wykonanie obliczeń za pomocą opracowanego modelu oraz zredagowanie pracy</t>
  </si>
  <si>
    <t>Ciurys Marek Dr inż.</t>
  </si>
  <si>
    <t>Trójwymiarowa analiza obliczeniowa silnika BLDC</t>
  </si>
  <si>
    <t>Three-dimensional computational analysis of a BLDC motor</t>
  </si>
  <si>
    <t>Celem pracy jest opracowanie trówymiarowego modelu polowego silnika BLDC, wykonanie obliczeń polowych zamodelowanej konstrukcji oraz zredagowanie pracy</t>
  </si>
  <si>
    <t>Stanowisko laboratoryjne do badania elektromagnesów</t>
  </si>
  <si>
    <t xml:space="preserve">Laboratory stand for electromagnets testing </t>
  </si>
  <si>
    <t>Celem pracy jest zaprojektowanie i wykonanie dydaktycznego stanowiska  laboratoryjnego do badania elektromagnesów. Zakres pracy obejmuje zapoznanie się z zagadnieniem, zaprojektowanie i budowę stanowiska, wykonanie testów laboratoryjnych oraz zredagowanie pracy.</t>
  </si>
  <si>
    <t>Silnik BLDC do napędu pojazdu elektrycznego</t>
  </si>
  <si>
    <t>BLDC motor for an electric vehicle</t>
  </si>
  <si>
    <t>Celem pracy jest  opracowanie modelu obliczeniowego silnika przeznaczonego do napędu wybranego pojazdu elektrycznego. Zakres pracy obejmuje zapoznanie się z zagadnieniem, wybór rozwiązania konstrukcyjnego silnika, opracowanie modelu obliczeniowego silnika, wykonanie obliczeń za pomocą opracowanego modelu oraz zredagowanie pracy.</t>
  </si>
  <si>
    <t>Silnik prądu stałego wzbudzany magnesami trwałymi</t>
  </si>
  <si>
    <t>Permanent magnet DC motor</t>
  </si>
  <si>
    <t>Zakres pracy będzie obejmował opracowanie modelu polowo-obwodowego magnetoelektrycznego silnika prądu stałego, wyznaczenie przebiegów czasowych silnika za pomocą opracowanego modelu oraz zredagowanie pracy</t>
  </si>
  <si>
    <t>Polowo-obwodowa analiza obliczeniowa silnika reluktancyjnego</t>
  </si>
  <si>
    <t>Field-circuit model of the reluctance motor</t>
  </si>
  <si>
    <t xml:space="preserve">Celem pracy jest budowa modelu polowo-obwodowego silnika reluktancyjnego. Zakres pracy obejmuje opracowanie modelu polowo-obwodowego silnika reluktancyjnego, wykonanie badań symulacyjnych, analizę wyników obliczeń oraz zredagowanie pracy. </t>
  </si>
  <si>
    <t>Przekształtnik do zasilania silnika BLDC</t>
  </si>
  <si>
    <t>Converter for feeding BLDC motor</t>
  </si>
  <si>
    <t>Celem pracy jest opracowanie i wykonanie przekształtnika do zasilania silnika BLDC. Zakres pracy obejmuje opracowanie koncepcji przekształnika, wykonanie jego prototypu, przeprowadzenie testów laboratoryjnych oraz zredagowanie pracy.</t>
  </si>
  <si>
    <t>Praca silnika indukcyjnego w warunkach różnych od znamionowych</t>
  </si>
  <si>
    <t>Operation of the induction motor in different than rated conditions</t>
  </si>
  <si>
    <t>Celem pracy jest opracowanie modelu symulacyjnego trójfazowego silnika indukcyjnego oraz analiza pracy takiego silnika w warunkach różnych od znamionowych</t>
  </si>
  <si>
    <t>Polowo-obwodowa analiza  silnika BLDC</t>
  </si>
  <si>
    <t>Field-circuit analysis of a BLDC motor</t>
  </si>
  <si>
    <t xml:space="preserve">Celem pracy jest budowa modelu polowo-obwodowego silnika BLDC. Zakres pracy obejmuje opracowanie modelu polowo-obwodowego silnika BLDC, wykonanie badań symulacyjnych, analizę wyników obliczeń oraz zredagowanie pracy. </t>
  </si>
  <si>
    <t>Rozmyty regulator stanu</t>
  </si>
  <si>
    <t>Fuzzy state controller</t>
  </si>
  <si>
    <t>Zamodelowanie układu dwumasowego w środowisku Simulink. Zamodelowanie układu regulacji kaskadowej napędu. Dobór nastaw Regulacji. Zamodelowanie klasycznego oraz rozmytego regulatora stanu. Nastrojenie i porównanie wspomnianych regulatorów. Opcjonalne przeprowadzenie badań eksperymentalnych. Redakcja pracy.</t>
  </si>
  <si>
    <t>Derugo Piotr Dr inż.</t>
  </si>
  <si>
    <t>Regulator rozmyty o trójwymiarowych funkcjach przynależności</t>
  </si>
  <si>
    <t>Fuzzy controller with three-dimensional membership functions</t>
  </si>
  <si>
    <t>Zamodelowanie układu napędowego w środowisku Simulink. Zamodelowanie układu regulacji kaskadowej napędu. Dobór nastaw Regulacji. Zamodelowanie regulatora rozmytego o klasycznych oraz trójwymiarowych funkcjach przynależności. Nastrojenie i porównanie wspomnianych regulatorów. Opcjonalne przeprowadzenie badań eksperymentalnych. Redakcja pracy.</t>
  </si>
  <si>
    <t>GUI do regulacji napędu z poziomu komputera PC</t>
  </si>
  <si>
    <t>GUI to control the drive with PC</t>
  </si>
  <si>
    <t>Stworzenie GUI (graficzny interfejs użytkownika) w środowisku MATLAB lub LabVIew z wykorzystaniem dostępnych układów komunikacja ze światem zewnętrznym (myRIO / STM / Arduino lub inny). Generacja i akwizycja sygnałów na potrzeby komunikacji i sterowania napędem. Implementacja pętli sterowania prędkością napędu. Przeprowadzenie badań. Redakcja pracy.</t>
  </si>
  <si>
    <t>Komunikacja bluetooth na potrzeby automatyki domowej</t>
  </si>
  <si>
    <t>Bluetooth communication for home automation</t>
  </si>
  <si>
    <t>Celem pracy jest stworzenie makiety z aktuatorami wykorzystywanymi w automatyce domowej (oświetlenie, napędy i inne). Obsług aktuatorów ma się odbywać za pomocą aplikacji na telefon typu smartfon. Komunikacja bezprzewodowa bluetooth z wykorzystaniem gotowych modułów oraz wybranego mikrokontrolera. W ramach pracy należy dokonać przeglądu literaturowego istniejących rozwiązań, a całą pracę podsumować w formie pisemnej.</t>
  </si>
  <si>
    <t>Sterownik LED RGB reagujący na dźwięk</t>
  </si>
  <si>
    <t>RGB LED sound-responsive driver</t>
  </si>
  <si>
    <t>Celem pracy jest stworzenie sterownika diod LED RGB reagujący na dźwięk. W ramach pracy należy zbudować i zaprogramować sterownik diod LED RGB który zmieniałby kolory oraz moc świecenia diod w funkcji mocy sygnału audio w określonych zakresach częstotliwości. W pierwsze kolejności należy opracować system zmiany koloru i mocy świecenia poszczególnych diod. Następnie stworzyć program lub układ analizy spektrum częstotliwościowego wejściowego sygnału audio. Kolejno zdefiniować sygnały odpowiedzialne za poszczególne akcje. Ostatecznie należy przeprowadzić test układu oraz zredagować pracę pisemną.</t>
  </si>
  <si>
    <t>Platforma jezdna na kołach mecanum</t>
  </si>
  <si>
    <t>Mobile platform using mecanum wheels</t>
  </si>
  <si>
    <t>Skuter nurkowy</t>
  </si>
  <si>
    <t>Diver propulsion vehicle</t>
  </si>
  <si>
    <t>Napęd liniowy z pomiarem położenia</t>
  </si>
  <si>
    <t>Linear drive with position measurement</t>
  </si>
  <si>
    <t>Przekładnik prądowy Brooksa i Holtza z wtórnikiem napięcia</t>
  </si>
  <si>
    <t>Brooks and Holtz current instrument transformer with voltage follower</t>
  </si>
  <si>
    <t>Przegląd literaturowy przekładników jednordzeniowych i dwurdzeniowych ze szczególnym uwzględnieniem przekładników Brooksa i Holtza. Zaprojektowanie i wykonanie przekładnika Brooksa i Holtza z wtórnikiem napięcia eliminującym efekt interakcji w przekładniku. Przeprowadzenie badań wykonanego przekładnika i opracowanie pracy inżynierskiej.</t>
  </si>
  <si>
    <t>Dusza Daniel Dr inż.</t>
  </si>
  <si>
    <t>Zasilacz wtórnika napięcia w przekładniku prądowym Brooksa i Holtza</t>
  </si>
  <si>
    <t>Voltage follower supply for Brooks and Holtz current instrument transformer</t>
  </si>
  <si>
    <t>Przegląd literaturowy przekładników jednordzeniowych i dwurdzeniowych. Poznanie efektu interakcji w przekładniku Brooksa i Holtza. Zaprojektowanie zasilacza zasilającego wtórnik napięcia eliminującego efekt interakcji w przekładniku Brooksa i Holtza. Przeprowadzenie badań przekładnika z wykonanym zasilaczem i opracowanie pracy inżynierskiej.</t>
  </si>
  <si>
    <t>Badanie właściwości magnetycznych prętów z magnesami trwałymi</t>
  </si>
  <si>
    <t>Testing the magnetic properties of rods with permanent magnets</t>
  </si>
  <si>
    <t>Celem pracy jest przeprowadzenie analizy literaturowej i wykonanie badań pręta zawierającego pakiety magnesów neodymowych ułożonych przeciwsobnie służących do zbierania elementów ferromagnetycznych w przemyśle. Badania należy wykonać dostępnymi przyrządami a wynikiem jest zredagowanie pracy inżynierskiej.</t>
  </si>
  <si>
    <t>Wykorzystanie metody MULTITEST do identyfikacji parametrów silnika indukcyjnego</t>
  </si>
  <si>
    <t>Application of MULTITEST method for the induction motor parameters identification</t>
  </si>
  <si>
    <t>CEL I ZAKRES PRACY:
Celem pracy jest opracowanie układu pozwalającego na identyfikację parametrów schematu zastępczego silnika indukcyjnego w stanie zatrzymanym w oparciu o metodę MULTITEST
Zakres pracy obejmuje:
- zapoznanie się z tematyką napędów indukcyjnych;
- zapoznanie się z tematyką identyfikacji parametrów silnika indukcyjnego;
- opracowanie struktury wektorowego sterowania DFOC oraz układu sterowania DTC w środowisku Sim Power System;
- opracowanie algorytmu MULTITEST do identyfikacji parametrów schematu zastępczego silnika indukcyjnego w stanie zatrzymanym pomiarowych na pracę napędu;                                                              - wykonanie badań;
- ocena uzyskanych wyników;
- redakcja pracy</t>
  </si>
  <si>
    <t>Dybkowski Mateusz Dr hab. inż.</t>
  </si>
  <si>
    <t>Wykrywanie uszkodzeń stojana silnika indukcyjnego w układach wektorowych</t>
  </si>
  <si>
    <t>Stator fault detection in the vector controlled induction motor drives</t>
  </si>
  <si>
    <t>Celem pracy jest analiza możliwości wykrywania uszkodzeń stojana silnika indukcyjnego w układach sterowanych metodami wektorowymi 
Zakres pracy obejmuje:
- zapoznanie się z tematyką napędów przekształtnikowych;
- zapoznanie się z tematyką diagnostyki napędów elektrycznych;
- realizacja wybranej metod sterowania wektorowego dla silnika z uszkodzonym stojanem;
- analiza wpływu uszkodzeń stojana na pracę napędu;
- detekcja uszkodzeń stojana silnika indukcyjnego;
- wykonanie badań symulacyjnych i wstępna weryfikacja otrzymanych wyników;
- analiza otrzymanych wyników;
- redakcja pracy</t>
  </si>
  <si>
    <t>Sterowanie prędkością i momentem silnika indukcyjnego przy wykorzystaniu przemiennika częstotliwości Danfoss</t>
  </si>
  <si>
    <t>Speed and torque control of an induction motor using a Danfoss inverter</t>
  </si>
  <si>
    <t>Celem pracy jest analiza możliwości regulacji prędkości i momentu elektromagnetycznego silnika indukcyjnego przy wykorzystaniu przemiennika częstotliwości  Danfoss
Zakres pracy obejmuje:
- zapoznanie się z tematyką napędów przekształtnikowych;
- zapoznanie się z rodziną przemienników częstotliwości  Danfoss;
- uruchomienie stanowiska laboratoryjnego z przetwornicą  Danfoss i silnikiem indukcyjnym;
- analiza możliwości sterowania momentem silnika indukcyjnegou - badania eksperymentalne;
- analiza możliwości regulacji prędkości kątowej silnika indukcyjnego - badania eksperymentalne;
- analiza otrzymanych wyników;
- redakcja pracy</t>
  </si>
  <si>
    <t>Sterowanie prędkością i momentem silnika indukcyjnego przy wykorzystaniu przemienników częstotliwości  Vacon</t>
  </si>
  <si>
    <t>Speed and torque control of an induction motor using a Vacon inverter</t>
  </si>
  <si>
    <t>Celem pracy jest analiza możliwości regulacji prędkości i momentu elektromagnetycznego silnika indukcyjnego przy wykorzystaniu przemiennika częstotliwości  Vacon
Zakres pracy obejmuje:
- zapoznanie się z tematyką napędów przekształtnikowych;
- zapoznanie się z rodziną przemienników częstotliwości  Vacon;
- uruchomienie stanowiska laboratoryjnego z przemiennikiem częstotliwości  Vacon i silnikiem indukcyjnym;
- analiza możliwości sterowania momentem silnika indukcyjnegou - badania eksperymentalne;
- analiza możliwości regulacji prędkości kątowej silnika indukcyjnego - badania eksperymentalne;
- analiza otrzymanych wyników;
- redakcja pracy</t>
  </si>
  <si>
    <t>Sterowanie prędkością i pozycją silnika indukcyjnego przy wykorzystaniu przemiennika częstotliwości  Danfoss</t>
  </si>
  <si>
    <t>Speed and position control of an induction motor using a Danfoss inverter</t>
  </si>
  <si>
    <t>Celem pracy jest analiza możliwości regulacji prędkości i pozycji  silnika indukcyjnego przy wykorzystaniu przemiennika częstotliwości  Danfoss
Zakres pracy obejmuje:
- zapoznanie się z tematyką napędów przekształtnikowych;
- zapoznanie się z rodziną przemiennikówczęstotliwości  Danfoss;
- uruchomienie stanowiska laboratoryjnego z przemiennikiem częstotliwości  danfoss i silnikiem indukcyjnym;
- analiza możliwości sterowania pozycją silnika indukcyjnegou - badania eksperymentalne;
- analiza możliwości regulacji prędkości kątowej silnika indukcyjnego - badania eksperymentalne;
- analiza otrzymanych wyników;
- redakcja pracy</t>
  </si>
  <si>
    <t>Detekcja uszkodzeń czujników pomiarowych w prostownikach aktywnych</t>
  </si>
  <si>
    <t>Detection of sensors faults in active rectifire</t>
  </si>
  <si>
    <t>CEL I ZAKRES PRACY:
Celem pracy jest analiza wpływu uszkodzeń czujników pomiarowych na pracę prostowników aktywnych sterowanych metodami wektorowymi oraz  detekcja tych uzkodzeń
Zakres pracy obejmuje:
- zapoznanie się z tematyką prostowników;
- zapoznanie się z tematyką sterowania wektorowego prostowników aktywnych;
- opracowanie struktur sterowania wektorowego prostowników aktywnych w środowisku Sim Power System lub PSIM;
- analiza wpływu uszkodzeń czujników pomiarowych na pracę prostowników aktywnych;       
- detekcja uszkodzeń czujników pomiarowych w prostownikach aktywnych;
- ocena uzyskanych wyników;
- redakcja pracy</t>
  </si>
  <si>
    <t>Detekcja uszkodzeń czujników pomiarowych w napędach pojazdów elektrycznych z silnikami indukcyjnymi</t>
  </si>
  <si>
    <t>Detection of sensors faults in electric vehicle drives with induction motors</t>
  </si>
  <si>
    <t>CEL I ZAKRES PRACY:
Celem pracy jest detekcja uszkodzeń czujników pomiarowych w napędach indukcyjnych pojazdów elektrycznych
Zakres pracy obejmuje:
- zapoznanie się z tematyką napędów elektrycznych i pojazdów elektrycznych;
- zapoznanie się z tematyką sterowania wektorowego momentem i prędkością;
- opracowanie struktur sterowania wektorowego dla pojazdu elektrycznego w środowisku Sim Power System lub PSIM;
- analiza wpływu uszkodzeń czujników pomiarowych na pracę pojazdów elektrycznych;       
- detekcja uszkodzeń czujników pomiarowych w pojazdach elektrycznych;
- ocena uzyskanych wyników;
- redakcja pracy</t>
  </si>
  <si>
    <t>Estymacja prędkości i parametrów schematu zastępczego silnika indukcyjnego</t>
  </si>
  <si>
    <t>Estimation of speed and parameters of an induction motor</t>
  </si>
  <si>
    <t>Analiza pracy małej wolnostojącej turbiny wiatrowej z generatorem PMSG</t>
  </si>
  <si>
    <t>Analysis of the operation of a small stand alone wind turbine with a PMSG generator</t>
  </si>
  <si>
    <t>Celem pracy jest zamodelowanie małej, wolnostojącej turbiny wiatrowej z generatorem PMSG
Zakres pracy obejmuje:
- zapoznanie się z tematyką napędów przekształtnikowych i turbin wiatrowych;
- zapoznanie się z tematyką generatorów PMSG;
- realizacja wybranej metod sterowania wektorowego dla turbiny wiatrowej;
- sterowanie MPPT małej turbiny wiatrowej
- wykonanie badań symulacyjnych i wstępna weryfikacja otrzymanych wyników;
- analiza otrzymanych wyników;
- redakcja pracy</t>
  </si>
  <si>
    <t>Badania eksperymentalne układu sterowania wektorowego DTC-SVM</t>
  </si>
  <si>
    <t>Experimental analysis of the DTC-SVM</t>
  </si>
  <si>
    <t>Celem pracy jest wykonanie badań eksperymentalnych układu sterowania wektorowego DTC-SVM
Zakres pracy obejmuje:
- zapoznanie się z tematyką napędów przekształtnikowych;
- zapoznanie się z tematyką sterowania wektorowego;
- realizacja  metod sterowania wektorowego DTC-SVM w programie symulacyjnym;
- zapoznanie się z zasadami szybkiego prototypowania z kartą ds1103 lub 1104
- wykonanie badań symulacyjnych i  weryfikacja eksperymentalna;
- analiza otrzymanych wyników;
- redakcja pracy</t>
  </si>
  <si>
    <t>Badania eksperymentalne układu sterowania wektorowego DFOC</t>
  </si>
  <si>
    <t>Experimental analysis of the DFOC</t>
  </si>
  <si>
    <t>Celem pracy jest wykonanie badań eksperymentalnych układu sterowania wektorowego DFOC
Zakres pracy obejmuje:
- zapoznanie się z tematyką napędów przekształtnikowych;
- zapoznanie się z tematyką sterowania wektorowego;
- realizacja  metod sterowania wektorowego DTC-SVM w programie symulacyjnym;
- zapoznanie się z zasadami szybkiego prototypowania z kartą ds1103 lub 1104
- wykonanie badań symulacyjnych i  weryfikacja eksperymentalna;
- analiza otrzymanych wyników;
- redakcja pracy</t>
  </si>
  <si>
    <t>Aparat do nieinwazyjnego wspomagania wentylacji u chorych</t>
  </si>
  <si>
    <t>Apparatus for non-invasive ventilation support in patients</t>
  </si>
  <si>
    <t>Celem pracy jest opracowanie i wykonanie urządzenia do nieinwazyjnego wspomagania wentylacji u chorych. Urządzenie powinno zapewniać zachowanie właściwych parametrów wentylacji, a także przesyłanie podstawowych parametrów i alarmów do aplikacji sterującej. Zakres pracy obejmuje:
- zapoznanie się z zagadnieniem,
- opracowanie koncepcji urządzenia i systemu sterowania,
- wykonanie prototypu urządzenia,
- wykonanie testów eksploatacyjnych,
- redakcję pracy.</t>
  </si>
  <si>
    <t>Dyrcz Krzysztof Dr inż.</t>
  </si>
  <si>
    <t>Realizacja układu sterowania wektorowego DFOC za pomocą procesora z rdzeniem ARM</t>
  </si>
  <si>
    <t>Implementation of the DFOC vector control system using an ARM core processor</t>
  </si>
  <si>
    <t>Celem pracy jest realizacja układu sterowania wektorowego DFOC z wykorzystaniem zestawu uruchomieniowego z procesorem z rdzeniem ARM.
Zakres pracy obejmuje:
- zapoznanie się z zagadnieniem,
- opracowanie koncepcji układu sterowania,
- realizacja układu sterowania z wykorzystaniem wybranego zestawu uruchomieniowego z procesorem ARM,
- wykonanie testów laboratoryjnych,
redakcję pracy.</t>
  </si>
  <si>
    <t>Mikroprocesorowy generator sygnałowy</t>
  </si>
  <si>
    <t>Microprocessor-based signal generator</t>
  </si>
  <si>
    <t>Celem pracy jest zbudowanie mikroprocesorowego generatora sygnałowego przebiegów o trzech podstawowych kształtach: sinus, prostokąt i trójkąt.
Zakres pracy obejmuje:
- analizę zagadnienia,
- zaprojektowanie i wykonanie prototypu urządzenia,
- wykonanie testów laboratoryjnych,
- redakcję pracy.</t>
  </si>
  <si>
    <t>Zautomatyzowane stanowisko do wytrawiania płytek drukowanych</t>
  </si>
  <si>
    <t>Automated station for etching circuit boards</t>
  </si>
  <si>
    <t>Celem pracy jest zaprojektowanie i wykonanie laboratoryjnego stanowiska do wytrawiania płytek drukowanych. Zakres pracy obejmuje:
- zapoznanie się z techniką wytrawiania płytek,
- opracowanie prototypu urządzenia,
- wykonanie urządzenia,
- wykonanie testów,
- redakcję pracy.</t>
  </si>
  <si>
    <t>Mikroprocesorowy układ sterowania obciążeniem w miniaturowym napędzie laboratoryjnym</t>
  </si>
  <si>
    <t>Microprocessor-based load control in a miniature laboratory drive</t>
  </si>
  <si>
    <t>Celem pracy jest opracowanie i zbudowanie sterownika obciążenia w miniaturowym napędzie laboratoryjnym. Zakres pracy obejmuje:
- zapoznanie się z zagadnieniem,,
- zaprojektowanie i wykonanie urządzenia,
- wykonanie testów laboratoryjnych,
- redakcję pracy.</t>
  </si>
  <si>
    <t>Uniwersalny, mikroprocesorowy  sterownik modeli dydaktycznych współpracujący z dowolnym PLC</t>
  </si>
  <si>
    <t>Universal, microprocessor-based controller  of didactic models cooperating with any PLC</t>
  </si>
  <si>
    <t>Celem pracy jest opracowanie koncepcji i zbudowanie uniwersalnego sterownika modeli dydaktycznych, który może współpracować z dowolnym  PLC. Zakres pracy obejmuje:
- zapoznanie się z zagadnieniem,
- opracowanie koncepcji sterownika z wykorzystaniem wybranego typu mikrokontrolera,
- wykonanie prototypu urządzenia i napisanie oprogramowania sterującego,
- wykonanie testów układu,
- redakcję pracy.</t>
  </si>
  <si>
    <t>Miniaturowy model dydaktyczny napędu liniowego do współpracy z dowolnym PLC</t>
  </si>
  <si>
    <t>A miniature didactic model of a linear drive cooperating with any PLC</t>
  </si>
  <si>
    <t>Celem pracy jest zaprojektowanie oraz wykonanie dydaktycznego modelu napędu liniowego, współpracującego z dowolnym sterownikiem PLC. Model powinien być wyposażony w odpowiednie czujniki położenia, umożliwiające realizację wybranych cykli pracy. Dodatkowo, powinien być tak zbudowany, aby możliwe było kaskadowe łączenie kilku modułów w jedną całość.  Zakres pracy obejmuje:
- zapoznanie z zagadnieniem,
- opracowanie projektu urządzenia,
- wykonanie modelu i napisanie oprogramowania sterującego,
- wykonanie testów laboratoryjnych,
- redakcję pracy.</t>
  </si>
  <si>
    <t>Wirtualny system pomiarowy do badania układu napędowego z silnikiem indukcyjnym i falownikiem napięcia</t>
  </si>
  <si>
    <t>Virtual measuring system for testing the drive system with induction motor and voltage source inverter</t>
  </si>
  <si>
    <t xml:space="preserve">Celem pracy jest opracowanie w środowisku LabView wirtualnego przyrządu pomiarowego umożliwiającego automatyzację badań na stanowisku z silnikiem indukcyjnym i falownikiem napięcia. 
W zakres pracy wchodzi: 
1. Zapoznanie się z problematyką wykonywania podstawowych badań silnika indukcyjnego zasilanego z przemiennika częstotliwości; 
2. Zapoznanie się ze stanowiskiem laboratoryjnym do badania układu napędowego z silnikiem indukcyjnym i falownikiem napięcia; 
3. Opracowanie i wykonanie programu umożliwiającego pomiar sygnałów dostępnych na stanowisku laboratoryjnym; 
4. Opracowanie i wykonanie wirtualnego przyrządu pomiarowego umożliwiającego przeprowadzenie badań na obiekcie rzeczywistym; 
5. Wykonanie badań eksperymentalnych wraz z analizą uzyskanych wyników. </t>
  </si>
  <si>
    <t>Ewert Paweł Dr inż.</t>
  </si>
  <si>
    <t>Wirtualny system pomiarowy do badania układów rozruchowych silników indukcyjnych klatkowych</t>
  </si>
  <si>
    <t>Virtual measuring system for testing start-up systems of squirrel-cage induction motors</t>
  </si>
  <si>
    <t xml:space="preserve">Celem pracy jest opracowanie w środowisku LabView wirtualnego przyrządu pomiarowego umożliwiającego automatyzację pomiarów na stanowisku do badania układów rozruchowych silników indukcyjnych klatkowych. 
W zakres pracy wchodzi: 
1. Zapoznanie się z metodami rozruchów silników indukcyjnych klatkowych; 
2. Zapoznanie się ze stanowiskiem laboratoryjnym; 
3. Opracowanie i wykonanie programu umożliwiającego pomiar sygnałów dostępnych na stanowisku laboratoryjnym; 
4. Opracowanie i wykonanie wirtualnego przyrządu pomiarowego umożliwiającego przeprowadzenie badań na obiekcie rzeczywistym; 
5. Wykonanie badań eksperymentalnych wraz z analizą uzyskanych wyników. </t>
  </si>
  <si>
    <t>Opracowanie końcówki roboczej dla robota przemysłowego firmy Mitsubishi</t>
  </si>
  <si>
    <t>Development of an operating tip for the Mitsubishi industrial robot</t>
  </si>
  <si>
    <t>Celem pracy jest zaprojektowanie, wykonanie i przetestowanie końcówki roboczej (efektora) dla robota przemysłowego firmy Mistubishi. 
W zakres pracy wchodzi: 
1. Zapoznanie się ze stanowiskiem laboratoryjnym; 
2. Zaprojektowanie i wykonanie końcówki roboczej; 
3. Opracowanie programu umożliwiającego przetestowanie opracowanego efektora;
4. Redakcja pracy dyplomowej</t>
  </si>
  <si>
    <t>Zastosowanie akcelerometrów typu MEMS do wykrywania niewyważenia silnika synchronicznego z magnesami trwałymi</t>
  </si>
  <si>
    <t>The use of MEMS accelerometers to detect the unbalance of permanent magnet synchronous motor</t>
  </si>
  <si>
    <t xml:space="preserve">Celem pracy jest analiza możliwości zastosowania akcelerometrów typu MEMS do wykrywania niewyważenia w układzie napędowym z silnikiem PMSM. 
W zakres pracy wchodzi: 
1. Zapoznanie się z problematyką wykrywania niewyważenia; 
2. Zapoznanie się z budową i zasadą działania akcelerometrów typu MEMS; 
3. Przeprowadzenie badań eksperymentalnych na obiekcie rzeczywistym z zamodelowanym niewyważeniem; 
4. Analiza porównawcza wyników uzyskanych dla akcelerometrów typu MEMS oraz przemysłowych; 
5. Redakcja pracy dyplomowej. </t>
  </si>
  <si>
    <t>System diagnostyczny do monitorowania stanu technicznego silnika elektrycznego</t>
  </si>
  <si>
    <t>Diagnostic system for monitoring the technical condition of the electric motor</t>
  </si>
  <si>
    <t xml:space="preserve">Celem pracy jest opracowanie w środowisku LabView systemu diagnostycznego monitorujące stan techniczny badanego silnika elektrycznego. 
W zakres pracy wchodzi: 
1. Analiza podstawowych uszkodzeń występujących w silnikach elektrycznych; 
2. Wybór sygnałów diagnostycznych; 
3. Opracowanie systemu diagnostycznego; 
4. Weryfikacja eksperymentalna opracowanego systemu diagnostycznego; 
5. Redakcja pracy dyplomowej. </t>
  </si>
  <si>
    <t>Analiza zapadów napięcia sieci AC w systemach elektrowni wiatrowych z generatorami PMSG</t>
  </si>
  <si>
    <t>Analysis of grid voltage sags in wind turbine systems with PMSG</t>
  </si>
  <si>
    <t>Cel pracy obejmuje przeprowadzenie analizy układów sterowania elektrowni wiatrowej z generatorem PMSG podczas występowania stanów awaryjnych sieci AC. Zakres pracy obejmuje analizę literaturową przekształtnikowego modelu matematycznego elektrowni wiatrowej oraz analizę wybranej metody sterowania systemem przekształtnikowym podczas występowania symetrycznego i niesymetrycznego zapadu napięcia sieci AC. Opracowanie modeli symulacyjnych w pakiecie Matlab-Simulink oraz wykonanie badań dla wybranych stanów zapadów napięcia sieci AC.</t>
  </si>
  <si>
    <t>Gajewski Piotr Dr inż.</t>
  </si>
  <si>
    <t>Analiza hybrydowego systemu energii odnawialnej z turbiną wiatrową, panelami fotowoltaicznymi i systemem magazynowania energii.</t>
  </si>
  <si>
    <t>Analysis of hybrid renewable energy system with wind turbine, photovoltaic panels and energy storage system.</t>
  </si>
  <si>
    <t xml:space="preserve">Cel pracy obejmuje analizę hybrydowego systemu energii odnawialnej złożonego z elektrowni wiatrowej z generatorem PMSG, paneli fotowoltaicznych oraz układu baterii do akumulacji energii. Zakres pracy obejmuje analizę literaturową przekształtnikowego układu energii odnawialnej, przegląd przekształtnikowych układów sterowania, opracowanie modeli symulacyjnych w pakiecie Matlab-Simulink oraz wykonanie badań dla wybranych stanów pracy sytemu hybrydowego. </t>
  </si>
  <si>
    <t>Analysis of wind enery conversion system with PMSG and energy storage system.</t>
  </si>
  <si>
    <t>Cel pracy obejmuje wykonanie analizy układu sterowania elektrowni wiatrowej z generatorem PMSG i systemem akumulacji energii. Zakres pracy obejmuje analizę przekształtnikowego modelu matematycznego elektrowni wiatrowej oraz przegląd metod sterowania generatorem PMSG, opracowanie modeli symulacyjnych w pakiecie Matlab-Simulink oraz wykonanie badań dla wybranych stanów pracy elektrowni wiatrowej.</t>
  </si>
  <si>
    <t xml:space="preserve">Analiza metod bezpośredniego sterowania systemem elektrowni wiatrowej z generatorem synchronicznym o magnesach trwałych 
</t>
  </si>
  <si>
    <t>Analysis of direct control methods for wind energy conversion system with PMSG</t>
  </si>
  <si>
    <t>Cel pracy obejmuje poznanie właściwości generatorów synchronicznych z magnesami trwałymi oraz analizę metod bezpośredniego sterowania z wykorzystaniem turbiny wiatrowej. Zakres pracy obejmuje analizę literaturową modelu matematycznego generatora synchronicznego z magnesami trwałymi, oraz przegląd wykorzystywanych metod bezpośredniego sterowania, opracowanie modeli symulacyjnych w pakiecie Matlab-Simulink oraz wykonanie badań dla wybranych stanów systemu elektrowni wiatrowej.</t>
  </si>
  <si>
    <t>Numeryczna analiza zjawisk elektromagnetycznych zachodzących w synchronicznym silniku wyciągowym o P=2500 kW i 2p=40</t>
  </si>
  <si>
    <t>Numerical analysis of electromagnetic phenomena existing in synchronous motor with P=2500 kW &amp; 2p=40</t>
  </si>
  <si>
    <t>Budowa modelu polowo-obwodowego silnika synchronicznego. Obliczenia elektromagnetyczne silnika podczas rzeczywistego cyklu wyciągowego. Wyznaczenie charakterystyk czasowych wielkości elektrycznych i mechanicznych. Analiza zjawisk elektromagnetycznych.</t>
  </si>
  <si>
    <t>Gozdowiak Adam Dr inż.</t>
  </si>
  <si>
    <t>Badanie wpływu zmiennego obciążenia pompy na tętnienia prądu stojana w silniku synchronicznym dużej mocy</t>
  </si>
  <si>
    <t>Impact of variable pump load on the stator current ripple in a high-power synchronous motor</t>
  </si>
  <si>
    <t xml:space="preserve">Budowa modelu polowo-obwodowego silnika synchronicznego dużej mocy. Zakres pracy będzie obejmował analizę obliczeniową możliwości ograniczenia tętnień prądu stojana w silniku synchronicznym dużej mocy poprzez wprowadzenie zmian konstrukcyjnych w maszynie. </t>
  </si>
  <si>
    <t>Wpływ ekscentryczności wirnika na właściwości eksploatacyjne silnika synchronicznego wzbudzanego magnesami trwałymi</t>
  </si>
  <si>
    <t>Impact of eccentricity of the rotor on the operational properties of a LSPMSM</t>
  </si>
  <si>
    <t>Zakres pracy będzie obejmował budowę polowo-obwodowego modelu silnika synchronicznego wzbudzanego magnesami trwałymi z uwzględnieniem ekscentryczności wirnika oraz analizę obliczeniową statycznych i dynamicznych stanów pracy.</t>
  </si>
  <si>
    <t>Analiza numeryczna błędnej syncrhonizacji hydrogeneratora</t>
  </si>
  <si>
    <t>Numerical analysis of faulty synchronization of hydrogenerator</t>
  </si>
  <si>
    <t>Celem pracy jest analiza wybranych stanów błędnej synchronizacji hydrogeneratora. Zakres pracy będzie obejmował budowę polowo-obwodowego modelu hydrogeneratora, jego weryfikację oraz symulację różnych przesunięć fazowych napięć podczas synchronizacji.</t>
  </si>
  <si>
    <t>Polowo-obwodowa analiza podwójnego zwarcia doziemnego turbogeneratora</t>
  </si>
  <si>
    <t>Field-circuit analysis of double ground fault in the turbogenerator excitation winding</t>
  </si>
  <si>
    <t>Celem pracy jest zbadanie zjawisk zachodzących w przewodzących elementach konstrukcyjnych wirnika turbogeneratora podczas podwójnych zwarć doziemnych w uzwojeniu wzbudzenia. Zakres pracy obejmuje analizę obliczonych wyższych harmonicznych w przebiegach indukowanej siły elektromotorycznej i prądu twornika oraz wyznaczenie charakterystyk czasowych wielkości elektrycznych i mechanicznych dla wybranego dla wybranych zwarć.</t>
  </si>
  <si>
    <t>Projekt silnika synchronicznego z magnesami trwałymi do napędu motocykla</t>
  </si>
  <si>
    <t>Project of permanent magnet synchronous motor for motorcycle</t>
  </si>
  <si>
    <t>Celem pracy jest zaprojektowanie silnika synchronicznego z magnesami trwałymi do napędu motocykla. Do projektu posłużą obliczenia analityczne jak również symulacje polowo-obwodowe.</t>
  </si>
  <si>
    <t>Gwoździewicz Maciej Dr inż.</t>
  </si>
  <si>
    <t>Model silnika uniwersalnego</t>
  </si>
  <si>
    <t>Universal motor model</t>
  </si>
  <si>
    <t>Metody odtwarzania prędkości w układach napędowych z silnikami BLDC</t>
  </si>
  <si>
    <t>Methods of speed estimation used in electric drives with BLDC motors</t>
  </si>
  <si>
    <t>Kamiński Marcin Dr hab. inż.</t>
  </si>
  <si>
    <t>Metoda DTC w układzie napędowym z silnikiem BLDC</t>
  </si>
  <si>
    <t>DTC control method for drive with BLDC motor</t>
  </si>
  <si>
    <t>W ostatnich latach, zgodnie z publikacjami naukowo-inżynierskimi, popularne stają się aplikacje, dla silników BLDC, algorytmów sterowania podobnych do stosowanych dotychczas dla maszyn indukcyjnych. Cel niniejszej pracy dyplomowej jest inspirowany takimi implementacjami. Podstawowym zadaniem jest analiza działania układu sterowania, bazującego na metodzie DTC (Direct Torque Control). Zakres pracy uwzględnia cześć teoretyczną (przegląd literatury oraz projekt), następnie należy przeprowadzić testy obliczeniowe. Opis pracy dyplomowej jest ostatnim zadaniem.</t>
  </si>
  <si>
    <t>Neuronowy estymator prędkości silnika BLDC</t>
  </si>
  <si>
    <t>Neural speed estimator for BLDC motor</t>
  </si>
  <si>
    <t>Rozmyty regulator prędkości zastosowany w układzie napędowym z silnikiem BLDC</t>
  </si>
  <si>
    <t>Fuzzy speed controller applied for drive with BLDC motor</t>
  </si>
  <si>
    <t>Analiza układu zasilania silnika BLDC opartego o zredukowaną liczbę kluczy tranzystorowych</t>
  </si>
  <si>
    <t>Analysis of power supply system based on reduced number of switches applied for BLDC motor</t>
  </si>
  <si>
    <t>Praca dyplomowa jest skoncentrowana na rozwiązaniach stosowanych w konstrukcji układów zasilania silnikami BLDC. Wstępnie, w badaniach symulacyjnych, analizowany będzie klasyczny falownik. W kolejnym etapie prac opracowany zostanie zmodyfikowany system, który zawiera cztery elementy przełączające. Po przeprowadzeniu testów obliczeniowych należy wykonać porównanie obu układów.</t>
  </si>
  <si>
    <t>Estymacja zmiennych stanu napędu z silnikiem indukcyjnym</t>
  </si>
  <si>
    <t>Adaptacyjny obserwator sygnałów napędu elektrycznego z silnikiem prądu stałego</t>
  </si>
  <si>
    <t>Adaptive observer for drive with DC motor</t>
  </si>
  <si>
    <t>Symulacje sprzętowe układu napędowego z silnikiem prądu stałego</t>
  </si>
  <si>
    <t>Hardware simulations of drive system with DC motor</t>
  </si>
  <si>
    <t>Implementation of neural networks in Arduino</t>
  </si>
  <si>
    <t>Celem pracy dyplomowej jest analiza najpopularniejszych struktur oraz metod doboru współczynników wagowych sieci neuronowych. Należy zaznaczyć, że trening modeli neuronowych zostanie przeprowadzony off-line, w wybranym języku programowania. Następnie, wybrana (jednokierunkowa) sieć zostanie zaimplementowana w platformie Arduino. Podstawowe zadania, dla wykonanej aplikacji, dotyczyły będą analizy danych wygenerowanych komputerowo oraz wartości zmierzonych na rzeczywistym obiekcie. Istotnym elementem pracy jest zapewnienie komunikacji pomiędzy układem programowalnym oraz komputerem PC, a także wizualizacja danych.</t>
  </si>
  <si>
    <t>Układ sterowania dla silnika krokowego</t>
  </si>
  <si>
    <t>Control system for stepper motor</t>
  </si>
  <si>
    <t>Celem pracy dyplomowej jest analiza układów sterowania silnikami krokowymi. Praca ma charakter konstrukcyjny. Zatem, wykonany zostanie rzeczywisty model napędu (z silnikiem małej mocy). W tym celu należy dobrać odpowiednie elementy projektu: układ programowalny, sterownik, etc. Zakres obejmuje realizację wirtualnego panelu sterowania (oprogramowanie umożliwiające rejestrowanie danych oraz zadawanie parametrów napędu).</t>
  </si>
  <si>
    <t>W pracy dyplomowej zadaniem jest opracowanie oraz wykonanie niewielkiego pojazdu, którego charakterystycznym elementem będzie balansowanie w celu utrzymania równowagi. W algorytmie sterowania zastosowany zostanie regulator PID. W tym celu należy wykorzystać odpowiedni układ programowalny, czujniki oraz silniki. Zrealizowany model zostanie poddany testom. Ostatnim etapem pracy dyplomowej jest opis wykonanych zadań oraz uzyskanych wyników.</t>
  </si>
  <si>
    <t>Celem pracy dyplomowej jest wykonanie urządzenia, które będzie spełniało wybrane funkcje oscyloskopu. Podstawowym zadaniem jest zbieranie danych, prezentacja graficzna oraz ewentualne dodatkowe funkcje (np. przetwarzanie uzyskanych wartości). Konstrukcja będzie bazowała na mikrokontrolerze komunikującym się z komputerem PC. Wśród kolejnych etapów przetwarzania należy wymienić: pomiar danych, przesłanie informacji do komputera oraz graficzna prezentacja wyników. Aplikacja, dla systemu operacyjnego komputera, zostanie wykonana w języku Python.</t>
  </si>
  <si>
    <t>Implementacja adaptacyjnego regulatora neuronowego dla napędu z silnikiem prądu stałego</t>
  </si>
  <si>
    <t>Implementation of adaptive neural controller for electric drive with DC motor</t>
  </si>
  <si>
    <t xml:space="preserve">Celem pracy dyplomowej jest zaproponowanie układu sterowania napędem elektrycznym, który powinien charakteryzować się lepszą, w porównaniu do klasycznych rozwiązań (regulatory PI/PID), precyzją działania w obecności zakłóceń (np. zmiany parametrów układu regulacji, zakłócenia pomiarowe, itd.). W tym zadaniu zastosowany zostanie model adaptacyjny oparty o model jednokierunkowej sieci neuronowej. Współczynniki regulatora będą przestrajane w trybie on-line. Zakres pracy dyplomowej obejmuje: analizę teoretyczną, symulacje oraz eksperyment. </t>
  </si>
  <si>
    <t>Symulacje sprzętowe układu napędowego z elastycznym sprzęgłem</t>
  </si>
  <si>
    <t>Hardware simulations of electric drive with elastic coupling</t>
  </si>
  <si>
    <t xml:space="preserve">Przedmiotem badań, w zakresie pracy dyplomowej, będzie napęd z elastycznym sprzęgłem. Należy przeprowadzić przegląd literatury oraz projekt struktury sterowania. Następnie przeprowadzone zostaną badania symulacyjne. Jednak, najistotniejszym elementem projektu będzie aplikacja regulatora prędkości w mikrokontrolerze. Układ programowalny będzie współpracował z oprogramowaniem opracowanym dla komputera (symulator obiektu). W powyżej opisany sposób przeprowadzone zostaną badania symulacyjne uwzględniające rzeczywisty obiekt włączony do pętli obliczeniowej. </t>
  </si>
  <si>
    <t>Robot mobilny</t>
  </si>
  <si>
    <t>Mobile robot</t>
  </si>
  <si>
    <t>Serwomechanizm sterujący położeniem panelu słonecznego</t>
  </si>
  <si>
    <t>Servomechanism for position control of solar panel</t>
  </si>
  <si>
    <t>Kosobudzki Grzegorz Dr inż.</t>
  </si>
  <si>
    <t>Tablica demonstracyjna do bezstykowych pomiarów temperatury</t>
  </si>
  <si>
    <t>Demostration board for non-contact temperature measurement.</t>
  </si>
  <si>
    <t>Makieta demonstracyjna  - harmoniczne w sieci 3 fazowej</t>
  </si>
  <si>
    <t>Celem jest wykonanie makiety demonstrującej zjawiska zachodzace w sieci trójfazowej. Zakres obejmuje wykonanie modeli : generatora(napięcia sinusoidalnego oraz zniekształconego) i odbiorników nieliniowych</t>
  </si>
  <si>
    <t>Oprogramowanie do wykonywania wstępnych obliczeń silnika indukcyjnego</t>
  </si>
  <si>
    <t>Software for inital design calculations of induction motor</t>
  </si>
  <si>
    <t>Celem pracy jest opracowanie programu umożliwiającego wykonanie wstępnego projektu silnika indukcyjnego. Program powinien, na podstawie zadanych parametrów znamionowych, m. in. dobrać obwód magnetyczny i elektryczny maszyny, wyznaczyć parametry schematu zastępczego, oraz obliczać charakterystyki mechaniczne i elektromechaniczne. Program powinien zostać napisany w środowisku MATLAB lub innym środowisku/języku programowania wybranym przez dyplomanta.</t>
  </si>
  <si>
    <t>Leicht Aleksander Dr inż.</t>
  </si>
  <si>
    <t>Modelowanie samowzbudnego generatora indukcyjnego</t>
  </si>
  <si>
    <t>Modelling of self-excited induction generator</t>
  </si>
  <si>
    <t>Celem pracy jest budowa modeli obwodowych trójfazowego samowzbudnego generatora indukcyjnego, służących do obliczeń jego charakterystyk statycznych oraz dynamicznych. Do budowy modelu zastosowane zostanie środowisko MATLAB/Simulink. Zakres pracy obejmuje symulacyjne wyznaczenie charakterystyk maszyny oraz analizę wyników. Praca ma charakter teoretyczno-obliczeniowy.</t>
  </si>
  <si>
    <t>Badania eksperymentalne samowzbudnego generatora indukcyjnego</t>
  </si>
  <si>
    <t>Experimental investitgation of self-excited induction generator</t>
  </si>
  <si>
    <t>Celem pracy są badania laboratoryjne trójfazowego autonomicznego generatora indukcyjnego. Pomiary będą wykonywane na istniejącym stanowisku laboratoryjnym. Zakres pracy obejmuje: studia literaturowe, zapoznanie się ze stanowiskiem laboratoryjnym, wyznaczenie charakterystyk zewnętrznych dla różnych układów połączeń kondensatorów w obwodzie wyjściowym generatora, wyznaczenie wybranych przebiegów czasowych oraz opracowanie i analizę wyników badań.</t>
  </si>
  <si>
    <t>Modelowanie i projektowanie trójfazowego synchronicznego silnika reluktancyjnego o rozruchu bezpośrednim</t>
  </si>
  <si>
    <t>Modelling and design of a three-phase line-start synchronous reluctance motor</t>
  </si>
  <si>
    <t>Celem pracy jest zaprojektowanie i zamodelowanie trójfazowego silnika synchronicznego reluktancyjnego o rozruchu bezpośrednim, na bazie istniejącego silnika indukcyjnego. Zakres pracy obejmuje: studia literaturowe dotyczące rozwiązań konstrukcyjnych silników reluktancyjnych synchronicznych, dobór konstrukcji wirnika silnika reluktancyjnego, budowę modelu polowo-obwodowego silnika w programie Elmer, symulacyjne wyznaczenie charakterystyk maszyny oraz opracowanie i analizę wyników obliczeń. Praca ma charakter teoretyczno-obliczeniowy</t>
  </si>
  <si>
    <t xml:space="preserve">Modelowanie i projektowanie jednofazowego synchronicznego silnika reluktancyjnego wspomaganego magnesami trwałymi o rozruchu bezpośrednim </t>
  </si>
  <si>
    <t>Modelling and design of a single-phase, permananent magnet-assisted, line-start synchronous reluctance motor</t>
  </si>
  <si>
    <t>Celem pracy jest zaprojektowanie i zamodelowanie jednofazowego silnika synchronicznego reluktancyjnego wspomaganego ferrytowymi magnesami trwałymi o rozruchu bezpośrednim, na bazie istniejącego jednofazowego silnika indukcyjnego. Zakres pracy obejmuje: studia literaturowe dotyczące rozwiązań konstrukcyjnych silników reluktancyjnych synchronicznych, dobór konstrukcji wirnika  jednofazowego silnika reluktancyjnego, budowę modelu polowo-obwodowego maszyny w programie Elmer, symulacyjne wyznaczenie charakterystyk maszyny oraz opracowanie i analizę wyników obliczeń. Praca ma charakter teoretyczno-obliczeniowy</t>
  </si>
  <si>
    <t>Analiza sterowania skalarnego siedmiofazowym silnikiem indukcyjnym</t>
  </si>
  <si>
    <t>Analysis of the scalar control of the seven-phase induction motor</t>
  </si>
  <si>
    <t>Cel pracy obejmuje poznanie właściwości silników indukcyjnych wielofazowych oraz analizę sterowania skalarnego silnikiem tego typu. Zakres pracy obejmuje analizę literaturową modelu matematycznego silnika siedmiofazowego w różnych układach współrzędnych oraz analizę wybranej metody sterowania skalarnego silnikiem tego typu, opracowanie modeli symulacyjnych w pakiecie Matlab-Simulink oraz wykonanie badań  dla wybranych stanów pracy silnika siedmiofazowego z uwzględnieniem wpływu zadanej prędkości kątowej napędu oraz zmian momentu obciążenia</t>
  </si>
  <si>
    <t>Listwan Jacek Dr inż.</t>
  </si>
  <si>
    <t>Analiza bezczujnikowego sterowania DFOC siedmiofazowym silnikiem indukcyjnym</t>
  </si>
  <si>
    <t>Analysis of the sensorless DFOC control of the seven-phase induction motor</t>
  </si>
  <si>
    <t>Cel pracy obejmuje poznanie właściwości silników indukcyjnych wielofazowych oraz analizę bezczujnikowego sterowania DFOC silnikiem tego typu. Zakres pracy obejmuje analizę literaturową modelu matematycznego silnika siedmiofazowego w różnych układach współrzędnych, analizę modelu matematycznego wybranego estymatora prędkości kątowej i strumienia wirnika oraz analizę bezczujnikowej metody sterowania DFOC silnikiem siedmiofazowym, opracowanie modeli symulacyjnych w pakiecie Matlab-Simulink oraz wykonanie badań  dla wybranych stanów pracy silnika siedmiofazowego z uwzględnieniem wpływu zadanej prędkości kątowej napędu oraz zmian momentu obciążenia</t>
  </si>
  <si>
    <t>Analiza bezczujnikowego sterowania DTC siedmiofazowym silnikiem indukcyjnym</t>
  </si>
  <si>
    <t>Analysis of the sensorless DTC control of the seven-phase induction motor</t>
  </si>
  <si>
    <t>Cel pracy obejmuje poznanie właściwości silników indukcyjnych wielofazowych oraz analizę metody bezczujnikowego bezpośredniego sterowania momentem silnika tego typu. Zakres pracy obejmuje analizę literaturową modelu matematycznego silnika siedmiofazowego w różnych układach współrzędnych, analizę modelu matematycznego wybranego estymatora prędkości kątowej i strumienia stojana oraz analizę wybranej metody bezczujnikowego bezpośredniego sterowania momentem silnika wielofazowego, opracowanie modeli symulacyjnych w pakiecie Matlab-Simulink oraz wykonanie badań  dla wybranych stanów pracy silnika siedmiofazowego z uwzględnieniem wpływu zadanej prędkości kątowej napędu oraz zmian momentu obciążenia.</t>
  </si>
  <si>
    <t>Analiza porównawcza polowo-zorientowanych metod sterowania sześciofazowym silnikiem indukcyjnym</t>
  </si>
  <si>
    <t xml:space="preserve">Comparative analysis of the  field-oriented control systems with six-phase induction motor  </t>
  </si>
  <si>
    <t>Cel pracy obejmuje poznanie właściwości silników indukcyjnych wielofazowych oraz analizę porównawczą polowo-zorientowanych metod ich sterowania. Zakres pracy obejmuje analizę literaturową modelu matematycznego silnika sześciofazowego w różnych układach współrzędnych oraz przegląd wykorzystywanych polowo-zorientowanych metod sterowania tym silnikiem, opracowanie modeli symulacyjnych w pakiecie Matlab-Simulink oraz wykonanie badań  dla wybranych stanów pracy silnika wielofazowego z uwzględnieniem wpływu zadanej prędkości kątowej napędu oraz zmian momentu obciążenia</t>
  </si>
  <si>
    <t>Analiza porównawcza metod bezpośredniego sterowania momentem sześciofazowego silnika indukcyjnego</t>
  </si>
  <si>
    <t xml:space="preserve">Comparative analysis of the  direct torque control systems with six-phase induction motor  </t>
  </si>
  <si>
    <t>Cel pracy obejmuje poznanie właściwości silników indukcyjnych wielofazowych oraz analizę porównawczą metod bezpośredniego sterowania momentem silnika indukcyjnego sześciofazowego. Zakres pracy obejmuje analizę literaturową modelu matematycznego silnika sześciofazowego w różnych układach współrzędnych oraz przegląd wykorzystywanych metod bezpośredniego sterowania momentem, opracowanie modeli symulacyjnych w pakiecie Matlab-Simulink oraz wykonanie badań  dla wybranych stanów pracy silnika sześciofazowego z uwzględnieniem wpływu zadanej prędkości kątowej napędu oraz zmian momentu obciążenia</t>
  </si>
  <si>
    <t>Analysis of self-excitation waveforms of single-phase induction generator for rotor bars made of aluminum and cooper</t>
  </si>
  <si>
    <t>Zakres pracy obejmuje symulację zjawiska samowzbudzenia jednofazowego generatora indukcyjnego przy zastosowaniu metody modelowania strumienia remanentu generatora przez rozładowanie kondenstora w uzwojeniu wzbudzenia. W obliczeniach będzie wykorzystany dwuwymiarowy model polowo-obwodowy jednofazowego generatora indukcyjnego opracowany w srodowisku programu Flux2D na podstawie konstrukcji jednofazowego silnika indukcyjnego z pomocniczym uzwojeniem kondensatorowym o kroplowym kształcie żłobków wirnika.</t>
  </si>
  <si>
    <t>Makowski Krzysztof Dr hab. inż.</t>
  </si>
  <si>
    <t>Wyznaczanie charakterystyk obciążenia samowzbudnego jednofazowego generatora indukcyjnego dla różnych materiałów klatki wirnika</t>
  </si>
  <si>
    <t>Determination of load characteristics of a self-excited single-pahse induction generator for various material of the rotor cage</t>
  </si>
  <si>
    <t>Zakres pracy obejmuje symulację charakterystyk obciążenia  jednofazowego generatora indukcyjnego o klatce wirnika wykonanej z aluminium i miedzi oraz analizy porównawczej charakterystyk obciążenia. W celu  wyznaczenia charakterystyk wyjściowych generatora będzie wykorzystany dwuwymiarowy model polowo-obwodowy jednofazowego generatora indukcyjnego opracowany w środowisku programu Flux2D zbudowany na podstawie konstrukcji jednofazowego silnika indukcyjnego z pomocniczym uzwojeniem kondensatorowym o kroplowym kształcie żłobków wirnika.</t>
  </si>
  <si>
    <t xml:space="preserve">Symulacja charakterystyk obciążenia samowzbudnego jednofazowego generatora indukcyjnego dla różnych kształtów i materiałów prętów klatki wirnika </t>
  </si>
  <si>
    <t>Load characteristics simulation of a self-excited single-phase induction generator for various shape and material of the rotor bars</t>
  </si>
  <si>
    <t>Zakres pracy obejmuje symulację charakterystyk obciążenia  jednofazowego generatora indukcyjnego o różnym kształcie prętów  wirnika wykonanych z aluminium lub miedzi oraz analizy uzyskanych charakterystyk obciążenia generatora. W celu  wyznaczenia charakterystyk obciążenia generatora będzie wykorzystany dwuwymiarowy model polowo-obwodowy jednofazowego generatora indukcyjnego opracowany w srodowisku programu Flux2D zbudowany na podstawie konstrukcji jednofazowego silnika indukcyjnego z pomocniczym uzwojeniem kondensatorowym.</t>
  </si>
  <si>
    <t>Układ sterowania serwonapędem z silnikiem indukcyjnym</t>
  </si>
  <si>
    <t>Celem pracy jest analiza działania serwonapędów prądu przemiennego z silnikiem indukcyjnym. Zakres pracy obejmuje: Opracowanie modelu matematycznego układu napędowego z silnikiem indukcyjnym  zasilanym z falownika napięcia PWM. Syntezę układu sterowania serwonapędem z uwzględnieniem parametrów układu mechanicznego. Przeprowadzenie badań symulacyjnych w programie Matlab-Simulink. Opracowanie wyników i wyciagnięcie wniosków z przeprowadzonych badań symulacyjnych. Redakcję pracy.</t>
  </si>
  <si>
    <t>Pawlaczyk Leszek Dr hab. inż.</t>
  </si>
  <si>
    <t>Energoelektroniczne filtry aktywne współpracujące z prostownikami</t>
  </si>
  <si>
    <t>Power electronics active filters cooperating with rectifiers</t>
  </si>
  <si>
    <t>Celem pracy jest analiza działania energoelektronicznego filtra aktywnego służącego do poprawy jakości prądu pobieranego z sieci elektroenergetycznej przez prostowniki. Zakres pracy obejmuje: Opracowanie modelu matematycznego układu obejmującego: sieć zasilającą, transformator przekształtnikowy, prostownik wielopulsowy, energoelektroniczny filtr aktywny. Syntezę parametrów filtra aktywnego i wybór sposobu sterowania filtrem. Przeprowadzenie badań symulacyjnych w programie Matlab-Simulink Opracowanie wyników i wyciagnięcie wniosków z przeprowadzonych badań symulacyjnych. Redakcję pracy.</t>
  </si>
  <si>
    <t>Elektryczny układ napędowy ciężkiego pojazdu kołowego</t>
  </si>
  <si>
    <t>Electric drive system for a heavy wheeled vehicle</t>
  </si>
  <si>
    <t>Celem pracy jest analiza pracy elektrycznego układu napędowego ciężkiego pojazdu kołowego. Zakres pracy obejmuje: Dobór mocy i struktury elektrycznego układu napędowego. Analizę możliwych do zastosowania silników napędowych i wybór optymalnej wersji napędu. Opracowanie modelu matematycznego wybranego układu napędowego i przeprowadzenie badan symulacyjnych. Opracowanie wyników i wyciagnięcie wniosków z przeprowadzonych badań symulacyjnych. Redakcję pracy.</t>
  </si>
  <si>
    <t>Zdalny interfejs I/O dla czujnika wizyjnego OMRON FQ2</t>
  </si>
  <si>
    <t>Remote I/O interface for the OMRON FQ2 vision sensor</t>
  </si>
  <si>
    <t>Celem pracy jest zaprojektowanie i wykonanie zewnętrznego układu interfejsu wejść/wyjść, współpracującego z czujnikiem wizyjnym FQ2 firmy OMRON. Układ powinien być wyposażony w panel sterujący, umożliwiający zadawanie parametrów i komend do czujnika wizyjnego oraz wyświetlanie i sygnalizację wyników przeprowadzonych inspekcji. Zakres pracy obejmuje: projekt i wykonanie mikroprocesorowego układu  interfejsu I/O, uruchomienie dwukierunkowej komunikacji z czujnikiem wizyjnym przy wykorzystaniu protokołu TCP/IP, konfigurację i zaprogramowanie czujnika wizyjnego, zaprogramowanie mikroprocesora w układzie interfejsu I/O.</t>
  </si>
  <si>
    <t>Pawlak Marcin Dr inż.</t>
  </si>
  <si>
    <t>Zastosowanie systemu wizyjnego Omron Xpectia FH do rozpoznawania i analizy obrazu</t>
  </si>
  <si>
    <t>The application of the Omron Xpectia FH vision system for image recognition and analysis</t>
  </si>
  <si>
    <t>Celem pracy jest przebadanie i omówienie metod pomiarowych stosowanych do analizy obrazu,  które są dostępne w systemie wizyjnym Xpectia FH firmy OMRON. Zakres pracy obejmuje: przegląd literatury na temat systemów wizyjnych, analizę teoretyczną wybranych metod rozpoznawania obrazu, uruchomienie stanowiska laboratoryjnego z systemem wizyjnym Xpectia FH, przetestowanie dostępnych funkcji narzędziowych systemu wizyjnego, integracja systemu wizyjnego ze sterownikiem OMRON NJ301.</t>
  </si>
  <si>
    <t>Zastosowanie platformy Omron Sysmac w układach sterowania wieloosiowych napędów pozycjonujących</t>
  </si>
  <si>
    <t>Application of the Omron Sysmac platform in control systems of multi-axis positioning drives</t>
  </si>
  <si>
    <t>Celem pracy jest przebadanie i analiza możliwości zastosowania platformy Sysmac firmy Omron do realizacji różnych algorytmów sterowania wieloosiowych układów napędowych z silnikami krokowymi. Zakres pracy obejmuje: przegląd literatury na temat sterowania wieloosiowych napędów pozycjonujących, zaprojektowanie i uruchomienie stanowiska laboratoryjnego ze sterownikiem NJ-301 i modułami impulsowymi serii NX-PG, przebadanie wybranych algorytmów sterowania zsynchronizowanych napędów pozycjonujących, opracowanie przykładowych programów sterujących na platformie Sysmac.</t>
  </si>
  <si>
    <t>Analogowo-cyfrowy rejestrator pomiarowy do zastosowań przemysłowych</t>
  </si>
  <si>
    <t>Analog-digital measuring recorder for industrial applications</t>
  </si>
  <si>
    <t>Celem pracy jest zaprojektowanie i zbudowanie przenośnego rejestratora sygnałów analogowych i cyfrowych, który będzie umożliwiał pomiar i akwizycję sygnałów sterujących występujących w przemysłowych układach sterowania. Zakres pracy obejmuje: przegląd literatury na temat nowoczesnych układów pomiarowych, projekt układu elektronicznego rejestratora, dobór podzespołów elektronicznych i wykonanie prototypu urządzenia, napisanie programu do prezentacji i analizy wyników pomiarów, testy systemu pomiarowego na stanowisku laboratoryjnym.</t>
  </si>
  <si>
    <t>Dydaktyczny model transportera liniowego do analizy algorytmów sterowania ruchem.</t>
  </si>
  <si>
    <t>Didactic model of a linear transporter for the analysis of motion control algorithms.</t>
  </si>
  <si>
    <t>Celem pracy jest zaprojektowanie i wykonanie niewielkiego przenośnika liniowego, umożliwiającego zamodelowanie różnych algorytmów sterowania ruchem, w celu minimalizacji oddziaływań na transportowane elementy (redukcja drgań, eliminacja zjawiska rozlewania cieczy, itp). Zakres pracy obejmuje: przegląd literatury na temat algorytmów sterowania ruchem, zaprojektowanie i wykonanie konstrukcji mechanicznej transportera, projekt i wykonanie elektronicznego układu sterującego oraz interfejsu dla sterownika PLC, testy modelu transportera na stanowisku laboratoryjnym, opracowanie przykładowych programów sterujących napędem z wykorzystaniem wybranych algorytmów optymalizacyjnych.</t>
  </si>
  <si>
    <t>Dydaktyczny model dźwigu osobowego dla sterownika PLC</t>
  </si>
  <si>
    <t>Didactic model of a passenger lift for a PLC controller</t>
  </si>
  <si>
    <t>Celem pracy jest zaprojektowanie i wykonanie niewielkiego modelu windy osobowej, który będzie sterowany z wybranego sterownika PLC. Zakres pracy obejmuje: przegląd literatury na temat napędów pozycjonujących stosowanych w automatyce, zaprojektowanie i wykonanie konstrukcji mechanicznej modelu windy, projekt i wykonanie sterownika elektronicznego modelu, wykonanie interfejsu I/O modelu umożliwiającego podłączenie go do wybranego sterownika PLC, testy modelu dźwigu osobowego na stanowisku laboratoryjnym.</t>
  </si>
  <si>
    <t>Dydaktyczny model procesu transportu i sortowania dla sterownika PLC</t>
  </si>
  <si>
    <t>Didactic model of transport and sorting process for PLC controller</t>
  </si>
  <si>
    <t>Celem pracy jest zaprojektowanie i wykonanie zautomatyzowanego modelu procesu transportu i sortowania wybranych elementów, który będzie sterowany z poziomu dowolnego sterownika PLC. Zakres pracy obejmuje: przegląd literatury na temat czujników i napędów stosowanych w automatyce przemysłowej, opracowanie koncepcji i zaprojektowanie konstrukcji mechanicznej modelu, dobór czujników, napędów i elementów elektronicznych, zbudowanie prototypu modelu procesu transportu i sortowania, wykonanie badań testowych modelu na stanowisku laboratoryjnym, napisanie przykładowych programów sterujących dla wybranego sterownika PLC.</t>
  </si>
  <si>
    <t>Dydaktyczny model robota kartezjańskiego sterowanego za pomocą PLC</t>
  </si>
  <si>
    <t>Didactic model of a Cartesian robot controlled by PLC</t>
  </si>
  <si>
    <t>Celem pracy jest zaprojektowanie i zbudowanie modelu robota kartezjańskiego, przystosowanego do współpracy z wybranym sterownikiem PLC. Zakres pracy obejmuje: zaprojektowanie konstrukcji mechanicznej robota, projekt elektronicznego układu sterowania robota, dobór podzespołów elektronicznych i napędowych, wykonanie i uruchomienie modelu robota, napisanie przykładowych programów sterujących dla sterownika PLC, wykonanie testów modelu na stanowisku laboratoryjnym z wybranym sterownikiem PLC.</t>
  </si>
  <si>
    <t>Zastosowanie głowicy RF260R w systemach identyfikacji RFID</t>
  </si>
  <si>
    <t>Application of RF260R head for RFID systems</t>
  </si>
  <si>
    <t>Celem pracy jest zaprojektowanie i wykonanie czytnika znaczników RFID, współpracującego z wybranym sterownikiem PLC, wykorzystującego głowicę typu RF260R firmy Siemens. Zakres pracy obejmuje: przegląd literatury na temat systemów identyfikacji RFID, uruchomienie i przetestowanie komunikacji z głowicą RF260R, zaprojektowanie i wykonanie układu elektronicznego czytnika RFID z interfejsem dla PLC, wykonanie testów czytnika na stanowisku laboratoryjnym ze sterownikiem PLC.</t>
  </si>
  <si>
    <t>Ploter do laserowego cięcia i grawerowania.</t>
  </si>
  <si>
    <t>Plotter for laser cutting and engraving</t>
  </si>
  <si>
    <t>Celem pracy jest zaprojektowanie i zbudowanie niewielkiego plotera X-Y, wyposażonego w głowicę laserową, umożliwiającego cięcie i grawerowanie wybranych materiałów. Zakres pracy obejmuje: zaprojektowanie konstrukcji mechanicznej plotera, projekt elektronicznego układu sterowania, dobór podzespołów elektronicznych i napędowych, wykonanie i uruchomienie plotera, opracowanie oprogramowania sterującego, przeprowadzenie testów działania urządzenia.</t>
  </si>
  <si>
    <t>Automatyczny bezdotykowy dozownik płynu do dezynfekcji rąk</t>
  </si>
  <si>
    <t>Automatic touch-free dispenser of liquid hand sanitizer</t>
  </si>
  <si>
    <t>Celem pracy jest zaprojektowanie i wykonanie prototypu zautomatyzowanego dozownika płynu do dezynfekcji rąk, przeznaczonego do zastosowań w pomieszczeniach sanitarnych. Zakres pracy obejmuje: przegląd technicznych rozwiązań stosowanych w automatach dozujących, projekt konstrukcji mechanicznej i sterownika elektronicznego dozownika, dobór podzespołów i wykonanie prototypu bezdotykowego dozownika płynu, wykonanie praktycznych testów urządzenia.</t>
  </si>
  <si>
    <t xml:space="preserve">Uruchomienie i badanie laboratoryjnego programowalnego symulatora modułów PV   </t>
  </si>
  <si>
    <t>Sturt-up and investigations of programmable  simulator of PV modules</t>
  </si>
  <si>
    <t>Cel pracy obejmuje uruchomienie i testowanie działania programowalnego symulatora modułów PV. Zakres pracy obejmuje opracowanie zasad programowania symulatora, wyznaczenia charakterystyk modelujących moduły PV, wyznaczenie zakresów pracy symulatora i porównanie symulowanych charakterystyk z charakterystykami modułów rzeczywistych PV.</t>
  </si>
  <si>
    <t>Pieńkowski Krzysztof Dr hab. inż.</t>
  </si>
  <si>
    <t xml:space="preserve">Analiza optymzacji sprawności silnika indukcyjnego z zastosowaniem algorytmów sztucznej inteligencji.   </t>
  </si>
  <si>
    <t>Analysis of efficiency optimization of induction motor with application of algorithms of artificial intelligence</t>
  </si>
  <si>
    <t xml:space="preserve">Cel pracy obejmuje analizę strategii sterowania silnika indukcyjnego klatkowego zapewniających optymizację  sprawności silnika z zastosowaniem  metody modelu strat mocy silnika, sterowania poszukiwawczego oraz sterowania hybrydowego,  Zakres pracy obejmuje analizy i badania symulacyjne algorytmów sterowania z zastosowaniem metod sztucznej inteligencji.  </t>
  </si>
  <si>
    <t xml:space="preserve">Analiza  sterowania wektorowego silnikiem  indukcyjnym z optymalizacją sprawności.   </t>
  </si>
  <si>
    <t xml:space="preserve">Analysis of  vector control  of  induction motor with efficiency optimization.  </t>
  </si>
  <si>
    <t xml:space="preserve">Cel pracy obejmuje analizę porównawczą algorytmów sterowania silnika indukcyjnego z optymalizacją sprawności elektrycznej. Zakres pracy obejmuje opracowanie modeli matematycznych przekształtnikowych metod sterowania z zastosowaniem nowoczesnych algorytmów minimalizacji strat mocy w układzie napędowym. </t>
  </si>
  <si>
    <t xml:space="preserve">Analiza  przekształtnikowego   układu napędowego  przenośnika taśmowego  z optymalizacją sprawności układu napędowego.   </t>
  </si>
  <si>
    <t xml:space="preserve">Analysis of  converter   drive system of belt conveyor  with efficiency optimization of drive system. </t>
  </si>
  <si>
    <t xml:space="preserve">Cel pracy obejmuje analizę sterowania przekształtnikowym układem przenośnika taśmowego z optymalizacją sprawności elektrycznej. Zakres pracy obejmuje opracowanie modeli matematycznych przekształtnikowych metod sterowania napędem przenośnika taśmowego z zastosowaniem algorytmu minimalizacji strat mocy w układzie. </t>
  </si>
  <si>
    <t xml:space="preserve">Analiza i sterowanie   generatorem indukcyjnym wielofazowym </t>
  </si>
  <si>
    <t xml:space="preserve">Analysis and control  of multiphase induction generator    </t>
  </si>
  <si>
    <t>Cel pracy obejmuje poznanie właściwości wielofazowego  generatora  indukcyjnego.  Zakres pracy obejmuje opracowanie modelu matematycznego przekształtnikowego układu generatora  indukcyjnego, opracowanie algorytmu sterowania i wykonanie badań symulacyjnych dla wybranych stanów pracy wielofazowego  generatora  indukcyjnego.</t>
  </si>
  <si>
    <t xml:space="preserve">Badanie układu akumulacji energii z zasobnikiem superkondensatorowym  </t>
  </si>
  <si>
    <t>Studies of system of energy storage with supercapacitors</t>
  </si>
  <si>
    <t xml:space="preserve">Cel pracy obejmuje badanie systemu akumulacji energii z zasobnikiem superkondensatorowym. Zakres pracy obejmuje badanie właściwości systemu akumulacji energii,  wyznaczenia charakterystyk zasobnika superkondensatorowego, wyznaczenie zakresów pracy zasobnika i badanie  charakterystyk dla wybranych stanów pracy.  </t>
  </si>
  <si>
    <t xml:space="preserve">Analiza i sterowanie   przekształtnikowych układów hamowania prądem stałym silników  indukcyjnych  </t>
  </si>
  <si>
    <t xml:space="preserve">Analysis and  control   of converter systems of DC braking of induction motors  </t>
  </si>
  <si>
    <t xml:space="preserve">Cel pracy obejmuje analizę i badania przekształtnikowych układów hamowania DC silników indukcyjnychi.  Zakres pracy obejmuje opracowanie modeli matematycznych i modeli symulacyjnych przekształtnikowych układów hamowania DC , opracowanie algorytmów sterowania i wykonanie badań symulacyjnych dla wybranych układów hamowania.  </t>
  </si>
  <si>
    <t>Programming a two-axis safety servo drive</t>
  </si>
  <si>
    <t>Serkies Piotr Dr inż.</t>
  </si>
  <si>
    <t>Wykorzystanie modułów bezpieczeństwa sterownika PLC</t>
  </si>
  <si>
    <t>The use of PLC safety modules</t>
  </si>
  <si>
    <t>Design of a stepper motor control mock-up using the Motion Controrl library</t>
  </si>
  <si>
    <t>Model laboratoryjny układu sterowania przepływem współpracujący ze sterownikiem PLC X20 firmy B&amp;R</t>
  </si>
  <si>
    <t>Laboratory model of the flow control system cooperating with the B&amp;R PLC X20 controller</t>
  </si>
  <si>
    <t xml:space="preserve">Celem projektu jest zapoznanie się ze strukturami regulacji przepływu i opracowanie modelu laboratoryjnego takiego procesu.
W zakres projektu wchodzi:
- zapoznanie się tematyką regulacji przepływu, 
- zapoznanie się z budową i programowaniem sterowników X20 firmy B&amp;R,
- opracowanie modelu laboratoryjnego wybranego procesu regulacji przepływu,
- opracowanie programu sterującego i wizualizacji.
</t>
  </si>
  <si>
    <t>Projekt układu automatycznego nakładania kleju sterowany ze sterownika X20 firmy B&amp;R</t>
  </si>
  <si>
    <t>Design of automatic glue application controlled from the B&amp;R X20 controller</t>
  </si>
  <si>
    <t>Opracowanie dwukanałowego układu pomiaru przyśpieszenia współpracującego ze sterownikiem PLC X20 firmy B&amp;R</t>
  </si>
  <si>
    <t>Development of a two-channel acceleration measurement system cooperating with a PLC X20 controller</t>
  </si>
  <si>
    <t>Obsługa sygnałów szybkozmiennych przez sterownik X20 firmy B&amp;R</t>
  </si>
  <si>
    <t>Quick change signals supported by B&amp;R X20 controller</t>
  </si>
  <si>
    <t>Projekt inteligentnego domu współpracujący ze sterownikiem PLC X20 firmy B&amp;R</t>
  </si>
  <si>
    <t>Smart home project cooperating with B&amp;R PLC X20 controller</t>
  </si>
  <si>
    <t xml:space="preserve">Sterowanie zmiennych stanu napędu liniowego z uwzględnieniem sztywności konstrukcji </t>
  </si>
  <si>
    <t>Control of linear drive state variables including rigidity</t>
  </si>
  <si>
    <t>Predykcyjne sterowanie wybranych zmiennych stanu napędu elektrycznego</t>
  </si>
  <si>
    <t xml:space="preserve">Predictive control of electric drive state variables </t>
  </si>
  <si>
    <t>Wykorzystanie algorytmów genetycznych do optymalizacji nastaw regulatorów napędu z połączeniem sprężystym</t>
  </si>
  <si>
    <t>The use of genetic algorithms to optimize controllers settings in drive with elastic joint</t>
  </si>
  <si>
    <t>Zastosowanie teorii multi-obserwatorów w w układach sterowania napędu dwumasowego</t>
  </si>
  <si>
    <t>Application of multi-observer theory in the control structures for two-mass drive system</t>
  </si>
  <si>
    <t>Celem pracy dyplomowej jest krytyczna analiza literatury z zakresu multi obserwatorów, zaprojektowanie struktury sterowania z multi-obserwatorem dla układu napędowego z połączeniem sprężystym, wykonanie badań symulacyjnych. Ewentualna weryfikacja eksperymentalna.</t>
  </si>
  <si>
    <t>Szabat Krzysztof Prof. dr hab. inż.</t>
  </si>
  <si>
    <t xml:space="preserve">Zastosowanie impulsowych sieci neuronowych w strukturach sterowania napędu elektycznego </t>
  </si>
  <si>
    <t>Application of spiking neural networks in the electrical drives</t>
  </si>
  <si>
    <t>Celem pracy dyplomowej jest krytyczna analiza literatury z zakresu impulsowych sieci neuronowych, zaprojektowanie struktury sterowania z impulsową siecią neuronową dla elektycznego układu napędowego, wykonanie badań symulacyjnych. Ewentualna weryfikacja eksperymentalna.</t>
  </si>
  <si>
    <t>Zastosowanie sterowania predykcyjnego w układzie napędowym z połączeniem sprężystym</t>
  </si>
  <si>
    <t>Application of predictive control for two-mass drive system</t>
  </si>
  <si>
    <t>Celem pracy dyplomowej jest krytyczna analiza literatury z zakresu sterowania predykcyjnego, zaprojektowanie struktury sterowania z regulatorem predykcyjnym dla elektycznego układu napędowego z połączeniem sprężystym, wykonanie badań symulacyjnych. Ewentualna weryfikacja eksperymentalna.</t>
  </si>
  <si>
    <t>Diagnostyka elektrycznych układów napędowych z połączeniem sprężystym</t>
  </si>
  <si>
    <t>Diagnostics of electrical drive system with elastic joint</t>
  </si>
  <si>
    <t>Projekt układu napędowego wielosystemowego elektrycznego zespołu trakcyjnego</t>
  </si>
  <si>
    <t xml:space="preserve">Design of a drive system for multi-system electric multiple unit </t>
  </si>
  <si>
    <t>Celem pracy jest opracowanie modelu układu napędowego z wybranym silnikiem elektrycznym dla elektrycznego zespołu trakcyjnego (EZT), pracującego w co najmniej dwóch różnych systemach zasilania.
W zakres pracy wchodziłoby:
- Krytyczna analiza istniejących rozwiązań w analizowanym zakresie, 
- Zaprojektowanie systemu zasilania, uwzględniającego możliwość zasilania zarówno z sieci prądu stałego, jak i przemiennego,
- Dobór i opracowanie metody sterowania całym układem napędowym,
- Rozszerzenie układu napędowego o możliwość sterowania bezczujnikowego, w  celu zwiększenia poziomu bezpieczeństwa,
- przeprowadzenie szerokich badań symulacyjnych,
- próba weryfikacji eksperymentalnej wybranych elementów układu napędowego,
- ocena otrzymanych wyników i redakcja pracy.</t>
  </si>
  <si>
    <t>Tarchała Grzegorz Dr inż.</t>
  </si>
  <si>
    <t>Estymacja wybranych parametrów silnika indukcyjnego, sterowanego przy wykorzystaniu metod polowo-zorientowanych</t>
  </si>
  <si>
    <t xml:space="preserve">Estimation of selected parameters of an induction motor, controlled in a field-oriented manner </t>
  </si>
  <si>
    <t>Celem pracy jest analiza wybranych układów estymacji parametrów silnika indukcyjnego, pracującego w zamkniętym, polowo-zorientowanym układzie sterowania. W zakres pracy wchodzi:
- analiza literaturowa układów estymacji parametrów,
- opracowanie modeli symulacyjnych wybranych układów estymacji (obserwatory, estymatory MRAS, estymatory ślizgowe, neuronowe, etc.),
- porównanie działania opracowanych modeli,
- próba weryfikacji eksperymentalnej opracowanych algorytmów,
- opracowanie wyników i redakcja pracy</t>
  </si>
  <si>
    <t>Metody bezpośredniego sterowania momentem silnika indukcyjnego z modulatorem PWM - badania porównawcze</t>
  </si>
  <si>
    <t>Direct Torque Control methods with a PWM modulator for indution motor drives - comparative study</t>
  </si>
  <si>
    <t>Celem pracy jest opracowanie i krytyczne porównanie układów bezpośredniego sterowania momentem silnika indukcyjnego, wykorzystujących modulator PWM. 
W zakres pracy wchodzi:
- krytyczna analiza literaturowa analizowanego zagadnienia,
- opracowanie modeli symulacyjnech wybranych rozwiązań układów sterowania DTC-SVM,
- przeprowadzenie szerokich badań symulacyjnych w różnych stanach pracy układu napędowego,
- próba przeprowadzenia badań eksperymentalych na stanowisku laboratoryjnym z układem do szybkiego prototypowania (dSpace lub NI),
- krytyczna analiza otrzymanych wyników i redakcja pracy</t>
  </si>
  <si>
    <t>Sterowanie skalarne prostownikiem PWM</t>
  </si>
  <si>
    <t>Scalar control method of a PWM rectifier</t>
  </si>
  <si>
    <t>Celem pracy jest opracowanie układu skalarnego sterowania prostownikiem PWM. 
W zakres pracy wchodzi:
- krytyczna analiza analizowanego zagadnienia,
- opracowanie modelu wybranego układu sterowania w programie symulacyjnym do badań układów energoelektronicznych (MATLAB/Simulink, PSIM, TCad),
- przeprowadzenie badań symulacyjnych oraz krytyczna ocena otrzymanych wyników,
-redakcja pracy</t>
  </si>
  <si>
    <t>Modelling of induction motor with faulted rotor winding</t>
  </si>
  <si>
    <t>Wolkiewicz Marcin Dr inż.</t>
  </si>
  <si>
    <t>Diagnostics of rotor winding falut during start-up of a squirrel-cage induction motor</t>
  </si>
  <si>
    <t>Celem pracy jest wykonanie wirtualnego przyrządu pomiarowo-diagnostycznego wykrywającego uszkodzenia uzwojeń wirnika podczas rozruchu silnika indukcyjnego klatkowego.
W zakres pracy wchodzą:
1. studia literaturowe dotyczące zastosowania krótkoczasowej transformaty Fouriera w diagnostyce uszkodzeń uzwojeń wirnika silnika indukcyjnego,
2. opracowanie i wykonanie programu pomiarowego prądów fazowych stojana w środowisku LabVIEW,
3. opracowanie i wykonanie programu diagnostycznego wykorzystującego m.in. krótkoczasową transformatę Fouriera prądu stojana w środowisku LabVIEW,
4. wykonanie badań eksperymentalnych wraz z analizą uzyskanych wyników,
5. redakcja pracy dyplomowej.
Praca ma charakter eksperymentalny (eksperyment rzeczywisty).</t>
  </si>
  <si>
    <t>Diagnostyka ekscentryczności silnika indukcyjnego z wykorzystaniem analizy prądu stojana</t>
  </si>
  <si>
    <t>Induction motor eccentricity diagnostics using stator current analysis</t>
  </si>
  <si>
    <t>Celem pracy jest wykonanie wirtualnego przyrządu pomiarowo-diagnostycznego wykrywającego ekscentryczność wirnika silnika indukcyjnego klatkowego z wykorzystaniem sygnału prądu stojana.
W zakres pracy wchodzą:
1. studia literaturowe dotyczące sposobów wykrywania ekscentryczności wirnika silnika indukcyjnego klatkowego,
2. opracowanie i wykonanie programu pomiarowego prądów fazowych stojana w środowisku LabVIEW,
3. opracowanie metod diagnostyki ekscentryczności wirnika silnika indukcyjnego klatkowego w środowisku LabVIEW,
4. wykonanie badań eksperymentalnych wraz z analizą uzyskanych wyników,
5. redakcja pracy dyplomowej.
Praca ma charakter eksperymentalny (eksperyment rzeczywisty).</t>
  </si>
  <si>
    <t>Diagnostyka ekscentryczności silnika indukcyjnego z wykorzystaniem analizy drgań mechanicznych</t>
  </si>
  <si>
    <t>Induction motor eccentricity diagnostics using mechanical vibration analysis</t>
  </si>
  <si>
    <t>Celem pracy jest wykonanie wirtualnego przyrządu pomiarowo-diagnostycznego wykrywającego ekscentryczność wirnika silnika indukcyjnego klatkowego z wykorzystaniem sygnału drgań mechanicznych.
W zakres pracy wchodzą:
1. studia literaturowe dotyczące sposobów wykrywania ekscentryczności wirnika silnika indukcyjnego klatkowego,
2. opracowanie i wykonanie programu pomiarowego drgań mechanicznych w środowisku LabVIEW,
3. opracowanie metod diagnostyki ekscentryczności wirnika silnika indukcyjnego klatkowego w środowisku LabVIEW,
4. wykonanie badań eksperymentalnych wraz z analizą uzyskanych wyników,
5. redakcja pracy dyplomowej.
Praca ma charakter eksperymentalny (eksperyment rzeczywisty).</t>
  </si>
  <si>
    <t>Zastosowanie robota przemysłowego RV-2FB-D1 do realizacji procesu przemysłowego związanego z segregacją elementów</t>
  </si>
  <si>
    <t>Celem pracy jest analiza możliwości wykorzystania przemysłowego robota ramieniowego RV-2FB-D1 do realizacji wybranego procesu przemysłowego związanego z segregacją elementów.
W zakres pracy wchodzi:
1. przystosowanie robota RV-2FB-D1 do wykonania wybranego procesu technologicznego;
2. opracowanie i wykonanie stanowiska laboratoryjnego;
3. opracowanie i wykonanie programu sterującego robotem RV-2FB-D1 na bazie oprogramowania RT-Toolbox3.
4. redakcja pracy dyplomowej.
Praca ma charakter eksperymentalny (eksperyment rzeczywisty).</t>
  </si>
  <si>
    <t>Sterowanie wybranym procesem technologicznym z wykorzystaniem sterownika PLC firmy Mitsubishi</t>
  </si>
  <si>
    <t>Control of a selected technological process using Mitsubishi PLC controller</t>
  </si>
  <si>
    <t>Celem pracy jest opracowanie układu sterowania wybranym procesem technologicznym z wykorzystaniem sterownika PLC firmy Mitsubishi oraz jego wizualizacja. 
W zakres pracy wchodzi:
1. zapoznanie się z tematyką konfiguracją oraz programowaniem sterowników PLC firmy Mitsubishi z wykorzystaniem środowiska GXWorks
2. opracowanie wizualizacji wybranego procesu technologicznego z wykorzystaniem ekranów interfejsu HMI,
3. opracowanie programu sterującego wybranym procesem przemysłowym,
4. redakcja pracy dyplomowej.
Praca ma charakter eksperymentalny (eksperyment rzeczywisty).</t>
  </si>
  <si>
    <t>Diagnostyka uszkodzeń silnika synchronicznego o magnesach trwałych z wykorzystaniem pomiaru hałasu</t>
  </si>
  <si>
    <t>Diagnosis of Permanent Magnet of Synchronous Motor using noise measurement</t>
  </si>
  <si>
    <t>Celem pracy jest wykonanie w środowisku LabVIEW wirtualnego przyrządu monitorującego pracę silnika synchronicznego o magnesach trwałych z wykorzystaniem pomiaru hałasu. 
W zakres pracy wchodzi: 
1. zapoznanie się z problematyką diagnostyki wibroakustycznej silników synchronicznych o magnesach trwałych,
2. opracowanie metod monitorowania uszkodzeń silników synchronicznego o magnesach trwałych,
3. opracowanie i wykonanie wirtualnego przyrządu pomiarowo-monitorującego w środowisku LabVIEW,
4. wykonanie badań eksperymentalnych wraz z analizą uzyskanych wyników,
5. redakcja pracy dyplomowej.
Praca ma charakter eksperymentalny (eksperyment rzeczywisty).</t>
  </si>
  <si>
    <t>Pomiar prędkości obrotowej silników elektrycznych z wykorzystaniem sterownika MyRio</t>
  </si>
  <si>
    <t>Speed measurement of electric motors using the MyRio controller</t>
  </si>
  <si>
    <t>Celem pracy jest opracowanie w środowisku LabVIEW wirtualnego przyrządu umożliwiającego pomiar prędkości obrotowej silników elektrycznych z wykorzystaniem wybranych przetworników prędkości oraz sterownika MyRio. 
W zakres pracy wchodzi:
1. zapoznanie się z tematyką pomiaru prędkości obrotowej silników elektrycznych,
2. wykonanie interfejsu umożliwiającego sprzężenie wybranych czujników ze sterownikiem MyRio,
3. opracowanie wirtualnego przyrządu pomiarowego prędkości obrotowej w środowisku LabVIEW,
4. weryfikacja eksperymentalna opracowanych metod pomiaru prędkości silników elektrycznych,
5. redakcja pracy dyplomowej.
Praca ma charakter eksperymentalny (eksperyment rzeczywisty).</t>
  </si>
  <si>
    <t>Diagnostyka wybranych uszkodzeń mechanicznych silnika indukcyjnego z wykorzystaniem pomiarów wibroakustycznych.</t>
  </si>
  <si>
    <t>Diagnosis of selected induction motor mechanical faults using vibroacoustic measurement</t>
  </si>
  <si>
    <t>Celem pracy jest wykonanie w środowisku LabVIEW wirtualnego przyrządu pomiarowo-diagnostycznego wykrywającego wybrane uszkodzenia mechaniczne silnika indukcyjnego klatkowego przy wykorzystaniu pomiaru hałasu. 
W zakres pracy wchodzi: 
1. zapoznanie się z problematyką diagnostyki uszkodzeń mechanicznych w sygnałach wibroakustycznych,
2. opracowanie metod pomiaru hałasu oraz drgań mechanicznych silników indukcyjnych,
3. opracowanie metod diagnostyki (np. analiza falkowa, bispectrum) wybranych uszkodzeń mechanicznych silników indukcyjnych klatkowych,
4. opracowanie i wykonanie wirtualnego przyrządu pomiarowo-diagnostycznego w środowisku LabVIEW,
5. wykonanie badań eksperymentalnych wraz z analizą uzyskanych wyników,
6. redakcja pracy dyplomowej.
Praca ma charakter eksperymentalny (eksperyment rzeczywisty).</t>
  </si>
  <si>
    <t>Zastosowanie dyskretnej transformaty falkowej w diagnostyce uszkodzeń wirnika silnika indukcyjnego</t>
  </si>
  <si>
    <t>Application of Wavelet Transform for diagnosis of broken rotor bar of induction motor</t>
  </si>
  <si>
    <t>Celem pracy jest wykonanie wirtualnego przyrządu pomiarowo - diagnostycznego wykrywającego uszkodzenia wirnika silnika indukcyjnego klatkowego w środowisku LabVIEW z wykorzystanie pomiaru drgań mechanicznych. 
W zakres pracy wchodzi: 
1. studia literaturowe dotyczące zastosowania transformaty falkowej w diagnostyce uszkodzeń wirnika silnika indukcyjnego, 
2. opracowanie i wykonanie programu pomiarowego drgań mechanicznych w środowisku LabVIEW, 
3. opracowanie i wykonanie programu diagnostycznego wykorzystującego m.in. transformatę falkową drgań mechanicznych w środowisku LabVIEW, 
4. wykonanie badań eksperymentalnych wraz z analizą uzyskanych wyników. 
5. redakcja pracy dyplomowej.
Praca ma charakter eksperymentalny (eksperyment rzeczywisty).</t>
  </si>
  <si>
    <t>Modelowanie silnika synchronicznego o magnesach trwałych z uszkodzonym uzwojeniem stojana</t>
  </si>
  <si>
    <t>Modelling of a permanent magnet synchronous motor with damaged stator winding</t>
  </si>
  <si>
    <t>Celem pracy jest opracowanie w środowisku LabVIEW modelu obwodowego silnika synchronicznego o magnesach trwałych z uszkodzonym uzwojeniem stojana oraz jego weryfikacja eksperymentalna. Opracowany model silnika powinien uwzględniać możliwość modelowania zwarcia zwojów w obrębie jednej fazy silnika.
W zakres pracy wchodzi:
1. zapoznanie się z tematyką modelowania silników synchronicznych o magnesach trwałych,
2. opracowanie metod modelowania silnika z uszkodzonym uzwojeniem stojana,
3. opracowanie modelu silnika synchronicznego o magnesach trwałych z możliwością modelowania zwarć zwojowych,
4. weryfikacja eksperymentalna opracowanego modelu silnika,
5. redakcja pracy dyplomowej.
Praca ma charakter teoretyczno -eksperymentalny.</t>
  </si>
  <si>
    <t>Opracowanie sterowania sygnalizacją świetlną przy użyciu sterownika PLC na skrzyżowaniu z regulowanym natężeniem ruchu.</t>
  </si>
  <si>
    <t>Traffic light control using a PLC at the crossroad with adjustable traffic.</t>
  </si>
  <si>
    <t>Celem pracy jest stworzenie programu i jego wizualizacji, sterowania ruchem na skrzyżowaniu z sygnalizacją świetlną. W zakres pracy wchodzi: przegląd literatury, zapoznanie z przepisami, stworzenie struktury programu, napisanie programu, 
zaprojektowanie wizualizacji, przeprowadzenie testów działania na fizycznym sterowniku</t>
  </si>
  <si>
    <t>Wróbel Karol Dr inż.</t>
  </si>
  <si>
    <t>Budowa robota manipulacyjnego</t>
  </si>
  <si>
    <t>Build of a handling robot</t>
  </si>
  <si>
    <t>Celem niniejszej pracy jest zbudowanie robota manipulacyjnego z chwytakiem, kontrolowanego za pomocą aplikacji zainstalowanej w telefonie. Zakres pracy obejmuje następujące zagadnienia: przestudiowanie literatury na temat działania małych silników napędowych oraz sposobów połączeń elektrycznych, przestudiowanie literatury na temat kontroli urządzeń za pomocą platform programistycznych dla systemów wbudowanych, zbudowanie robota manipulacyjnego z elementów wydrukowanych w drukarce 3D oraz elementów zasilających i kontrolujących, opracowanie aplikacji sterującej, testy aplikacji</t>
  </si>
  <si>
    <t>Sterowanie zakładem przemysłowym za pomocą sterownika PLC</t>
  </si>
  <si>
    <t>Control of industrial factory using a PLC controller</t>
  </si>
  <si>
    <t>Celem pracy dyplomowej jest zastosowanie sterownika PLC do obsługi zakładu przemysłowego wraz z zaprojektowaniem i wykonaniem części makiety. Zakres pracy obejmuje: sterowanie oświetleniem w środku zakładu i na zewnątrz, pomiar i regulacja temperatury, pomiar wilgotności, sygnalizacja załączenia wentylacji, stworzenie programu sterującego, wykonanie testu i zaprezentowanie poprawności działania oraz redakcja pracy.</t>
  </si>
  <si>
    <t>Zastosowanie modułu internetowego do współpracy ze sterownikiem programowalnym w zakładzie przemysłowym.</t>
  </si>
  <si>
    <t>Application of the internet module for work with a PLC in an industrial plant</t>
  </si>
  <si>
    <t xml:space="preserve">Celem pracy dyplomowej jest pokazanie możliwości współpracy modułu internetowego ze sterownikiem programowalnym na przykładzie zastosowania w zakładzie przemysłowym. W zakres pracy wchodzić będą: pomiar wybranych parametrów środowiska (np. wilgotności oraz temperatury powietrza wewnątrz pomieszczenia), analiza danych zgromadzonych przez netbiter, zdalne łączenie się poprzez moduł internetowy ze sterownikiem PLC, wykonanie części makiety przedstawiającej zakład produkcyjny </t>
  </si>
  <si>
    <t>Porównanie obwodowego oraz polowo-obwodowego modelowania silnika indukcyjnego</t>
  </si>
  <si>
    <t>The comparison of circuit and field-circuit modeling of induction motor</t>
  </si>
  <si>
    <t>Zawilak Tomasz Dr inż.</t>
  </si>
  <si>
    <t>Porównanie obwodowego oraz polowo-obwodowego modelowania silnika synchronicznego z magnesami trwałymi</t>
  </si>
  <si>
    <t>The comparison of circuit and field-circuit modeling of permanent magnet motor</t>
  </si>
  <si>
    <t>: Celem pracy jest porównanie wyników symulacji działania silnika synchronicznego z magnesami trwałymi metodą polowo-obwodową oraz obwodową. Symulacje będą dotyczyć zarówno stanów dynamicznych jak i ustalonych</t>
  </si>
  <si>
    <t>Badanie wpływu odkształcenia napięcia zasilającego na straty dodatkowe w maszynie indukcyjnej</t>
  </si>
  <si>
    <t>Investigations of voltage distortion on additional losses in induction motor</t>
  </si>
  <si>
    <t>Celem pracy jest zbadanie wpływu kształtu napięcia na wartość strat dodatkowych w silniku indukcyjnym. W tym celu należy opracować model polowo-obwodowy oraz przeprowadzić obliczenia przy wymuszeniu napięciem sinusoidalnym oraz odkształconym</t>
  </si>
  <si>
    <t>Porównanie właściwości silnika synchronicznego typu LSPMSM pracującego przy połączeniu w gwiazdę oraz trójkąt</t>
  </si>
  <si>
    <t>The comparison of permanent magnet motor's parameters in delta and star connection</t>
  </si>
  <si>
    <t>Celem pracy jest zbadanie wpływu połączenia uzwojeń fazowych na właściwości silnika synchronicznego. W ramach pracy należy wykonać pomiary silnika na stanowisku a następnie wykonać analizę wpływu połączenia na parametry eksploatacyjne (współczynnik mocy, sprawność, prąd pobierany z sieci)</t>
  </si>
  <si>
    <t>Metody ograniczania pulsacji momentu w silniku bezszczotkowym o cewkach skupionych</t>
  </si>
  <si>
    <t>Methods for reducing torque pulsation in a brushless motor with concentrated winding</t>
  </si>
  <si>
    <t>Kowalski Czesław Prof. dr hab. inż.</t>
  </si>
  <si>
    <t>Bartłomiej Grynda</t>
  </si>
  <si>
    <t>GRALmarine
ul. Asnyka 23
51-143 Wrocław</t>
  </si>
  <si>
    <t>T</t>
  </si>
  <si>
    <t xml:space="preserve">Bartłomiej Suchecki </t>
  </si>
  <si>
    <t>Sudzucker Polska
ul. Muchoborska 6
Wrocław</t>
  </si>
  <si>
    <t>mgr inż. Szymon Bednarz</t>
  </si>
  <si>
    <t>mgr inż. Bartosz Borecki</t>
  </si>
  <si>
    <t>Danfoss Poland Sp. z o.o.
ul. Chrzanowska 5
05-825 Grodzisk Mazowiecki</t>
  </si>
  <si>
    <t>Maksymilian Rozbiecki</t>
  </si>
  <si>
    <t>INSYS Maksymilian Rozbiecki, 51-180 Wrocław, ul. Pełczyńska 110, 51-180 Wrocław</t>
  </si>
  <si>
    <t>Plazmowe ograniczanie procesu biodeterioracji materiałów polimerowych</t>
  </si>
  <si>
    <t>Celem pracy jest badanie wpływu oddziaływania niskotemperaturowej plazmy na proces biodeterioracji wybranych materiałów polimerowych. Zakres pracy obejmuje poznanie i opis procesu biodeterioracji, przygotowanie próbek do badań, zastosowanie niskotemperaturowej plazmy do ograniczenia procesu biodeterioracji.</t>
  </si>
  <si>
    <t>Czapka Tomasz Dr inż.</t>
  </si>
  <si>
    <t>Budowa układu z wieloma dyszami do prowadzenia procesu elektroprzędzenia</t>
  </si>
  <si>
    <t>Celem pracy jest wykonanie układu do prowadzenia procesu elektroprzędzenia. Zakres pracy obejmuje opracowanie koncepcji układu do prowadzenia procesu "elektrospinningu" z wieloma dyszami, przygotowanie rysunków technicznych, dobór materiałów konstrukcyjnych, wykonanie i sprawdzenie działania  układu.</t>
  </si>
  <si>
    <t>Badanie właściwości elektrostatycznych materiałów posadzkowych</t>
  </si>
  <si>
    <t>Investigation of electrostatic properties of flooring materials</t>
  </si>
  <si>
    <t>Celem pracy jest badanie właściwości elektrostatycznych materiłów posadzkowych. Zakres pracy obejmuje przygotowanie próbek materiałów posadzkowych, wykonanie pomiarów wybranych wielkości fizycznych, ocena właściwości elektrostatycznych badanych materiałów.</t>
  </si>
  <si>
    <t>Wytwarzanie nanowłókien polimerowych z cząstkami przewodzącymi metodą elektroprzędzenia</t>
  </si>
  <si>
    <t>Fabrication of polymeric nanofibres with electrically conductive particles</t>
  </si>
  <si>
    <t>Badanie właściwości piezoelektrycznych ultra cienkich włókien polimerowych</t>
  </si>
  <si>
    <t>Investigation of the piezoelectric properties of ultra-thin polymeric fibers</t>
  </si>
  <si>
    <t>Diagnostyka niskotemperaturowej plazmy</t>
  </si>
  <si>
    <t>Diagnostics of non-thermal plasma</t>
  </si>
  <si>
    <t>Celem pracy jest diagnostyka niskotemperaturowej plazmy wytwarzanej przy ciśnieniu atmosferycznym. Zakres pracy obejmuje poznanie i opis metod umożliwiających określenie podstawowywch parametrów plazmy, przygotowanie układu pomiarowego, określenie wybranych parametrów plazmy z wykorzystaniem metody optycznej sektrometrii.</t>
  </si>
  <si>
    <t>Badanie zjawiska wyładowań wstecznych</t>
  </si>
  <si>
    <t>Investigation of back discharge phenomenon</t>
  </si>
  <si>
    <t>Stanowisko do badania zjawiska superkorony</t>
  </si>
  <si>
    <t>A set up for the super corona investigation</t>
  </si>
  <si>
    <t>Chrzan Krystian Dr hab. inż.</t>
  </si>
  <si>
    <t>Wpływ barier na wytrzymałość elektryczną odstępów powietrznych</t>
  </si>
  <si>
    <t>Influence of barriers on the breakdown voltage of air gaps.</t>
  </si>
  <si>
    <t>Opisanie teorii przebicia w powietrzu z wykorzystaniem barier. Wykonanie pomiarów napięcia przebicia i prądów przedprzebiciowych na istniejącym stanowisku badawczym.</t>
  </si>
  <si>
    <t>Analiza porównawcza pracy wybranego  systemu fotowoltaicznego zbudowanego  na bazie modułów monokrystalicznych krzemowych i modułów cienkowarstwowych CIGS.</t>
  </si>
  <si>
    <t>Comparative performance analysis of both monocrystalline silicon modules and thin film CIGS modules in a selected solar power plant</t>
  </si>
  <si>
    <t>Celem pracy jest analiza porównawcza pracy wybranego  systemu fotowoltaicznego zbudowanego  na bazie modułów monokrystalicznych krzemowych i modułów cienkowarstwowych CIGS w wybranym okresie czasowym działania systemów fotowoltaicznych wykorzystujących moduły monokrystaliczne krzemowe i moduły cienkowarstwowe CIGS. Zakres pracy obejmuje przedstawienie zasady działania systemów fotowoltaicznych wykorzystujących moduły monokrystaliczne krzemowe i moduły cienkowarstwowe CIGS.  Zapoznanie się z budową oraz pracą wybranego systemu fotowoltaicznego.  Wykorzystanie dostępnej bazy danych pracy badanego  systemu fotowoltaicznego zbudowanego  na bazie modułów monokrystalicznych krzemowych i modułów cienkowarstwowych CIGS do analizy porównawczej z uwzględnieniem  danych pogodowych, elektrycznych i ekonomicznych.</t>
  </si>
  <si>
    <t>Gubański Adam Dr inż.</t>
  </si>
  <si>
    <t>Wybrane zagadnienia projektowania instalacji PV</t>
  </si>
  <si>
    <t>Selected issues of PV systems design</t>
  </si>
  <si>
    <t>Janik Przemysław Dr hab. inż.</t>
  </si>
  <si>
    <t>Macierzowa analiza obwodów nieplanarnych</t>
  </si>
  <si>
    <t>Matrix analysis of nonplanar circuits</t>
  </si>
  <si>
    <t>PL Celem pracy jest analiza obwodów nieplanarnych, obliczenia prądów, napięć i mocy w gałęziach obwodu. Zakres pracy obejmuje studium dostępnych metod, modelowanie i analizę wybranych obwodów.
EN The purpose of the work is to analyse nonplanar circuits, calculate currents, voltages and powers in the branches of the circuit. The scope of work includes studies of available methods, modelling and analysis of selected circuits.</t>
  </si>
  <si>
    <t>Symulacja i analiza zjawisk rezonansowych w obwodach liniowych</t>
  </si>
  <si>
    <t>Simulation and analysis of resonance in linear circuits</t>
  </si>
  <si>
    <t>Jasiński Michał Dr inż.</t>
  </si>
  <si>
    <t>Projektowanie instalacji elektrycznych w strefach zagrożonych wybuchem</t>
  </si>
  <si>
    <t>Design of electrical installations in hazardous area</t>
  </si>
  <si>
    <t>Czynniki wpływające na skuteczność uziemienienia</t>
  </si>
  <si>
    <t>Factors determining the effectiveness of grounding</t>
  </si>
  <si>
    <t>High Voltage Devider</t>
  </si>
  <si>
    <t>Kacprzyk Ryszard Prof. dr hab. inż.</t>
  </si>
  <si>
    <t>Przetwornik stałych i wolnozmiennych pól elektrycznych</t>
  </si>
  <si>
    <t>DC and low frequency electric fields transducer</t>
  </si>
  <si>
    <t>Celem pracy jest doświadczalne sprawdzenie właściwości  elektromechanicznego przetwornika stałych i wolnozmiennych pól elektrycznych. Zakres prac obejmuje: 1. Zapoznanie się z zasadą działania przetwornika, 2. Projekt uproszczonego modelu przetwornika.3. Uruchomienie modelu i zbadanie jego właściwości metrologicznych, 4. Podsumowanie i redakcja pracy</t>
  </si>
  <si>
    <t>Akcelerometr elektretowy</t>
  </si>
  <si>
    <t>Electret akcelerometer</t>
  </si>
  <si>
    <t>Investigation of electrostatic properties of fabrics containing conducting yarns</t>
  </si>
  <si>
    <t xml:space="preserve">Celem pracy jest zbadanie wpływu rastru (gęstości wprowadzenia) włókien przewodzących na właściwości elektrostatyczne tkaniny. Zakres prac obejmuje:  1. wykonanie próbek, 2. wykonanie pomiarów gęstości ładunku i szybkości jego zaniku ładunku oraz pomiary ładunku przenoszonego, 3. podsumowanie wyników i  redakcja pracy . </t>
  </si>
  <si>
    <t>Analiza nowoczesnych rozwiązań wykorzystania nadwyżki energii pochodzącej z instalacji fotowoltaicznej do celów funkcjonowania firmy handlowo-produkcyjnej</t>
  </si>
  <si>
    <t xml:space="preserve">Analysis of modern solutions for the use of surplus energy from the photovoltaic installation for the operation of a commercial and production company </t>
  </si>
  <si>
    <t>Opracowanie propozycji najlepszych rozwiązań wykorzystania nadwyżki energii elektrycznej w firmie do wspomagania ogrzewania, przygotowania c.w.u., wykorzystania do celów transportowych itp. Opracowanie studium wykonalności inwestycji</t>
  </si>
  <si>
    <t>Kostyła Paweł Dr inż.</t>
  </si>
  <si>
    <t>Ekranowanie elektromagnetyczne - filtr selektywny</t>
  </si>
  <si>
    <t>Electromagnetic shielding - selective filter</t>
  </si>
  <si>
    <t>Cel pracy:  symulacja oraz wyznaczenie charakterystyk prądowo - napięciowych układu filtra selektywnego w aspekcie ekranowania elektromagnetycznego. Zakres pracy: budowa oraz symulacja modelu filtra selektywnego w środowisku Matlab (Simulink) oraz ocena możliwości jego wykorzystania w ekranowaniu elektromagnetycznym.</t>
  </si>
  <si>
    <t>Wyznaczanie parametrów modelu zastępczego warystora ZnO.</t>
  </si>
  <si>
    <t>Determining the parameters of the replacement model ZnO varistor.</t>
  </si>
  <si>
    <t>Cel pracy: wybór i zastosowanie oprogramowania Simulink do wyznaczania parametrów modelu zastępczego warystorów ZnO. Zakres: implementacja wybranych algorytmów pomiarowych oraz ich weryfikacja na podstawie danych pomiarowych prądu i napięcia rzeczywistego warystora</t>
  </si>
  <si>
    <t>Wymagania stawiane przy emisji zaburzeń w paśmie supraharmonicznych (2-150 kHz)</t>
  </si>
  <si>
    <t>Requirements for emission of disturbances in the supraharmonic band (2-150 kHz)</t>
  </si>
  <si>
    <t>Wpływ starzenia na parametry cienkich warstw Cu i Al</t>
  </si>
  <si>
    <t>The effect of aging on the parameters of thin layers of Cu and Al</t>
  </si>
  <si>
    <t>Celem pracy jest określenie wpływu starzenia na parametry elektryczne cienkich warstw Cu i Al. zakres pracy obejmuje zapoznanie z tematem nakładania i badania cienkich warstw. Wykonanie próbek. Wykonanie badań przed starzeniem. Starzenie próbek w komorze klimatycznej oraz wykonanie badań po starzeniu. Opracowanie pracy.</t>
  </si>
  <si>
    <t>Krawczyk Krystian Dr inż.</t>
  </si>
  <si>
    <t>Wpływ przygotowania podłoży na odporność cienkich warstw metalicznych na starzenie.</t>
  </si>
  <si>
    <t>The effect of substrate preparation on the resistance of thin metallic layers to aging.</t>
  </si>
  <si>
    <t>Celem pracy jest określenie wpływu stanu podłoża na odporność cienkich warstw metalicznych na starzenie. Zakres pracy obejmuje wykonanie próbek poprzez naniesienie cienkich warstw metalicznych na podłoże, o różnym stanie przygotowania. Wykonanie badań przed starzeniem. Przeprowadzenie starzenia z wykorzystaniem komory klimatycznej oraz wykonanie badań po starzeniu. Opracowanie pracy.</t>
  </si>
  <si>
    <t>Precyzyjny wzorzec dużych rezystancji</t>
  </si>
  <si>
    <t>A precise standard for high resistances</t>
  </si>
  <si>
    <t>Celem pracy jest opracowanie rozwiązania umożliwiającego minimalizację wpływu czynników zewnętrzncyh na rezystancję wysokoomowych wzorców rezystancji. Zakres pracy obejmuje analizę literatury, opracowanie konstrukcji wzorców umożliwiającą minimalizację wpływu czynników zewnętrznych, wykonanie wzorca oraz jego przebadanie i przeanalizowanie uzyskanych wyników.</t>
  </si>
  <si>
    <t>Precyzyjny pomiar rezystancji elastycznych złączy wysokoprądowych.</t>
  </si>
  <si>
    <t>Precise measurement of the resistance of flexible high-current busbar.</t>
  </si>
  <si>
    <t>Celem pracy jest wykonanie precyzyjnych pomiarów rezystancji elastycznych złączy wysokoprądowych. Zakres pracy obejmuje zapoznanie z tematyką pomiarów małych rezystancji. Przygotowanie stanowiska pomiarowego oraz określenie jego parametrów metrologicznych. Wykonanie pomiarów rezystancji elastycznych złączy wysokoprądowego. Opracowanie pracy.</t>
  </si>
  <si>
    <t>Badania sterowanego cyfrowo multipleksera wysokonapięciowego do pomiarów precyzyjnych.</t>
  </si>
  <si>
    <t>Tests of a digitally controlled high-voltage multiplexer for precise measurements.</t>
  </si>
  <si>
    <t xml:space="preserve">Celem pracy jest określenie parametrów metrologicznych wysokonapięciowego multipleksera. Zakres pracy obejmuje zapoznanie z tematyką precyzyjnych pomiarów napięcia. Pomiary rezystancji multipleksera w różnych konfiguracjach, określenie jej stabilności w czasie, wpływu multipleksera na niepewność pomiarów napięcia. Opracowanie pracy. </t>
  </si>
  <si>
    <t>Leonowicz Zbigniew Prof. dr hab. inż.</t>
  </si>
  <si>
    <t>Mikroprocesorowy system kontroli i regulacji centralnego ogrzewania</t>
  </si>
  <si>
    <t>Microprocessor system for control and regulation of central heating</t>
  </si>
  <si>
    <t>Opracowanie teoretyczne i praktyczne układu mikrokontrolera (np..Arduino) wraz z układami wykonawczymi do sterowania układem Centralnego ogrzewania</t>
  </si>
  <si>
    <t>Mikroprocesorowy sterownik silnika krokowego</t>
  </si>
  <si>
    <t>Microprocessor driver for stepping motor</t>
  </si>
  <si>
    <t>Opracowanie sterowania silnikiem krokowym do zastosowania w wybranycm układzie mechatronicznym.</t>
  </si>
  <si>
    <t>Ogniwa fotowoltaiczne – modelowanie i symulacje w programie Matlab.</t>
  </si>
  <si>
    <t>Photovoltaic cells – modelling and simulations in Matlab.</t>
  </si>
  <si>
    <t>Praca zawiera opracowanie modeli symulacyjnych różnych typów ogniw i baterii fotowoltaicznych w programie Matlab-Simulink. Obejmuje także zaprojektowanie i przeprowadzenie symulacji pracy układów elektroenergetycznych z zastosowaniem ogniw fotowoltaicznych.</t>
  </si>
  <si>
    <t xml:space="preserve">Analysis of disturbances injected into power grid based on the example  
of  a production facility.
</t>
  </si>
  <si>
    <t>Praca polega na rejestracji danych , analizie zakłóceń jakości energii wprowadzanych do systemu przez urządzenia przemysłowe, analizie zgodnie z normami IEC, projektowaniu możliwych urządzeń zmniejszających zakłócenia, analizie ekonomicznej i analizie efektów poprawy jakości energii.</t>
  </si>
  <si>
    <t>Modernizacja stanowiska do badań elastycznych elektrod cienkowarstwowych</t>
  </si>
  <si>
    <t>Redesign of measurement system for flexible thin film electrodes.</t>
  </si>
  <si>
    <t>Lewandowski Marcin Dr inż.</t>
  </si>
  <si>
    <t>Wpływ systemu dozującego gaz roboczy na efektywność procesu rozpylania magnetronowego.</t>
  </si>
  <si>
    <t>The impact of the working gas dosing system on efficiency magnetron sputtering process.</t>
  </si>
  <si>
    <t>Celem pracy jest zbadanie wpływu systemu dozującego gaz roboczy na efektywność procesu rozpylania magnetronowego. Zakres pracy obejmuje badania szybkości narostu napylanej warstwy przy impulsowym dozowaniu gazu roboczego.</t>
  </si>
  <si>
    <t>Badania starzeniowe elastycznych elektrod cienkowarstwowych.</t>
  </si>
  <si>
    <t>Aging testing of flexible thin-film electrodes</t>
  </si>
  <si>
    <t>Celem pracy jest  zbadanie wpływu starzenia na właściwości elektryczne elektrod cienkowarstwowych. Zakresem pracy będzie wytworzenie elektrod cienkowarstwowych oraz poddanie ich próbom starzeniowym.</t>
  </si>
  <si>
    <t>Wpływ stałego pola elektrycznego na proces wzrostu roślin</t>
  </si>
  <si>
    <t>DC electric field influence on plant growth</t>
  </si>
  <si>
    <t>Celem pracy jest określenie wpływu działania stałego pola elektrycznego na proces rozwoju roślin.
Zakres pracy obejmuje:
-przegląd literatury tematu;
-dobór roślin do eksperymentu;
-zaprojektowanie i budowę stanowiska do obserwacji wzrostu roślin;
-przeprowadzenie obserwacji i opracowanie wyników</t>
  </si>
  <si>
    <t>Pelesz Adam Dr inż.</t>
  </si>
  <si>
    <t xml:space="preserve">Ocena jakości olejów spożywczych na podstawie  pomiarów ich parametrów dielektrycznych </t>
  </si>
  <si>
    <t>Evaluation of the quality of food oils based on measurements of their dielectric parameters</t>
  </si>
  <si>
    <t>Celem pracy jest określenie związku pomiędzy elektrycznymi parametrami (rezystywnością, przenikalnością elektryczną, współczynnikiem strat dielektrycznych) oleju spożywczego a jego jakością.
Zakres pracy obejmuje:
-studia literaturowe;
-pomiary parametrów dielektrycznych olejów spożywczych poddanych działaniu wybranych czynników;
-opracowanie wyników pomiaru.</t>
  </si>
  <si>
    <t>Badanie czasu zaniku ładunku  na modelach izolatorów kompozytowych</t>
  </si>
  <si>
    <t xml:space="preserve">Celem pracy jest zbadanie czasu zaniku ładunku na modelach izolatorów kompozytowych w zależności od wybranych parametrów ich elektryzacji.
Zakres pracy obejmuje:
- studia literaturowe; 
- adaptację stanowiska do elektryzacji izolatorów i badania czasów zaniku ładunku;
- wykonanie pomiarów;
- opracowanie i analizę wyników. </t>
  </si>
  <si>
    <t>Badanie czasu zaniku ładunku  na próbkach materiałów dielektrycznych</t>
  </si>
  <si>
    <t xml:space="preserve">
Examination of charge decay time on dielectric material samples</t>
  </si>
  <si>
    <t xml:space="preserve">Celem pracy jest zbadanie czasu zaniku ładunku na próbkach materiałów dielektrycznych w zależności od wybranych parametrów ich elektryzacji.     
Zakres pracy obejmuje:
- studia literaturowe; 
- adaptację stanowiska do elektryzacji wybranych materiałów i badania czasów zaniku ładunku;
- wykonanie pomiarów;
- opracowanie i analizę wyników. </t>
  </si>
  <si>
    <t>Modernizacja generatora kroplowego  Kelvina</t>
  </si>
  <si>
    <t>Modernization of Kelvin water dropper</t>
  </si>
  <si>
    <t xml:space="preserve">
Celem pracy jest modernizacja generatora kroplowego Kelvina. Zakres pracy obejmuje: 
- studia literaturowe; 
- projekt  modernizacji istniejącego generatora;
- przebudowę istniejącego generatora;
- badanie działania generatora w różnych warunkach pracy;
- opracowanie i analiza wyników.</t>
  </si>
  <si>
    <t>Wpływ geometrii elektrod na wytrzymałość elektryczną powietrza</t>
  </si>
  <si>
    <t>Influence of electrode geometry on air electric strength</t>
  </si>
  <si>
    <t xml:space="preserve">
Celem pracy jest pomiar napięcia przebicia powietrza w układzie elektrod o niesymetrycznej geometrii, tj. elektrod kulistych o różnych promieniach krzywizny. Zakres pracy obejmuje: 
-studia literaturowe; 
-wykonanie projektu elektrod; 
-adaptację stanowiska pomiarowego;
-wykonanie pomiarów napięcia przeskoku;
-opracowanie i analizę wyników.</t>
  </si>
  <si>
    <t xml:space="preserve">Badanie zachowania się baniek mydlanych w nierównomiernym polu elektrycznym </t>
  </si>
  <si>
    <t xml:space="preserve">
Study of the behavior of soap bubbles in a nonuniform electric field</t>
  </si>
  <si>
    <t>Celem pracy jest zbadanie dynamiki zachowania się baniek mydlanych w nierównomiernym polu elektrycznym.                  
 Zakres pracy obejmuje: 
-przegląd literatury tematu;
-zaprojektowanie i budowę stanowiska do obserwacji baniek mydlanych;
-przeprowadzenie obserwacji i opracowanie wyników.</t>
  </si>
  <si>
    <t xml:space="preserve">Celem pracy jest wykonanie projektu instalacji fotowoltaicznej w układzie paneli wschód-zachód. Zakres pracy obejmuje projekt elektryczny instalacji, opracowanie charakterystyki pracy systemu oraz analizę wydajności. </t>
  </si>
  <si>
    <t>Rezmer Jacek Dr hab. inż.</t>
  </si>
  <si>
    <t>Modelowanie zwarć w liniach sprzężonych.</t>
  </si>
  <si>
    <t>Modeling of short circuits in coupled lines.</t>
  </si>
  <si>
    <t xml:space="preserve">Celem pracy jest analiza zjawisk występujących podczas zwarć w liniach przesyłowych z uwzględnieniem sprzężeń.  Zakres pracy obejmuje opracowanie teoretyczne zagadnień związanych z tematem i modelowanie numeryczne. </t>
  </si>
  <si>
    <t>Przetwarzanie sygnałów metodą morfologii matematycznej</t>
  </si>
  <si>
    <t>Signal processing by mathematical morphology</t>
  </si>
  <si>
    <t xml:space="preserve">Celem pracy jest próba  zastosowania metody morfologii matematycznej do przetwarzania prądów i napięć  rejestrowanych w  systemie elektroenergetycznym.  Zakres prac obejmuje opracowanie teoretyczne, utworzenie aplikacji numerycznej oraz  badania pod kątem zastosowań w elektrotechnice. </t>
  </si>
  <si>
    <t xml:space="preserve">Długoterminowa analiza pracy systemów fotowoltaicznych. </t>
  </si>
  <si>
    <t>Long-term analysis of photovoltaic systems operation.</t>
  </si>
  <si>
    <t xml:space="preserve">Celem jest długoterminowa analiza  pracy systemu fotowoltaicznego dla różnych typów paneli.   Zakres pracy dotyczy opracowania metod przetwarzania danych pomiarowych, wykonanie  obiczeń komputerowych i graficzna prezentacja wyników. </t>
  </si>
  <si>
    <t xml:space="preserve">Szybka identyfikacja obiektów za pomocą  kamery internetowej </t>
  </si>
  <si>
    <t>Fast identification of objects using a webcam</t>
  </si>
  <si>
    <t>Opracowanie algorytmu oraz aplikacji komputerowej umożliwiającej rozpoznawanie różnych obiektów na podstawie ich kształtów i kolorów. Do realizacji dyplomowej pracy inżynierskiej  wymagana jest umięjętność zaawansowanego programowania obiektowego z uwzględnieniem środowiska API systemu operacyjnego Windows.Redakcja pracy</t>
  </si>
  <si>
    <t>Szymańda Jarosław Dr inż.</t>
  </si>
  <si>
    <t>Symulacja procesu decyzyjnego z wykorzystaniem zbiorów rozmytych</t>
  </si>
  <si>
    <t>The simulation decision-making process with the use of fuzzy sets</t>
  </si>
  <si>
    <t>Opracowanie algorytmu oraz aplikacji komputerowej umożliwiającej identyfikację zdarzeń na podstawie przetwarzania rozmytej reprezentacji danych. Do realizacji inżynierskiej pracy dyplomowej wymagana jest umiejętność programowania obiektowego oraz rozszerzone zainteresowania problematyką  organizacji baz danych.Redakcja pracy</t>
  </si>
  <si>
    <t>System sieciowej identyfikacji zdarzeń z wykorzystaniem algorytmów ewolucyjnych</t>
  </si>
  <si>
    <t>Network identification of events with the use of evolutionary algorithms</t>
  </si>
  <si>
    <t>Opracowanie aplikacji komputerowej umożliwiającej identyfikację zdarzeń na podstawie symulacji wykorzystujących  algorytmy i strategie ewolucyjne. Do realizacji inżynierskiej pracy dyplomowej wymagana jest umiejętność zaawansowanego programowania strukturalnego lub obiektowego. Wskazane jest także zainteresowanie problematyką sieci komputerowych i transmisji danych  .Redakcja pracy</t>
  </si>
  <si>
    <t xml:space="preserve">Synchroniczne monitorowanie stanowisk laboratoryjnych </t>
  </si>
  <si>
    <t xml:space="preserve">Synchronous laboratory monitoring stations  </t>
  </si>
  <si>
    <t>Opracowanie aplikacji informatycznej   umożliwiającej zdalne sterowanie i synchroniczne monitorowanie stanowisk laboratoryjnych poprzez Internet. Osoby podejmujące się opracowania tematu powinny posiadać poszerzone zainteresowania i umiejętności z zakresu budowania algorytmów oraz programowania. Jednym z efektów dydaktycznych projektu jest poznanie wybranych elementów programowania  wykorzystywanego m.in. w systemach sterowania i monitorowania instalacji przemysłowych. Zakres projektu obejmuje opracowanie i uruchomienie aplikacji informatycznej. Redakcja pracy</t>
  </si>
  <si>
    <t>Internetowy system zdalnego nadzoru,  sterowania i identyfikacji obiektów w przemysłowych liniach technologicznych</t>
  </si>
  <si>
    <t>Internet remote surveillance, control and identification system for industrial facilities.</t>
  </si>
  <si>
    <t>Opracowanie sieciowej aplikacji komputerowej w wybranym języku programowania (C, PHP,Javascript, Delphi/Lazarus) umożliwiającej na zdalną kontrolę urządzeń wykorzystywanych w liniach technologicznych.   Osoby podejmujące się opracowania tematu powinny posiadać poszerzone zainteresowania i umiejętności programowania komputerów. Jednym z efektów dydaktycznych projektu jest poznanie zaawansowanych elementów programowania z zakresu  analizy danych i sterowania. Zakres pracy obejmuje przegląd literaturowy, opracowanie algorytmu informatycznego, opracowanie i uruchomienie aplikacji informatycznej, testowanie funkcjonalności zrealizowanego projektu, ocena końcowa algorytmu.</t>
  </si>
  <si>
    <t>System mobilnej diagnostyki medycznej na przykładzie identyfikacji wybranych sygnałów biomedycznych</t>
  </si>
  <si>
    <t>The system of mobile medical diagnostics on the example of identification of selected biomedical signals</t>
  </si>
  <si>
    <t>Opracowanie programu komputerowego w wybranym języku programowania ( C#, PHP/Delphi/Lazarus) umożliwiającego szybką identyfikację i analizę charakterystycznych sygnałów dyskretnych z zakresu energetyki, mechaniki, medycyny itp.,  Osoby podejmujące się opracowania tematu powinny posiadać poszerzone zainteresowania i umiejętności programowania komputerów oraz komunikacji teleinformatycznej. Jednym z efektów dydaktycznych projektu jest poznanie wybranych elementów programowania z zakresu  analizy danych i sterowania. Zakres projektu obejmuje opracowanie i uruchomienie aplikacji informatycznej.Redakcja pracy</t>
  </si>
  <si>
    <t>Akwizycja danych pomiarowych z rozproszonych  podsystemów SEE</t>
  </si>
  <si>
    <t>Acquisition of measurement data from dispersed SEE subsystems</t>
  </si>
  <si>
    <t>Opracowanie aplikacji komputerowej  ułatwiającej zarządzaniem akwizycją danych w układach przetwarzania równoległego. Osoby podejmujące się opracowania tematu powinny posiadać poszerzone zainteresowania i umiejętności z zakresu programowania.. Jednym z efektów dydaktycznych projektu jest poznanie zaawansowanych metod bezpiecznych teletransmisji  internetowych   wykorzystywanych m.in. w systemach sterowania i monitorowania instalacji przemysłowych Zakres projektu obejmuje opracowanie i uruchomienie aplikacji informatycznej.Redakcja pracy</t>
  </si>
  <si>
    <t>Dobór zasobnika energii współpracującego z instalacją fotowoltaiczną</t>
  </si>
  <si>
    <t>Selection of energy storage  for photovoltaic installation</t>
  </si>
  <si>
    <t>Analiza porównawcza dostępnych na rynku zasobników energii, dobór optymalnego ze względu na opłacalność rodzaju zasobnika, wyznaczenie optymalnej pojemności zasobnika z wykorzystaniem  pomiaru energii  wytwarzanej przez instalację PV</t>
  </si>
  <si>
    <t>Wacławek Zbigniew Dr inż.</t>
  </si>
  <si>
    <t>Układ regulacji temperatury w laboratoryjnych badaniach kabli wysokonapięciowych</t>
  </si>
  <si>
    <t>Temperature control system in the laboratory tests of high-voltage cables</t>
  </si>
  <si>
    <t>Celem pracy będzie opracowanie układu sterowania stycznika na stanowisku laboratoryjnym. Zadaniem zbudowanego układu będzie utrzymanie określonej temperatury w badanym układzie podgrzewanym elektrycznie. Zakres pracy będzie obejmował zaprojektowanie układu i opracowanie prostego programu komputerowego do jego sterowania.</t>
  </si>
  <si>
    <t>Wieczorek Krzysztof Dr hab. inż.</t>
  </si>
  <si>
    <t>Impedancja pomiarowa w wysokonapięciowych układach pomiarowych wyładowań niezupełnych.</t>
  </si>
  <si>
    <t>Measuring impedance in high-voltage partial discharges measurement systems.</t>
  </si>
  <si>
    <t xml:space="preserve">Celem pracy będzie opracowanie impedancji pomiarowej do układu pomiaru wyładowań niezupełnych. Zakres pracy będzie obejmował przygotowanie projektu, wykonanie impedancji oraz jej sprawdzenie na stanowisku laboratoryjnym. </t>
  </si>
  <si>
    <t>Wzorcowanie dzielników wysokiego napięcia w laboratorium wysokich napięć.</t>
  </si>
  <si>
    <t>Calibration of the high voltage dividers in the high voltage laboratory.</t>
  </si>
  <si>
    <t>Wpływ częstotliwości dozowania gazu na nieliniowość charaktrystyk I(U) warstw TiO2</t>
  </si>
  <si>
    <t>Influence of gas dosing frequency on the non-linearity of the I (U) characteristics of TiO2 layers</t>
  </si>
  <si>
    <t>Celem pracy jest sprawdzenie wpływu częstotliwości wstrzykiwania (fd) gazu roboczego (tlenu) na nieliniowość charakterysty prądowo-napięciowych (współczynnik nieliniowości alfa) cienkich warstw TiO2 otrzymanych w procesie magnetronowego rozpylania . Zakres pracy obejmuje: otrzymanie cienkich warstw TiO2 w reawktynym procesie rozpylania, pomiar charakterystyk I(U),  badania mikrostruktury i składu fazowego otrzymanych warstw oraz wyznaczenie podstawowowych parametrów materiałowych.</t>
  </si>
  <si>
    <t>Ziaja Jan Dr hab. inż.</t>
  </si>
  <si>
    <t>Wpływ częstotliwości dozowania gazu na właściwości piezoelektryczne warstw Zn-Bi-O</t>
  </si>
  <si>
    <t>The effect of gas dosing frequency on piezoelectric properties of Zn-Bi-O layers</t>
  </si>
  <si>
    <t>Celem pracy jest otrzymanie cienkich warstw Zn-Bi-O w procesie magnetronowego rozpylania metalicznego targetu Zn-Bi. Zakres pracy obejmuje: otrzymanie serii próbek dla różnej częstotliwości dozowania tlenu jako gazu roboczego, pomiaru właściwości dielektrycznych (rezystywność skrośna i powierzchniow, współczynnik strat dielektrycznych przenikalność elektryczna) oraz współczynnika d33.</t>
  </si>
  <si>
    <t>Preparation of composites of ZnO-Bi2O3 layers</t>
  </si>
  <si>
    <t>Preparation of diamagnetic-magnetic composites</t>
  </si>
  <si>
    <t>Określenie energii jonów i elektronów w procesie magnetronowego rozpylania targetu cynkowego</t>
  </si>
  <si>
    <t>Determination of ion and electron energy in the process of magnetron sputtering of zinc target</t>
  </si>
  <si>
    <t>Celem pracy jest określenie wpłwu mocy wydzielonej na cynkowym targecie w procesie magnetronowego rozpylania.. Zakres pracy obejmuje wykonaniw pomiarów widm optycznych metodą spektrofotometrii optycznej, analiza matematyczna tych widm oraz obliczenie energii cząstek występujących w plazmie magnetronowej.</t>
  </si>
  <si>
    <t>Stanowisko do pomiaru zaniku ładunku metodą wirującej próbki</t>
  </si>
  <si>
    <t>Arrengment for charge decay measurements using spinning sample method</t>
  </si>
  <si>
    <t>Żyłka Paweł Dr hab. inż.</t>
  </si>
  <si>
    <t>Analiza rozkładu ładunku wewnątrz niejednorodnych struktur piezoelektrycznych</t>
  </si>
  <si>
    <t>Analysis of charge surface distribution inside inhomogeneus piezoelectric structures</t>
  </si>
  <si>
    <t>Celem pracy jest próba określenia rozkładu ładunku wewnątrz niejednorodnych struktur piezoelektrycznych wytworzonych na bazie rurek z materiału elektretowego. Zakres pracy obejmuje: literaturową analizę obecnego stanu nauki i techniki w zakresie analitycznego, doświadczalnego i symulacyjnego określania gęstości ładunku wewnątrz piezo-rurek, próbę doświadczalnego wyznaczenia rozkładu ładunku oraz jakościową i ilościową analizę uzyskanych wyników.</t>
  </si>
  <si>
    <t>Badania właściwości niejednorodnych struktur piezoelektrycznych wytwarzanych metodą druku 3D.</t>
  </si>
  <si>
    <t>Analysis of properties of 3D-printed nonuniform piezoelectric structures</t>
  </si>
  <si>
    <t>Celem pracy jest analiza właściwości mechanicznych i elektrycznych struktur piezoelektrycznych wykonanych metodą druku 3D. Zakres pracy obejmuje: analizę literaturową obecnego stanu nauki i techniki w zakresie wykorzystywania techniki druku 3D do tworzenia struktur piezoelektrycznych, opracowanie technologii wytwarzania takich struktur, badania doświadczalne właściwości mechanicznych i elektrycznych wytworzonych struktur oraz analizę uzyskanych wyników.</t>
  </si>
  <si>
    <t>Mikroprocesorowo sterowany układ laboratoryjny do badania zjawiska elektrochromowego</t>
  </si>
  <si>
    <t>Microprocessor-controlled laboratory set-up for electrochromic effect investigation</t>
  </si>
  <si>
    <t>Praca o charakterze projektowo-doświadczalnym, której celem jest opracowanie i uruchomienie mikroprocesorowo sterowanego stanowiska laboratoryjnego do badania efektu elektrochromowego. Zakres pracy obejmuje: analizę literaturową obecnego stanu nauki i techniki w zakresie badań efektu elektrochromowego, opracowanie idei laboratoryjnego układu pomiarowego (w świetle odbitym i przechodzącym), budowę oraz przygotowanie oprogramowania sterującego pracą stanowiska laboratoryjnego, jego uruchomienie oraz wstępne testy a także analizę uzyskanych wyników i redakcję pracy.</t>
  </si>
  <si>
    <t xml:space="preserve">Mikroprocesorowo sterowany układ laboratoryjny do badania aktuatora elektrotermicznego na bazie drutów SMA </t>
  </si>
  <si>
    <t>Microprocessor-controlled laboratory set-up for testing of electro-thermal actuator based on SMA wires</t>
  </si>
  <si>
    <t>Praca o charakterze projektowo-doświadczalnym, której celem jest opracowanie i uruchomienie mikroprocesorowo sterowanego stanowiska laboratoryjnego do badania aktuatora elektrotermicznego wykorzystującego druty ze stopu z pamięcią kształtu (Shape Memory Alloy). Zakres pracy obejmuje: analizę literaturową obecnego stanu nauki i techniki w zakresie badań materiałów z pamięcią kształtu, opracowanie idei laboratoryjnego układu pomiarowego, budowę oraz przygotowanie oprogramowania sterującego pracą stanowiska laboratoryjnego, jego uruchomienie oraz wstępne testy a także analizę uzyskanych wyników i redakcję pracy.</t>
  </si>
  <si>
    <t xml:space="preserve">Mikroprocesorowy sterownik masowych kontrolerów przepływu MFC </t>
  </si>
  <si>
    <t>Microprocessor-based supervisor for Mass Flow Controllers</t>
  </si>
  <si>
    <t>Praca o charakterze projektowo-doświadczalnym, której celem jest opracowanie i uruchomienie mikroprocesorowego sterownika dwóch  masowych kontrolerów przepływu MFC (przy czym jeden z nich jest wyposażony w interfejs cyfrowy a drugi w analogowy). Zakres pracy obejmuje: analizę literaturową danych technicznych układów MFC, opracowanie idei sterownika i algorytmu jego pracy, dobór układów elektronicznych, budowę sterownika, przygotowanie oprogramowania sterującego jego pracą, uruchomienie sterownika oraz testy jego pracy a także analizę uzyskanych wyników i redakcję pracy.</t>
  </si>
  <si>
    <t xml:space="preserve">Elektrochemiczna generacja gazów z użyciem membran mikroporowatych </t>
  </si>
  <si>
    <t>Electrochemical gas generation using microporous membranes</t>
  </si>
  <si>
    <t>Praca o charakterze doświadczalnym, której celem jest opracowanie mikrogeneratora gazów do celów kalibracji czujników gazów, wykorzystującego elektrochemiczną generację gazu przy użyciu ciekłego elektrolitu,  cienkowarstwowych elektrod oraz separacji gazu przy użyciu mikroporowatej membrany. Zakres pracy obejmuje: literaturową analizę obecnego stanu nauki i techniki w zakresie membran mikroporowatych oraz elektrochemicznych mikrogeneratorów gazów, opracowanie założeń konstrukcyjnych takiego mikrogeneratora oraz budowę jego modelu laboratoryjnego, uruchomienie i doświadczalne badania jego działania oraz analizę otrzymanych wyników i redakcję pracy</t>
  </si>
  <si>
    <t>Ultradźwiękowe odgazowanie oleju elektroizolacyjnego na potrzeby analizy DGA</t>
  </si>
  <si>
    <t>Ultrasonic degassing of electroinsulating oil for DGA applications</t>
  </si>
  <si>
    <t>Praca o charakterze doświadczalnym, której celem jest opracowanie metody odgazowania oleju elektroizolacyjnego przy użyciu ultradźwięków do zastosowania w analizie DGA (Dissolved Gas Analysis – metoda badania transformatorów energetycznych).  Zakres pracy obejmuje: literaturową analizę obecnego stanu nauki i techniki w zakresie analizy DGA oraz ultradźwiękowych metod odgazowania cieczy, opracowanie metodyki badań, budowę i uruchomienie laboratoryjnego układu  pomiarowego (w tym do odgazowania przepływowego), doświadczalne badania odgazowania próbek olejów oraz analizę otrzymanych wyników i redakcję pracy.</t>
  </si>
  <si>
    <t xml:space="preserve">Plazmowe połączenie szkło-silikon </t>
  </si>
  <si>
    <t>Plasma-assisted silicone-glass bonding</t>
  </si>
  <si>
    <t>Praca o charakterze doświadczalnym, której celem jest opracowanie metody trwałego łączenia silikonu (o różnej twardości) ze szkłem przy użyciu plazmy niskotemperaturowej. Zakres pracy obejmuje: literaturową analizę obecnego stanu nauki i techniki w zakresie niskotemperaturowego plazmowego łączenia materiałów, opracowanie metodyki badań, budowę i uruchomienie laboratoryjnego układu plazmowego, próby łączenia szkła z silikonem i testy tak uzyskanych połączeń oraz analizę otrzymanych wyników i redakcję pracy.</t>
  </si>
  <si>
    <t>Zautomatyzowany układ laboratoryjny do badania zaniku ładunku zgodnie z normą PN-EN-61340</t>
  </si>
  <si>
    <t>Automated laboratory test system for charge decay measurement in accordance with PN-EN-61340 standard</t>
  </si>
  <si>
    <t>Praca o charakterze projektowo-doświadczalnym, której celem jest opracowanie i uruchomienie zautomatyzowanego, laboratoryjnego układu do badania zaniku ładunku zgodnie z normą PN-EN-61340 (ładunek nanoszony jest wysokonapięciową metodą ulotową). Zakres pracy obejmuje: analizę literaturową wymagań normatywnych, opracowanie idei układu i algorytmu jego pracy, dobór układów elektronicznych, budowę laboratoryjnego modelu układu pomiarowego, przygotowanie oprogramowania sterującego jego pracą, uruchomienie układu oraz testy jego pracy a także analizę uzyskanych wyników i redakcję pracy.</t>
  </si>
  <si>
    <t>Wpływ  temperatury polaryzacji na właściwości piezoelektryczne cienkich folii ceramiczno-polimerowych</t>
  </si>
  <si>
    <t>Kisiel Anna Dr inż.</t>
  </si>
  <si>
    <t>Pomiar ładunku przestrzennego w cienkich foliach kompozytowych</t>
  </si>
  <si>
    <t>Space charge measurement of thin composites films</t>
  </si>
  <si>
    <t>Celem pracy jest pomiar ładunku przestrzennego metodą TSD folii kompozytowych, głównie PZT-PVDF, polaryzowanych w różnej temperaturze. Zakres pracy obejmuje przygotowanie próbek i stanowiska pomiarowego  do badań,  przeprowadzenie pomiarów ładunku przestrzennego dla kompozytów formowanych w różnych warunkach, analizę wyników i redakcję pracy.</t>
  </si>
  <si>
    <t>Ładniak Lesław Dr inż.</t>
  </si>
  <si>
    <t>Sikorski Tomasz Dr hab. inż.</t>
  </si>
  <si>
    <t>Jaroszewski Maciej Dr hab. inż.</t>
  </si>
  <si>
    <t>Woźny Leszek Dr inż.</t>
  </si>
  <si>
    <t>dr hab. Irena Maliszewska, prof. uczelni</t>
  </si>
  <si>
    <t>Tadeusz Masłowski</t>
  </si>
  <si>
    <t>Tomasz Sowula</t>
  </si>
  <si>
    <t>Przemysław Belka</t>
  </si>
  <si>
    <t>MULTIENERGIA SPÓŁKA Z O.O., WAŁBRZYCH NOWY ŚWIAT 6D 58-301</t>
  </si>
  <si>
    <t>MULTIENERGIA SPÓŁKA Z O.O., WAŁBRZYCH NOWY ŚWIAT 6D 58-302</t>
  </si>
  <si>
    <t>MULTIENERGIA SPÓŁKA Z O.O., WAŁBRZYCH NOWY ŚWIAT 6D 58-303</t>
  </si>
  <si>
    <t>Metodyka otrzymywania nanocieczy bazujących na naturalnym estrze transformatorowym</t>
  </si>
  <si>
    <t>Methodology for obtaining nanofluids based on a natural transformer ester</t>
  </si>
  <si>
    <t>Celem pracy jest wykonanie próbek nanocieczy i zbadanie zmian w czasie ich podstawowych parametrów. Zakres pracy obejmuje studium literaturowe tematyki pracy, wykonanie próbek, pomiary stabilnosci ich parametrów.</t>
  </si>
  <si>
    <t>Pomiary czasu do przebicia naturalnego estru transformatorowego przy napięciu udarowym</t>
  </si>
  <si>
    <t>Measurements of time to breakthrough of a natural transformer ester at surge voltage</t>
  </si>
  <si>
    <t>Celem pracy jest wykonanie serii pomiarów czasu do przebicia przy różnych wartościach napięcia udarowego.  Zakres pracy obejmuje studium literaturowe tematyki pracy, wykonanie  pomiarów czasów do przebicia, analizę statystyczną wyników</t>
  </si>
  <si>
    <t>Wytrzymałość udarowa naturalnego estru transformatorowego</t>
  </si>
  <si>
    <t>Pulse strength of a natural transformer ester</t>
  </si>
  <si>
    <t>Celem pracy jest okreslenie wytrzymałości udarowej estru transformatorowego. Zakres pracy obejmuje studium literaturowe tematyki pracy, wykonanie  pomiarów wytrzymałości elektrycznej przy napięciu udarowym, analizę statystyczną wyników</t>
  </si>
  <si>
    <t>Elektrokonwekcja naturalnego estru transformatorowego w różnych temperaturach</t>
  </si>
  <si>
    <t>Electroconvection of a natural transformer ester at various temperatures</t>
  </si>
  <si>
    <t>Celem pracy jest określenie początku ruchu elektrokonwekcyjnego oleju transformatorowego w zależności od temperatury oleju.Zakres pracy obejmuje studium literaturowe tematyki pracy, uruchomienie smugoskopu i wykonanie pomiarów napięcia inicjacji ruchu elektrokonwekcji.</t>
  </si>
  <si>
    <t>Celem pracy jest określenie prądu elektryzacji oleju transformatorowego w zależności od rodzaju zastosowanej elektrody pomiarowej. Zakres pracy obejmuje studium literaturowe tematyki pracy,  wykonanie pomiarów prądu elektryzacji.</t>
  </si>
  <si>
    <t>Właściwości dielektryczne preszpanu syconego estrem transformatorowym</t>
  </si>
  <si>
    <t>Dielectric properties of the pressboard saturated with transformer ester</t>
  </si>
  <si>
    <t>Celem pracy jest określenie podstawowych własciwości dielektrycznych preszpanu suchego i syconego olejem. Zakres pracy obejmuje studium literaturowe tematyki pracy, wykonanie próbek preszpanu syconego olejem, wykonanie badań własciwości dielektrycznych m.in. metodą spektroskopii dielektrycznej.</t>
  </si>
  <si>
    <t>Automatyka Przemysłowa</t>
  </si>
  <si>
    <t>Automatyka Przemysłowa_mgr_AMU</t>
  </si>
  <si>
    <t>Automatyka Przemysłowa_mgr_ASE</t>
  </si>
  <si>
    <t>Dydaktyczny model symulatora układu napędowego z silnikiem indukcyjnym współpracujący z dowolnym PLC</t>
  </si>
  <si>
    <t>Didactic model of the drive system simulator with induction motor cooperating with any PLC</t>
  </si>
  <si>
    <t>Mikroprocesorowy barometr ze scalonym czujnikiem ciśnienia</t>
  </si>
  <si>
    <t>Microprocessor barometer with integrated pressure sensor</t>
  </si>
  <si>
    <t xml:space="preserve">Celem jest zaprojektowanie i wykonanie barometru z zastosowaniem scalonego czujnika ciśnienia.   Oprogramowanie powinno umożliwiać wzorcowanie i rejestrację ciśnienia. Zarejestrowane w okresie kilkunastu dni wyniki pomiarów ciśnienia porównać z udostępnianymi wartościami przez stacje meteorologiczne. Wskazana praktyka w programowaniu mikrokontrolerów.  </t>
  </si>
  <si>
    <t>Celem pracy jest zaprojektowanie oraz wykonanie dydaktycznego modelu symulatora układu napędowego z silnikiem indukcyjnym, współpracującego z dowolnym sterownikiem PLC. Model powinien umożliwiać realizację wybranych stanów pracy silnika: rozruch, pracę ze zmienną prędkością, zmianę konfiguracji połączeń gwiazda/trójkąt. Zakres pracy obejmuje:
- zapoznanie z zagadnieniem,
- opracowanie projektu urządzenia,
- wykonanie modelu i napisanie oprogramowania sterującego,
- wykonanie testów laboratoryjnych,
- redakcję pracy.</t>
  </si>
  <si>
    <t>Projekt makiety sterowania silnikiem krokowym z wykorzystanie biblioteki Motion Control</t>
  </si>
  <si>
    <t xml:space="preserve">Celem inżynierskiej pracy dyplomowej jest zapoznanie się z tematyką sterowania silnikami krokowymi z wykorzystaniem dedykowanych modułów PLC i programowania jego pracy z wykorzystaniem biblioteki Motion Control.
W zakres pracy wchodzi:
- zapoznanie się z tematyką sterowania napędami wyposażonymi w silniki krokowe oraz moduły do ich sterowania,
- zapoznanie się z programowaniem sterowników X20 firmy B&amp;R oraz biblioteki Motion Control,
- wykonanie modelu laboratoryjnego z silnikiem krokowym oraz dodatkowymi elementami taki jak przełączniki pozycji referencyjne czy krańcówki.
</t>
  </si>
  <si>
    <t>Rezonansowy falownik napięcia z szeregowo-równoległym obwodem rezonansowym</t>
  </si>
  <si>
    <t>Resonant voltage source inverter with series-parallel resonant circuit</t>
  </si>
  <si>
    <t>Celem pracy jest modelowanie i analiza działania jednofazowego falownika rezonansowego z szeregowo-równoległym obwodem rezonansowym, posiadającym diody zwrotne.
W zakres pracy wchodzi:
- zapoznanie się z literaturą dotycząca badanego zagadnienia,
- zamodelowanie wybranych układów w programie symulacyjnym (np. MATLAB-Simulink),
- przeprowadzenie porównawczych badań symulacyjnych (falownik bez diód zwrotnych, z diodami, z rezonansem szeregowym, równoległym, szeregowo-równoległym),
- krytyczna analiza otrzymanych wyników,
- redakcja pracy</t>
  </si>
  <si>
    <t>Programowanie dwuosiowego serwonapędu z funkcjami bezpieczeństwa</t>
  </si>
  <si>
    <t xml:space="preserve">Celem inżynierskiej pracy dyplomowej jest zapoznanie się z konfiguracją i programowaniem serwonapędów bezpiecznych na przykładzie dwuosiowego serwonapędu ACOPOS P3 safety. 
W zakres pracy wchodzi:
- zapoznanie się z tematyką napędów bezpiecznych zgodnie z dyrektywą maszynową,
- zapoznanie się z konfiguracją i programowaniem napędów firmy B&amp;R,
- stworzenie przykładowej konfiguracji oraz programu sterującego napędem,
- opracowanie instrukcji laboratoryjnej.
</t>
  </si>
  <si>
    <t>Modelowanie silnika indukcyjnego z uszkodzonym uzwojeniem wirnika</t>
  </si>
  <si>
    <t>Celem pracy jest opracowanie w środowisku LabVIEW modelu obwodowego silnika indukcyjnego z uszkodzonym uzwojeniem wirnika oraz jego weryfikacja eksperymentalna. Opracowany model silnika powinien uwzględniać możliwość modelowania różnej ilości pękniętych prętów w klatce wirnika.
W zakres pracy wchodzi:
1. zapoznanie się z tematyką modelowania silników indukcyjnych klatkowych,
2. opracowanie metod modelowania silnika z uszkodzonym uzwojeniem wirnika,
3. opracowanie modelu silnika indukcyjnego z możliwością modelowania uszkodzeń,
4. weryfikacja eksperymentalna opracowanego modelu silnika,
5. redakcja pracy dyplomowej.
Praca ma charakter teoretyczno -eksperymentalny.</t>
  </si>
  <si>
    <t>Diagnostyka uszkodzeń uzwojeń wirnika w trakcie rozruchu silnika indukcyjnego klatkowego</t>
  </si>
  <si>
    <t>Sterowanie elementami instalacji inteligentnego domu z wykorzystaniem sterownika PLC i zewnętrznego zadajnika wielkości.</t>
  </si>
  <si>
    <t>Control of the elements of the smart house installation using a PLC and an external value adjuster.</t>
  </si>
  <si>
    <t>Celem pracy dyplomowej jest wdrożenie sterownika PLC do obsługi instalacji inteligentnej domu jednorodzinnego wraz z zaprojektowaniem oraz budową makiety. Dodatkowo zostanie wykonany zewnętrzny zadajnik wielkości. Zakres pracy obejmuje: zaprojektowanie i wykonanie makiety oraz zadajnika wielkości,  opracowanie przykładowego programu sterującego, wykonanie testów laboratoryjnych, redakcję pracy.</t>
  </si>
  <si>
    <t xml:space="preserve">Model  instalacji inteligentnej domu wykorzystujący sterownik programowalny </t>
  </si>
  <si>
    <t>Smart home instalation model using a programmable logic controller</t>
  </si>
  <si>
    <t>Celem pracy jest zbudowanie modelu instalacji inteligentnej domu wykorzystującego wybrany sterownik programowalny. Zakres pracy obejmuje: analizę literaturową zagadnienia, określenie pożądanej funkcjonalności systemu i opracowanie projektu, zbudowanie modelu, oprogramowanie modelu, sprawdzenie poprawności działania systemu, redakcja pracy</t>
  </si>
  <si>
    <t>Application of industrial robot RV-2FB-D1 for realization of technological process connected with an segregation</t>
  </si>
  <si>
    <t>Koła mecanum należą do stosunkowo nowego typu kół stosowanych w mobilnych robotach kołowych. Poprzez zastosowanie rolek umożliwiają przemieszczanie się platformy w różnych kierunkach bez jej obrotu. Celem pracy jest stworzenie platformy mobilnej z użyciem wspomnianych kół oraz opracowanie sterowania bezprzewodowego dla stworzonej platformy. W zakres pracy wchodzą: 1. Przegląd typów kół stosowanych w robotach mobilnych. 2. Projekt i wykonanie platformy mobilnej opartej na kołach mecanum. 3. Przegląd i wybór jednej z metod komunikacji bezprzewodowej. 4. Stworzenie układu sterowania stworzonej platformy.  5. Projekt, jego etapy i projekt należy opisać w formie pracy pisemnej.Projekt, jego etapy i projekt należy opisać w formie pracy pisemnej.</t>
  </si>
  <si>
    <t xml:space="preserve">Celem pracy jest zaprojektowanie oraz zbudowanie prototypu skutera nurkowego. Głównymi zagadnieniami w pracy jest analiza możliwych rozwiązań napędu  zasilanego z baterii w szczelnej obudowie z montażem odpowiednio uszczelnionego silnika na zewnątrz tejże obudowy. W ramach pracy należy 1. Zaprojektować i zbudować prototyp skutera. 2. Rozważyć różnego rodzaju czujniki pozwalające na poprawne działanie układu (grzanie się akumulatora, przeciążenie napędu, przeciek obudowy). 3. Stworzyć prosty układ sterowania urządzeniem. 4. Prace praktyczne należy poprzedzić studium literaturowym. 5. Ostatecznie należy zredagować pracę pisemną. </t>
  </si>
  <si>
    <t>Celem pracy jest budowa liniowego napędu na bazie śruby trapezowej lub analogicznego rozwiązania. Układ będzie napędzany wybranym silnikiem krokowym. W ramach pracy należy: 1. Dokonać przeglądu literatury przedmiotu. 2. Stworzyć makietę. 3. Zaimplementować pętlę sterowania położeniem na bazie pomiaru wybranym czujnikiem położenia. 4. Przeprowadzić eksperymenty. 5. Porównać sterowanie w pętli otwartej i zamkniętej. 6. Zredagować pracę pisemną.</t>
  </si>
  <si>
    <t xml:space="preserve">Celem pracy dyplomowej jest przeprowadzenie badań klasycznej struktury sterowania zastosowanej dla silnika prądu stałego. Część obliczeń (regulator) będzie przeprowadzona w układzie programowalnym Arduino. Natomiast model maszyny oraz wewnętrzna pętla sterowania momentem elektromagnetycznym zrealizowana zostanie w komputerze PC (z zastosowaniem wybranego języka programowania).
Zakres pracy dyplomowej obejmuje przedstawione poniżej elementy:
&gt;Przegląd literatury.
&gt;Opracowanie programu dla układu Arduino.
&gt;Wykonanie aplikacji (wybrany język programowania) dla komputera PC.
&gt;Realizacja wirtualnego panelu operatorskiego (w tym celu wykorzystane zostaną biblioteki graficzne). 
&gt;Opracowany system powinien zostać poddany testom, na postawie których wykonany będzie opis działania układu.        </t>
  </si>
  <si>
    <t xml:space="preserve">Celem pracy dyplomowej jest realizacja pojazdu wykorzystującego silniki prądu stałego. Wymagane jest omijanie przeszkód na trasie przemieszczania. Dodatkowym punktem prac będzie wyszukiwanie oraz zbieranie elementów w zamkniętym obszarze. Należy również zapewnić zdalne sterowanie. Powyżej przedstawione założenia będą realizowane poprzez system wykonany na podstawie: mikrokontrolera oraz czujników ultradźwiękowych. </t>
  </si>
  <si>
    <t>Celem jest wykonanie tablicy demonstracyjnej  o regulowanej temperaturze w zakresie od 30 do 70 stopni C na której umieszczane będą próbki materiałów o różnym współczynniku emisyjności. Zakres pracy obejmuje wykonanie próbek, przeprowadzenie testów  różnymi typami pirometrów i analizę otrzymanych wyników.</t>
  </si>
  <si>
    <t xml:space="preserve">Celem inżynierskiej pracy dyplomowej jest zapoznanie się tematyką zintegrowanego systemu sterowania bezpieczeństwem na przykładzie systemu sterowania X20 firmy B&amp;R.
W zakres pracy wchodzi:
- Zapoznanie się tematyką systemów bezpieczeństwa (safety) w skąłd których wchodzą: sterownik bezpieczeństwa, kurtyna bezpieczeństwa, przycisk bezpieczeństwa, rygiel bezpieczeństwa itp.,
- zapoznanie się ze sposobem programowania systemów bezpieczeństwa firmy B&amp;R na przykładzie sterowników X20,
- opracowanie wybranej konfiguracji sprzętowej oraz programu sterującego współpracującego dodatkowo z serwofalownikiem ACOPOS P3 safety,
- opracowanie instrukcji laboratoryjnej.
</t>
  </si>
  <si>
    <t xml:space="preserve">Celem inżynierskiej pracy dyplomowej jest opracowanie układu pomiarowego, wybranych zmiennych stanu dwumasowego napędu liniowego, współpracującego ze sterownikiem X20 i serwonapędem ACOPOS firmy B&amp;R.
W zakres pracy wchodzi:
- zapoznanie się z tematyką pomiaru wielkości fizycznych takich jak przyśpieszenie, prędkość, pozycja,
- zapoznanie się z budową i programowaniem sterowników X20 firmy B&amp;R, 
- opracowanie układu pomiarowego pozwalającego na niezależny pomiar wybranych wielkości w dwóch punktach i przekazywanie ich do sterownika PLC
- badania eksperymentalne opracowanej struktury.
</t>
  </si>
  <si>
    <t xml:space="preserve">Celem inżynierskiej pracy dyplomowej  jest zapoznanie się z tematyką automatyki domowej oraz stworzenie modelu laboratoryjnego, który współpracował będzie ze sterownikiem X20 firmy B&amp;R.
W zakres pracy wchodzi:
-zapoznanie się z zagadnieniami automatyki domowej,
-zapoznanie się z budową i programowaniem sterownika X20 firmy B&amp;R,
-opracowanie modelu laboratoryjnego inteligentnego domu,
-opracowanie programu sterującego.
</t>
  </si>
  <si>
    <t xml:space="preserve">Celem pracy jest porównanie systemów ładowania pojazdów elektrycznych. Zakres pracy obejmuje przede wszystkim analizę zastosowanych rozwiązań technicznych, a także porównanie czasu ładowania typowych pojazdów i poziomu mocy zapotrzebowanej stacji ładowania. Należy również ocenić rozpowszechnienie określonych rozwiązań w Polsce i na świecie oraz wykonać ideowy projekt zasilania przykładowego obiektu. </t>
  </si>
  <si>
    <t>Genetic optimization of control system parameters</t>
  </si>
  <si>
    <t>Układ pomiarowy do analizy widma częstotliwościowego w zakresie pracy urządzeń PLC</t>
  </si>
  <si>
    <t xml:space="preserve">Praca ma na celu zebranie informacji na temat wykonywanych ćwiczeń laboratoryjnych, wykonanie instrukcji laboratoryjnych w formie elektronicznej obejmujących kolejne etapy wykonywania ćwiczenia w tym quiz, sprawdzanie poprawności wykonywanych pomiarów, wykonywanie charakterystyk on-line itp.. Interaktywne instrukcje laboratoryjne powinny być oparte na oprogramowaniu webowym wykorzystującym uniwersalne wielosystemowe narzędzia programistyczne znane z tworzenia stron WWW np. HTML, skrypty JavaScript itp.. </t>
  </si>
  <si>
    <t>Budowa i analiza układu przetworników Napięcie-Prąd-Napięcie</t>
  </si>
  <si>
    <t>Assesmnet and analysis of Voltage-Current-Voltage transducer system</t>
  </si>
  <si>
    <t>Celem pracy jest stworzenie układu akwizycji sygnału pomiarowego prądu z czujnika LEM w otoczeniu zakłóceń elektromagnetycznych. W celu zniwelowania wpływu tychże zakłóceń elektromagnetycznych zastosować należy interfejs prądowy. W ramach pracy należy: 1. Zapoznać się z literaturą dotyczącą układów przetworników napięcie-prąd oraz  prąd-napięcie na wzmacniaczu operacyjnym. 2. Zapoznać się z układem scalonym AD694JNZ. 3. Zaprojektować i zmontować układy przetworników na wzmacniaczach operacyjnych oraz z wykorzystaniem układu AD694JNZ. 4. Przebadać i porównać wykonane układy. 5. Ocenić przydatność układów. 6. Zredagować pracę.</t>
  </si>
  <si>
    <t>Badanie indukcyjnych przetworników prądu</t>
  </si>
  <si>
    <t>Inductive current sensors testing</t>
  </si>
  <si>
    <t>Celem pracy jest przeprowadzenie przeglądu i badań wybranych indukcyjnych przetworników prądu stosowanych w układach pomiarowych. Zakres pracy obejmuje: przeprowadzenie opisu wybranych przetworników na podstawie dostępnej literatury, opracowanie  oprogramowania w środowisku LabView realizującego pomiar parametrów przetwornika z wykorzystaniem karty pomiarowej, przeprowadzenie badań wybranych przetworników oraz zredagowanie pracy.</t>
  </si>
  <si>
    <t>Kompensacja czasu martwego przekształtnika częstotliwości w napędzie indukcyjnym ze sterowaniem DTC</t>
  </si>
  <si>
    <t>Dead time compensation of frequecny converter in DTC structure of induction motor drive</t>
  </si>
  <si>
    <t>CEL I ZAKRES PRACY:
Celem pracy jest opracowanie układu sterowania   napędu indukcyjnego DTC z kompensacją czasu martwego przekształtnika częstotliwości
Zakres pracy obejmuje:
- zapoznanie się z tematyką napędów indukcyjnych
- zapoznanie się z tematyką kompensacji czasu martwego przekształtnika
- opracowanie układów sterowania skalarnego i DTC  z kompensacją czasu martwego przekształtnika częstotliwości
- wykonanie badań symulacyjnych;
- ocena uzyskanych wyników;
- redakcja pracy</t>
  </si>
  <si>
    <t>Celem pracy dyplomowej jest analiza sposobów wyznaczania informacji o prędkości w układach napędowych z silnikami BLDC. Zakres pracy dyplomowej obejmuje przedstawione poniżej elementy. 
&gt;Pierwszym zadaniem pracy dyplomowej jest przegląd literatury dotyczącej metod wyznaczania prędkości w napędach elektrycznych z silnikami BLDC. &gt;Następnie opracowany zostanie model symulacyjny, w wybranym języku programowania, układu sterowania silnikiem BLDC. 
&gt;Dla powyżej wymienionej struktury, zaimplementowane zostaną wybrane algorytmy obliczania sygnałów układu regulacji. 
&gt;Kolejnym zadaniem będzie przeprowadzenie testów oraz analiza wyników. Należy rozważyć wady oraz zalety badanych rozwiązań. 
&gt;Ostatnim etapem pracy dyplomowej jest część opisowa przeprowadzonych prac.</t>
  </si>
  <si>
    <t>Celem pracy dyplomowej jest opracowanie modeli neuronowych wyznaczających przebiegi prędkości silnika BLDC. W zadaniu testowane będą modele jednokierunkowe oraz rekurencyjne.
Zakres pracy dyplomowej obejmuje przedstawione poniżej elementy.
&gt;Należy przeprowadzić przegląd literatury dotyczącej: układów napędowych z silnikami bezszczotkowymi oraz metod odtwarzania zmiennych stanu stosowanych w takich strukturach. 
&gt;Po opracowaniu odpowiedniego modelu obliczeniowego, symulującego działanie napędu, zebrane zostaną odpowiednie dane zastosowane w treningu sieci neuronowych. 
&gt;Dobór współczynników wagowych sieci neuronowych.
&gt;Opis przeprowadzonych prac.</t>
  </si>
  <si>
    <t xml:space="preserve">Celem pracy dyplomowej jest zaprojektowanie oraz wykonanie układu zasilania dla silnika BLDC małej mocy, z regulatorem wykorzystującym algorytm rozmyty (zawierający rozmyte funkcje przynależności typu II).
Zakres pracy dyplomowej obejmuje przedstawione poniżej elementy.
&gt;Przegląd literatury.
&gt;Opracowanie modelu symulacyjnego oraz testy obliczeniowe.
&gt;Realizacja modelu napędu.
&gt;Testy eksperymentalne. 
&gt;Opis kolejnych etapów pracy dyplomowej. </t>
  </si>
  <si>
    <t>State variables estimation in electric drive with induction motor</t>
  </si>
  <si>
    <t>Celem pracy dyplomowej jest analiza najpopularniejszych algorytmów stosowanych w obliczeniach wybranych zmiennych stanu silników indukcyjnych (bazujące na obserwatorze Luenbergera, filtrze Kalmana, układach z modelem odniesienia, itd.). 
Zakres pracy dyplomowej obejmuje przedstawione poniżej elementy.
&gt;Przegląd literatury.
&gt;Opracowanie modelu silnika oraz aplikacja struktury sterowania. 
&gt;W dalszej części przeprowadzone zostaną badania symulacyjne wybranych algorytmów (realizujących założenia testowanych estymatorów). 
&gt;Analiza wyników oraz opis wykonanych prac.</t>
  </si>
  <si>
    <t>Celem pracy dyplomowej jest opracowanie koncepcji oraz implementacja algorytmu obserwatora zmiennych stanu. Model będzie zaaplikowany dla napędu elektrycznego z silnikiem prądu stałego. Istnieje możliwość przeprowadzenia analizy dla układu z połączeniem sprężystym (pomiędzy silnikiem oraz maszyną roboczą). Rozwinięcie klasycznej wersji, będzie polegało na wprowadzeniu adaptacji współczynników obserwatora. Dodatkowa optymalizacja wybranych parametrów układu będzie wykonana w oparciu o algorytm genetyczny. Zakres pracy obejmuje: przegląd literatury, badania symulacyjne oraz opis projektu.</t>
  </si>
  <si>
    <t xml:space="preserve">Celem pracy dyplomowej jest zapoznanie się z budową i sterowaniem napędami o złożonej części mechanicznej w ruchu liniowym. Badania obejmować będą:
- przegląd literatury związany z tematyką sterowania napędami o ograniczonej sztywności połączenia,
- stworzenie wybranych modeli symulacyjnych
 - opracowanie wybranych struktur sterowania zamodelowanym napędem,
- eksperymentalna weryfikacja zaprojektowanych układów regulacji.
</t>
  </si>
  <si>
    <t xml:space="preserve">Celem pracy dyplomowej jest zapoznanie się z tematyką wykorzystania sterowania predykcyjnego w napędzie elektrycznym jedno i wielomasowym. 
W zakres tematu wchodzi:
- przegląd literatury związany z wykorzystaniem sterowania predykcyjnego w napędzie elektrycznym,
- opracowanie wybranych struktur predykcyjnego sterowania wybranymi zmiennymi stanu napędu elektrycznego,
- przeprowadzenie wszechstronnych badań symulacyjnych,
- krytyczna ocena uzyskanych wyników,
- eksperymentalna weryfikacja wybranych struktur sterowania.
</t>
  </si>
  <si>
    <t xml:space="preserve">Celem pracy dyplomowej jest zapoznanie się z tematyką wykorzystania algorytmów genetycznych do optymalizacji struktur sterowania (regulatory prądów, prędkości, pozycji) napędów elektrycznych jedno bądź dwumasowych. W zakres pracy wchodzi:
- przegląd literatury dotyczący wykorzystania algorytmów genetycznych w napędzie elektrycznym,
- opracowanie wybranych modeli napędów wraz ze strukturą sterowania,
- zaproponowanie kryteriów   jakości sterowania i dobór odpowiednich parametrów algorytmu genetycznego,
- przeprowadzenie wszechstronnych badań symulacyjnych,
- eksperymentalna weryfikacja uzyskanych wyników.
</t>
  </si>
  <si>
    <t xml:space="preserve">Celem pracy dyplomowej jest krytyczna analiza literatury z zakresu metod diagnostyki stosowanych w układach z połączeniem sprężystym, zaprojektowanie układu diagnostycznego dla elektycznego układu napędowego z połączeniem sprężystym, wykonanie badań symulacyjnych. Ewentualna weryfikacja eksperymentalna. </t>
  </si>
  <si>
    <t xml:space="preserve">Celem inżynierskiej pracy dyplomowej jest opracowanie układu pozwalającego na nakładanie np. kleju na daną powierzchnię.
W zakres pracy wchodzi:
- zapoznanie się z budową i programowaniem sterownika X20 firmy B&amp;R, 
- opracowanie koncepcji układu pozwalającego na nakładanie (np. wyciskanie z tuby) kleju na zadanej powierzchni,
- opracowanie programu sterującego i sprawdzenie działania układu.
</t>
  </si>
  <si>
    <t>Mechatroniczna skrzynia biegów sterowana mikroprocesorem ATmega.</t>
  </si>
  <si>
    <t>Mechatronic gearbox controlled by ATmega microprocessor.</t>
  </si>
  <si>
    <t xml:space="preserve">Celem pracy jest zapoznanie się problematyką sterowania automatycznego  oraz wykonanie fizycznego modelu inteligentnej kuchni.  Zaproponować jakie parametry /czynności może nadzorować sterownik mikroprocesorowy  i jakie układy wejścia/wyjścia są mu do tego potrzebne. </t>
  </si>
  <si>
    <t>Analiza przekształtnikowego systemu elektrowni wiatrowej z generatorem PMSG współpracującym z systemem akumulacji energii.</t>
  </si>
  <si>
    <t>Implementacja sieci neuronowych w układzie Arduino</t>
  </si>
  <si>
    <t>Dwukołowy robot balansujący</t>
  </si>
  <si>
    <t>A self-balancing  two-wheeled robot</t>
  </si>
  <si>
    <t>Graficzna analiza danych z pomiarów elektrycznych za pomocą systemu mikroprocesorowego</t>
  </si>
  <si>
    <t>Graphical analysis of electrical signals using microprocessor system</t>
  </si>
  <si>
    <t>W pracy dyplomowej należy zapewnić sterowanie dla serwomechanizmu, którego zadaniem będzie ustawianie położenia panelu słonecznego. Należy opracować układ niewielkiej mocy. Działanie serwomechanizmu będzie nadzorowane poprzez mikrokontroler. Układ powinien podążać za źródłem oświetlenia (tryb automatyczny). Poza tym, należy zapewnić manualne sterowanie całym systemem (zaproponowany panel operatorski - konstrukcja dodatkowego urządzenia lub aplikacja dla systemu Android).</t>
  </si>
  <si>
    <t xml:space="preserve">Celem pracy jest zapoznanie się z zagadnieniami pomiarów i obsługi sygnałów szybkozmiennych przez sterowniki PLC na przykładzie rodziny X20.
W zakres pracy wchodzi:
- zapoznanie się z budową i programowaniem sterowników X20 firmy B&amp;R oraz konstrukcją modułów „reACTION”,
- opracowanie prostych modeli pozwalających na sprawdzenie szybkości działania modułu.
</t>
  </si>
  <si>
    <t>Celem pracy jest badanie procesu elektroprzędzenia włókien polimerowych domieszkowanych cząstkami przewodzącymi. Zakres pracy obejmuje przygotowanie roztworu polimeru z cząstkami przewodzącymi, prowadzenie procesu elektroprzędzenia, pomiary elektryczne otrzymanych nanowłókien.</t>
  </si>
  <si>
    <t>Celem pracy jest badanie właściwości piezoelektrycznych nanowłókien polimerowych. Zakres pracy obejmuje zapoznanie się z właściwościami piezoelektrycznych nanowłókien polimerowych,  przygotowanie próbek, przeprowadzenie badań właściwości otrzymanych włókien.</t>
  </si>
  <si>
    <t>Celem pracy jest automatyzacja stanowiska pomiarowego, umożliwiająca zapis w formie elektronicznej histerezy zmiany rezystywności elektrod od naprężeń oddziaływających na elektrodę.
W zakresie pracy jest rozbudowa oraz modyfikacja części programowej stanowiska pomiarowego.</t>
  </si>
  <si>
    <t>Otrzymywanie kompozytowych warstw diamagnetyk-magnetyk</t>
  </si>
  <si>
    <t>Celem pracy jest otrzymanie kompozytów złożonych z naprzemiennie ułożonych cienkich warstw Cu i Ni. Kompozyty te będą otrzymywane w  procesie dwumagnetronowego rozpylania metalicznych targetów Cu i Ni. Zakres pracy obejmuje: otrzymanie serii próbek dla różnych parametrów technologicznych, pomiarze charkterystyk R(B). Określenie wpływu grubości warstw na zależności R(B).</t>
  </si>
  <si>
    <t>Otrzymywanie kompozytowych warstw ZnO-Bi2O3</t>
  </si>
  <si>
    <t>Celem pracy jest otrzymanie kompozytów złożonych z naprzemiennie ułożonych cienkich warstw ZnO i Bi2O3. Kompozyty te będą otrzymywane w reaktywnym  procesie magnetronowego rozpylania metalicznych targetów Zn i Bi. Zakres pracy obejmuje: otrzymanie serii próbek dla różnych parametrów technologicznych, pomiar charakterystyk I(U) oraz określenie współczynnika nieliniowości.</t>
  </si>
  <si>
    <t>Celem pracy jest opracowanie rozwiązania umożliwiającego pomiar zaniku ładunku metodą wirującej próbki w podwyższonej temperaturze. Zakres pracy obejmuje: modyfikację istniejącego stanowiska w celu umożliwienia nagrzewania próbek do określonej temperatury, badania rozkładu temperatury wewnątrz stanowiska, pomiar krzywych zaniku ładunku dla wybranych materiałów i temperatur.</t>
  </si>
  <si>
    <t>Metody poprawy sprawności układów fotowoltaicznych ze szczególnym uwzględnieniem systemu nadążnego</t>
  </si>
  <si>
    <t>The efficiency of photovoltaic systems improving methods with the particular emphasis on a solar tracker</t>
  </si>
  <si>
    <t>Celem pracy jest charakterystyka systemów przeciwpożarowych oferowanych na rynku przez różnych producentów oraz analiza zasad projektowania systemów przeciwpożarowych dla różnych obiektów użyteczności publicznej w oparciu o obowiązujące przepisy w tym zakresie.</t>
  </si>
  <si>
    <t>Celem pracy jest wykonanie projektu inteligentnej instalacji elektrycznej  w hotelu. W zakres pracy wchodzi omówienie planowanych funkcji sterowania oraz wykonanie projektu instalacji zainstalowanej w hotelu,  w wybranym systemie instalacji inteligentnych.</t>
  </si>
  <si>
    <r>
      <t xml:space="preserve">Celem pracy jest wykonanie projektu </t>
    </r>
    <r>
      <rPr>
        <b/>
        <sz val="10"/>
        <rFont val="Calibri"/>
        <family val="2"/>
        <charset val="238"/>
        <scheme val="minor"/>
      </rPr>
      <t xml:space="preserve">instalacji </t>
    </r>
    <r>
      <rPr>
        <sz val="10"/>
        <rFont val="Calibri"/>
        <family val="2"/>
        <charset val="238"/>
        <scheme val="minor"/>
      </rPr>
      <t>elektrycznej w budynku oświatowym. Zakres pracy obejmuje przeprowadzenie analizy norm i przepisów oraz wykonanie projektu instalacji elektrycznej dla zadanego obiektu.</t>
    </r>
  </si>
  <si>
    <r>
      <t xml:space="preserve">Celem pracy jest analiza wskaźnikowa profilu zużycia energii elektrycznej w wybranym zakładzie </t>
    </r>
    <r>
      <rPr>
        <b/>
        <sz val="10"/>
        <rFont val="Calibri"/>
        <family val="2"/>
        <charset val="238"/>
        <scheme val="minor"/>
      </rPr>
      <t>przemysłowy</t>
    </r>
    <r>
      <rPr>
        <sz val="10"/>
        <rFont val="Calibri"/>
        <family val="2"/>
        <charset val="238"/>
        <scheme val="minor"/>
      </rPr>
      <t>m i sformułowanie zaleceń w celu jego optymalizacji.</t>
    </r>
  </si>
  <si>
    <r>
      <t xml:space="preserve">Przegląd i analiza wymagań stawianym instalacjom elektrycznym w obiektach rekreacyjnych.  Opracowanie i analiza zasad i kryteriów projektowania instalacji elektrycznej w obiektach  rekreacyjnych.   Ocena przepisów projektowania instalacji w obiektach rekreacyjnych. Praktyczna weryfikacja projektowa opracowanych zasad i kryteriów. </t>
    </r>
    <r>
      <rPr>
        <b/>
        <sz val="10"/>
        <rFont val="Calibri"/>
        <family val="2"/>
        <charset val="238"/>
        <scheme val="minor"/>
      </rPr>
      <t>Opracowanie  wybranych</t>
    </r>
    <r>
      <rPr>
        <sz val="10"/>
        <rFont val="Calibri"/>
        <family val="2"/>
        <charset val="238"/>
        <scheme val="minor"/>
      </rPr>
      <t xml:space="preserve"> elementów projektu budowlano- montażowego instalacji elektrycznej w obiekcie rekreacyjnym.</t>
    </r>
  </si>
  <si>
    <t>Celem pracy jest opracowanie bazy danych przewodów stosowanych obecnie  w budowie linii napowietrznych. Opracowana baza powinna umozliwić dobór przewodów na podstawie zadanych parametrów.</t>
  </si>
  <si>
    <t>Analiza średnich wartości natężenia pola magnetycznego o częstotliwości 50 Hz w aspekcie bezpieczeństwa przebywania ludzi.</t>
  </si>
  <si>
    <t>Analysis of average magnetic field strength values at 50 Hz in terms of human safety.</t>
  </si>
  <si>
    <t>Celem pracy jest oszacowanie wartości natężenia pola magnetycznego, na które narażeni są ludzie mieszkający w pobliżu linii napowietrznych lub stacji elektroenergetycznych. W tym celu należy przeprowadzić długookresowe pomiary składowej magnetycznej pola w pomieszczeniach, w których przebywają ludzie oraz określić czy te wartości sa mniejsze od dopuszczalnych.</t>
  </si>
  <si>
    <t>Wpływ cen uprawnień do emisji CO2 na koszty wytwarzania energii elektrycznej</t>
  </si>
  <si>
    <t xml:space="preserve">Impact of carbon  emission prices on electric energy generation costs </t>
  </si>
  <si>
    <t>Celem pracy jest analiza wpływu wysokości cen uprawnień do emisji CO2 w ramach systemu handlu uprawnień emisjami na jednostkowe koszty wytwarzania energii elektrycznej. Zapoznanie się z kierunkami polityki energetyczno-klimatycznej UE oraz zasadami funkcjonowania systemu handlu uprawnieniami do emisji. (ETS). Zapoznanie się z metodologią kalkulacji uśrednionych kosztów jednostkowych wytwarzania energii  elektrycznej (LCOE) z uwzględnieniem kosztów korzystania ze środowiska. Przeprowadzenie kalkulacji wpływu wysokości cen uprawnień na konkurencyjność elektroenergetyki konwencjonalnej w warunkach krajowych. Analiza wyników. Wnioski</t>
  </si>
  <si>
    <t>Konkurencyjność energetyki jądrowej w warunkach krajowych</t>
  </si>
  <si>
    <t>Competitiveness of nuclear power in Poland</t>
  </si>
  <si>
    <t>Celem pracy jest porównanie kosztów jednostkowych wytwarzania energii elektrycznej w elektrowni jądrowej z kosztami wytwarzania energii w elektrowniach węglowych i wiatrowych.  Rola energetyki jądrowej przewidziana w aktualnej Polityce Energetycznej Polski. Przegląd wybranych rozwiązań bloków jądrowych III-ciej generacji. Zapoznanie się z metodologią wyznaczania jednostkowych kosztów wytwarzania energii elektrycznej (LCOE). Kalkulacja LCOE w elektrowniach jądrowych i porównanie z kosztami energii wytworzonych w elektrowniach węglowych i wiatrowych na podstawie dostępnych danych. Analiza uzyskanych wyników i wnioski.</t>
  </si>
  <si>
    <t>Wpływ rozproszonej generacji fotowoltaicznej na elektroenergetyczną sieć dystrybucyjną SN</t>
  </si>
  <si>
    <t>Impact of distributed PV generation on MV distribution power system</t>
  </si>
  <si>
    <t>Celem pracy jest analiza wpływu przyłączenia generacji fotowoltaicznej (PV) na rozpływ mocy w sieci dystrybucyjnej SN. Charakterystyka technologii PV. Zapoznanie się z podstawowymi zasadami przyłączania małych źródeł do sieci elektroenergetycznej. Zapoznanie się z obsługą programu Open DSS. Opracowanie w programie OpenDSS modelu do obliczeń rozpływów w sieci SN z przyłączoną generacją PV. Wykonanie obliczeń rozpływów mocy dla wybranych warunków pracy sieci. Analiza uzyskanych wyników. Wnioski</t>
  </si>
  <si>
    <t>Analiza  możliwości wykorzystania akumulatorów trakcyjnych do tworzenia magazynów energii</t>
  </si>
  <si>
    <t>Elaboration of the energy balance in the selected industrial plant industrial plant</t>
  </si>
  <si>
    <t>Celem pracy jest przedstawienie i ocena metodyki opracowania bilansu energetycznego oraz dokonanie analizy zakupu i zużycia energii dla wybranego zakładu przmysłowego.</t>
  </si>
  <si>
    <r>
      <t xml:space="preserve"> Celem pracy jest wyznaczenie współczynników skali wysokonapięciowych układów pomiarowych znajdujących się w laboratorium dydaktycznym.</t>
    </r>
    <r>
      <rPr>
        <u/>
        <sz val="10"/>
        <rFont val="Calibri"/>
        <family val="2"/>
        <charset val="238"/>
        <scheme val="minor"/>
      </rPr>
      <t xml:space="preserve"> </t>
    </r>
    <r>
      <rPr>
        <sz val="10"/>
        <rFont val="Calibri"/>
        <family val="2"/>
        <charset val="238"/>
        <scheme val="minor"/>
      </rPr>
      <t>Zakres pracy bedzie obejmował wykonanie pomiarów zgodnie z normą PN-IEC 60060-1/-2 na stanowiskach pomiarowych, a nastepnie opracowanie wyników pomiarów, na podstawie których wyznaczone zostaną współczynniki skali.</t>
    </r>
  </si>
  <si>
    <r>
      <rPr>
        <b/>
        <sz val="10"/>
        <rFont val="Calibri"/>
        <family val="2"/>
        <charset val="238"/>
        <scheme val="minor"/>
      </rPr>
      <t xml:space="preserve">Projektowanie </t>
    </r>
    <r>
      <rPr>
        <sz val="10"/>
        <rFont val="Calibri"/>
        <family val="2"/>
        <charset val="238"/>
        <scheme val="minor"/>
      </rPr>
      <t>systemów odgromowych z wykorzystaniem programu Elko-Bis CAD</t>
    </r>
  </si>
  <si>
    <t>Examination of charge decay time on composite insulators models</t>
  </si>
  <si>
    <t>Modern electric devices used in installations  for the care of the elderly and disabled person.</t>
  </si>
  <si>
    <t>Celem pracy jest analiza dostępnych aparatów elektrycznych, które mogą zostać użyte w instalacjach w budynkach, gdzie należy zapewnić opiekę i bezpieczeństwo osobom starszym oraz niepełnosprawnym. W ramach pracy należy wykonać projekt przykładowej instalacji, wykorzystując znalezione podczas analizy aparaty.</t>
  </si>
  <si>
    <t>Przegląd nowoczesnych aparatów elektrycznych stosowanych w rozdzielnicach wysoko zintegrowanych do 145 KV.</t>
  </si>
  <si>
    <t>Overview of modern electrical devices used in highly integrated switchgear up to 145 kV.</t>
  </si>
  <si>
    <t xml:space="preserve">Celem pracy jest analiza rozwiązań konstrukcyjnych nowoczesnych  aparatów elektrycznych stosowanych w rozdzielnicach w izolacji gazowej do 145KV. W pracy należy przedstawić oraz omówić konkretne przykłady konstrukcji nowoczesnych aparatów stosowanych do celów zabezpieczeniowych np. włączników kompaktowych stosowanych w rozdzielnicach napowietrznych, a także wskazać wady i zalety ich stosowania w celach zminiejszenia gabarytów rozdzielnic.  </t>
  </si>
  <si>
    <t>Kompensacja mocy biernej wykonana urządzeniem Novar 2600 firmy KMB.</t>
  </si>
  <si>
    <t>Reactive power compensation made with KMB Novar 2600 device.</t>
  </si>
  <si>
    <t xml:space="preserve">Celem pracy jest sporządzenie przeglądu oraz analizy konstrukcji nowoczesnych rozwiązań aparatów elektrycznych stosowanych w stacjach ładowania samochodów elektrycznych dostępnych na rynku polskim. Praca we współprcacy z firmą  Webasto, która jest dystrubutorem stacji ładowania samochodów elektrycznych na rynku polskim. </t>
  </si>
  <si>
    <t>Celem pracy jest projekt instalacji zasialania oświetlenia ulicznego zintegrowanej z systemem sterowania oświetleniem. Należy zaproponować system, który spowoduje zmniejszenie zużycia energii elektrycznej.</t>
  </si>
  <si>
    <t>Celem pracy jest przeprowadzenie pomiarów  luminancji oraz natężenia oświetlenia wybranych stref na ulicach miast zgodnie z procedurą opisaną w normie PN-EN 13201:2016. Efektem pomiarów ma być określenie czy oświetlenie wybranych stref spełnia wymagania sprecyzowane w normie.</t>
  </si>
  <si>
    <t>Analiza energochłonności wybranych źródeł ledowch</t>
  </si>
  <si>
    <t>Energy consumption analysis of selected LED sourcess</t>
  </si>
  <si>
    <t>Celem pracy jest budowa modelu fizycznego komutatorowego silnika uniwersalnego przeznaczonego do zajęć dydaktycznych wraz z opracowaniem opisu ćwiczenia laboratoryjnego związanego z badaniem tego silnika.</t>
  </si>
  <si>
    <t>Analiza przebiegów samowzbudzenia jedofazowego generatora indukcyjnego o prętach wirnika wykonanych z aluminium i miedzi</t>
  </si>
  <si>
    <t xml:space="preserve"> Celem pracy jest stworzenie modelu polowo-obwodowego z wykorzystaniem programu Ansys Maxwell, optymalizacja geometrii magnesów oraz kształtu żłobków stojana pod kątem eliminacji harmonicznych z przebiegu momentu elektromagnetycznego. </t>
  </si>
  <si>
    <r>
      <t xml:space="preserve">Wykonanie stanowiska do ćwiczenia w studenckim laboratorium wysokich napięć, opisanie </t>
    </r>
    <r>
      <rPr>
        <b/>
        <sz val="10"/>
        <rFont val="Calibri"/>
        <family val="2"/>
        <charset val="238"/>
        <scheme val="minor"/>
      </rPr>
      <t xml:space="preserve">teorii super korony, </t>
    </r>
    <r>
      <rPr>
        <sz val="10"/>
        <rFont val="Calibri"/>
        <family val="2"/>
        <charset val="238"/>
        <scheme val="minor"/>
      </rPr>
      <t>wykonanie pomiarów i zaproponowanie programu ćwiczenia dla studentów.</t>
    </r>
  </si>
  <si>
    <t>Plasma control of the biodeterioration process of polymeric materials</t>
  </si>
  <si>
    <t xml:space="preserve">Celem pracy jest symulacja i analiza zjawisk rezonansowych w obwodach liniowych w środowisku Matlab, ukierunkowana na przygotowanie ćwiczenia laboratoryjnego. Zakres pracy obejmuje studium teorii zjawisk rezonansowych, przygotowanie i opisanie interaktywnego zestawu ćwiczeń w środowisku Matlab. </t>
  </si>
  <si>
    <t>Dobór systemów sygnalizacji przeciwpożarowej wykorzystywanych w przemyśle - analiza przypadku</t>
  </si>
  <si>
    <t xml:space="preserve">
Celem pracy jest zaproponowanie systemu sygnalizacji przeciwpożarowej dla przedsiębiorstwa wraz z uzasadnieniem oraz określeniem zasad obowiązujących podczas projektowania takiego systemu. Zakres pracy obejmuje
•	analizę literaturową dotyczącą systemów przeciwpożarowych. 
•	analizę porównawczą wytycznych dotyczących systemów przeciwpożarowych (m.in. SITP, VdS). 
•	analizę przypadku opartą na doborze systemu sygnalizacji przeciwpożarowej dla wybranego przedsiębiorstwa.</t>
  </si>
  <si>
    <t>Celem pracy jest określenie czynników mających wpływ na skuteczność uzieniemia. Zakres pracy obejmuje analizę literaturową dotyczacą układów uziemiających. Określenie czynników wpływających na styczność uziemienia.</t>
  </si>
  <si>
    <r>
      <t xml:space="preserve">Dzielnik wysokiego napięcia </t>
    </r>
    <r>
      <rPr>
        <sz val="10"/>
        <rFont val="Calibri"/>
        <family val="2"/>
        <charset val="238"/>
        <scheme val="minor"/>
      </rPr>
      <t>stałego</t>
    </r>
  </si>
  <si>
    <t>Celem pracy jest wykonanie projektu dzielnika wysokiego napięcia o maksymalnym napieciu pracy 100 kV. Zakres prac obejmuje: 1. Dobór elementów, 2.Ddobór optymalnej geometrii rozmieszczenia elementów, 3. Montaż i sprawdzenie własciwości modelu, 4. Podsumowanie i redakcja pracy.</t>
  </si>
  <si>
    <r>
      <t>Celem pracy jest analiza i omówienie rozwiązań stosowanych w systemie instalacji systemu BLEBOX na tle innych systemów instalacji bezprzewodowych. W zakres wchodzi również  weryfikacja możliwości technicznych systemu na drodze weryfikacji projektowej</t>
    </r>
    <r>
      <rPr>
        <b/>
        <sz val="10"/>
        <rFont val="Calibri"/>
        <family val="2"/>
        <charset val="238"/>
        <scheme val="minor"/>
      </rPr>
      <t xml:space="preserve"> na przykładzie </t>
    </r>
    <r>
      <rPr>
        <sz val="10"/>
        <rFont val="Calibri"/>
        <family val="2"/>
        <charset val="238"/>
        <scheme val="minor"/>
      </rPr>
      <t>rzeczywistego domu jednorodzinnego.</t>
    </r>
  </si>
  <si>
    <t>Design of a multi-nozzle system for electrospinning process</t>
  </si>
  <si>
    <t>Selection fire alarm systems used in industries - case study</t>
  </si>
  <si>
    <t>Celem pracy jest określenie zasad projektowania instalacji elektrycznych w strefach zagrożonych wybuchem na podstawie obowiązujących norm i przepisów oraz przeprowadzenie analizy przypadku. Zakres pracy obejmuje:
•	analizę literaturową dotyczącą stref zagrożonych wybuchem. 
•	analizę porównawczą wymagań dotyczących projektowania instancji elektrycznych w strefach zagrożonych wybuchem ze szczególnym uwzględnieniem dyrektyw ATEX.
•	analizę przypadku dotyczącą zaprojektowania instalacji elektrycznej w strefie zagrożonej wybuchem dla wybranego przedsiębiorstwa</t>
  </si>
  <si>
    <r>
      <t>Influence of</t>
    </r>
    <r>
      <rPr>
        <b/>
        <sz val="10"/>
        <rFont val="Calibri"/>
        <family val="2"/>
        <charset val="238"/>
        <scheme val="minor"/>
      </rPr>
      <t xml:space="preserve"> </t>
    </r>
    <r>
      <rPr>
        <sz val="10"/>
        <rFont val="Calibri"/>
        <family val="2"/>
        <charset val="238"/>
        <scheme val="minor"/>
      </rPr>
      <t>on piezoelectric properties of thin ceramic-polymer films</t>
    </r>
  </si>
  <si>
    <r>
      <t>Celem pracy jest zbadanie jak temperatura polaryzacji folii PZT-PVDF,  otrzymanych metodą wytłaczania, wpływa na ich parametry piezoelektryczne. Zakres pracy obejmuje: przygotowanie stanowiska do polaryzacji w podwyższonej temperaturze (dobór metody polaryzacji - koronowa lub kontaktowa), wybór próbek do badań na podstawie ich właściwości dielektrycznych, przeprowadzenie polaryzacji, pomiary współczynników piezoelektrycznych,</t>
    </r>
    <r>
      <rPr>
        <b/>
        <sz val="10"/>
        <rFont val="Calibri"/>
        <family val="2"/>
        <charset val="238"/>
        <scheme val="minor"/>
      </rPr>
      <t xml:space="preserve"> analizę </t>
    </r>
    <r>
      <rPr>
        <sz val="10"/>
        <rFont val="Calibri"/>
        <family val="2"/>
        <charset val="238"/>
        <scheme val="minor"/>
      </rPr>
      <t>wyników i redakcję pracy.</t>
    </r>
  </si>
  <si>
    <t xml:space="preserve"> The goal: Familiarizing with selected aspects of the design, preparation,installation, exploitation and decommissioning of (electrical/electronic/programmableelectronic) safety related systems in order to enable the author to makeinformed decisions in real design conditions related to such systems.    Thescope: Literature analysis; getting familiar with the PN-EN 61508 and PN-EN61511 standards; detailed definition of the analysis scope; analysis of selectedexamples; editorial works. The scope will be defined basing on the 7 parts ofthe   PN-EN 61508   standard. It will consist of all   safetylifecycle steps – from concept to decommissioning or disposal.   It will concern a hardware solution with selectedaspects of software.  </t>
  </si>
  <si>
    <t>The aim of the study is to investigate the back corona discharge phenomenon. The scope of the work includes understanding and description of the phenomenon, preparation of an experimental system, development of a method that enables to increase the efficiency of the examined process.</t>
  </si>
  <si>
    <t>Pomiar wartości wskaźników jakości energii elektrycznej w budynku biurowym o podwyższonym bezpieczeństwie technicznym</t>
  </si>
  <si>
    <t>The electric power quality measurement in office building with increased technical security</t>
  </si>
  <si>
    <t>Celem pracy jest ocena jakości energii elektrycznej zasilającej budynek biurowy o podwyższonym bezpieczeństwie. W zakres pracy wchodzi omówienie  parametrów wykorzystywanych do oceny jakości energii elektrycznejw tym wytycznych odpowiednich aktów normatywnych. Na przykładzie rzeczywistego budynku biurowego o zwiększonych warunkach bezpieczeństwa technicznego należy dokonać oceny parametrów jakości energii elektrycznej.</t>
  </si>
  <si>
    <t xml:space="preserve">Celem pracy jest analiza funkcjonowania i wykorzystania analizatora parametrów sieci i kompensatora Novar 2600 formy KMB system do kompensacji mocy biernej w laboratorium Nowoczesnych aparatów elektrycznych. Praca będzie polegała na wykonaniu pomiarów na stanowisku do kompensacji mocy biernej w wymienionym wcześniej laboratorium i dostosowaniu do optymalnej pracy kompensatora uwzględniając wszystkie jego możliwości działania i scenariusze wykorzystywania na zajęciach laboratoryjnych dla studentów Wydziału Elektrycznego Politechniki Wrocławskiej. </t>
  </si>
  <si>
    <t xml:space="preserve">Celem pracy jest identyfikacja urządzeń odbiorczych w danym zakładzie przemyslowym , ktorych praca jest najbardziej wrażliwa na zmiany parametrów jakości energii elektrycznej w sieci przemyslowej, ocenić skutki  tych zmian w aspekcie technicznym i ekonomicznym oraz zaproponować metody ich ograniczenia. </t>
  </si>
  <si>
    <t xml:space="preserve">Celem pracy jest identyfikacja warunków technicznych, ekonomicznych i prawnych jakie musi spelniać przedsiebiorswo  energetyczne, aby stać sie połnoprawnym uczestnikiem wybranego rynku energii elektrycznej, dokonanie oceny atrakcyjności tych rynków z punktu jego uczestnika  ze szczególnym zwróceniem uwagi   na rynek finansowy giełdy energii elektrycznej, który w innych krajach rozwija się bardzo dynamicznie a w Polsce nie może ruszyć.  </t>
  </si>
  <si>
    <t xml:space="preserve">Celem pracy jest sprawdzenie, czy  termowizja w diagnostyce stanów technicznych urządzeń elektroenergetycznych spełnia kryterium metody uniwersalnej, czyli czy  można ją stosować  do różnych urządzeń i do wykrywania różnych stanów niesprawności, ocena metody  zostanie dokonana na podstwie  przeprowdzonych badań termowizyjnych wybranych urządzeń elektroenergetycznych.   </t>
  </si>
  <si>
    <t xml:space="preserve">Celem pracy jest opracowanie  algorytmu doboru wlaściwego układu kompensującego w zakładzie przemyslowym, opartego na wynikach pomiarów  zmian  poboru mocy biernej analizatorem jakości energii elektrycznej. Sprawdzenie tego algorytmu w rzeczywistych warunkach, tzn dokonie oceny  prawidlowości doboru danej metody kompensacji w wybranym zakładzie przemysłowym. </t>
  </si>
  <si>
    <t>Dobór i eksploatacja wybranych aparatów i urządzeń w stacjach elektroenergetycznych</t>
  </si>
  <si>
    <t>Celem pracy jest analiza wymagań stawianych wybranym aparatom i urządzeniom w polach rozdzielczyc oraz opracowanie i analiza zasad i kryteriów doboru i eksploatacji dla wybranych , poszczególnych grup aparatów i urządzeń. W zakres pracy wchodzi przegląd wybranych aparatów i urządzeń stosowanych w stacjach elektroenergetycznych, ocena zasad i kryteriów doboru i eksploatacji aparatów i urządzeń w stacjach elektroenergetycznych, praktyczna weryfikacja projektowa opracowanych zasad oraz kryteriów doboru  i  eksploatacji dla wybranych aparatów i urządzeń.</t>
  </si>
  <si>
    <t>Celem pracy jest analiza i optymalizacja zużycia energii elektrycznej na przykładzie wybranego budynku użyteczności publicznej. W pracy należy zebrać dane o zużyciu energii elektrycznej w budynku oraz dane techniczne głównych odbiorników energii (celem wstępnego oszacowania charakteru zużycia). W pracy należy przeanalizować możliwe działania proefektywnościowe związane z modernizacją i zmianą zachowań odbiorców. Należy też zbadać możliwości zmniejszenia kosztów energii elektrycznej w budynku.</t>
  </si>
  <si>
    <t>Celem pracy jest analiza i optymalizacja zużycia energii elektrycznej na przykładzie wybranych budynków działających w sektorze usług. W pracy należy zebrać dane o zużyciu energii elektrycznej w lokalu oraz dane techniczne głównych odbiorników energii (celem wstępnego oszacowania charakteru zużycia). W pracy należy przeanalizować możliwe działania proefektywnościowe związane z modernizacją i zmianą zachowań odbiorców. Należy też zbadać możliwości zmniejszenia kosztów energii elektrycznej dla odbiorcy.</t>
  </si>
  <si>
    <t xml:space="preserve">Celem pracy jest dobór optymalnych parametrów instalacji fotowoltaicznej zarówno pod kątem mocy i energii paneli fotowoltaicznych jak i układu zasilającego. W pracy należy uwzglęnić możliwość wykorzystania magazynowania energii. W pary należy wykorzystać dobowe krzywe obciążenia wybranego obiektu przemysłowego.   </t>
  </si>
  <si>
    <t xml:space="preserve">Celem pracy jest opisanie zasad projektowania instalacji niskoprądowych w obiektach użyteczności publicznej zgodnie z wymaganiami technicznymi i prawnymi oraz analiza przykładowych rozwiązań rzeczywistych. </t>
  </si>
  <si>
    <t>Zasady projektowania szynoprzewodów w instalacjach elektrycznych</t>
  </si>
  <si>
    <t>Design principles of busbars in electrical installations</t>
  </si>
  <si>
    <t xml:space="preserve">Celem pracy jest opisanie zasad projektowania szynoprzewodów w instalacjach siłowych i oświetleniowych oraz analiza techniczno-ekonomiczna wykorzystania szynoprzewodów w stosunku do instalacji tradycyjnej na podstawie przykładów rzeczywistych. </t>
  </si>
  <si>
    <t>Koncepcja budynku zero energetycznego z uwzględnieniem warunków klimatycznych</t>
  </si>
  <si>
    <t>The concept of zero-energy building with particular reference to climatic conditions</t>
  </si>
  <si>
    <t>Celem pracy jest opracowanie koncepcji jednorodzinnego budynku zero energetycznego  z uwzględnieniem warunków klimatycznych. Oszcowanie wpływu użytkowania pojazdu elektrycznego na bilans energetyczny tego budynku.  Zakres pracy:  przyjęcie wstępnych założeń projektowych i dobór elementów wyposażenia budynku; opracowanie bilansu eneretycznego; wstępna analiza efektywności ekonomicznej; wnioski.</t>
  </si>
  <si>
    <t>Dobór pojemności i typu akumulatora do wymagań eksploatacyjnych wybranego pojazdu elektrycznego.</t>
  </si>
  <si>
    <t>Matching of battery capacity and type for the operational requirements of the selected electric vehicle.</t>
  </si>
  <si>
    <t>Using the computer program for estimating magnetic field distribution near typical circuit current substation</t>
  </si>
  <si>
    <t>Celem pracy jest wykorzystanie programu komputerowego RESICALC do obliczania rozkładów pola magnetycznego wytwarzanego przez złożone tory prądowe. Zakres pracy obejmuje zamodelowanie typowych układów oszynowania stacji elektroenergetycznej i wykonanie obliczeń rozkładu pola magnetycznego w ich otoczeniu przy użyciu programu RESICALC</t>
  </si>
  <si>
    <t>Celem pracy jest opracowanie koncepcji układu zasilania laboratoryjnego modelu linii napowietrznej wysokiego napięcia, umożliwiającego badanie rozkładu pola elektrycznego w jej sąsiedztwie. W zakres pracy wchodzi ustalenie parametrów zasilania modelu linii napowietrznej 220 kV oraz opracowanie koncepcji takiego układu zasilania, który umożliwi wykorzystanie sond kondensatorowych do wyznaczania rozkładu pola elektrycznego w otoczeniu modelu linii.</t>
  </si>
  <si>
    <t xml:space="preserve">
Właściwości eksploatacyjne i rozruchowe energoooszczędnych silników indukcyjnych</t>
  </si>
  <si>
    <t xml:space="preserve">
Running and starting properties of energy-saving induction motor</t>
  </si>
  <si>
    <t>Celem pracy jest analiza właściwości eksploatacyjnych i rozruchowych energoszczędnych silników indukcyjnych spełniające klasę efektywności energetyczne IE4 oraz prognoza możliwości osiągnięcia przez silniki indukcyjne klasy efektywności energetycznej IE5.</t>
  </si>
  <si>
    <t>Celem pracy jest omówienie rozwiązań stosowanych w celu filtracji wyższych harmonicznych . W zakres pracy wchodzi omówienie parametrów wykorzystywanych do filtracji wyższych harmonicznych, odpowiednich aktów normatywnych oraz źródeł powstawania harmonicznych prądu i skutki, jakie one wywołują w systemach elektrycznych.
Na przykładzie wybranego obiektu należy omówić problematykę zagadnienia.</t>
  </si>
  <si>
    <r>
      <t xml:space="preserve">Analiza wymagań </t>
    </r>
    <r>
      <rPr>
        <b/>
        <sz val="10"/>
        <rFont val="Calibri"/>
        <family val="2"/>
        <charset val="238"/>
        <scheme val="minor"/>
      </rPr>
      <t>stawianych</t>
    </r>
    <r>
      <rPr>
        <sz val="10"/>
        <rFont val="Calibri"/>
        <family val="2"/>
        <charset val="238"/>
        <scheme val="minor"/>
      </rPr>
      <t xml:space="preserve"> parametrom jakości energii elektrycznej</t>
    </r>
  </si>
  <si>
    <t xml:space="preserve">       Selection and exploitation of established main circuits devices in substations        </t>
  </si>
  <si>
    <t xml:space="preserve">Zbadanie emisji zaburzeń przewodzących (9-150kHz) w sieci nN oraz analiza porównawcza ich poziomu w świetle obowiązujących norm i przepisów prawa. Zakres: badania laboratoryjne wybranych odbiorników, wykonanie aplikacji w środowisku MATLAB, studia literaturowe. </t>
  </si>
  <si>
    <t xml:space="preserve">Celem pracy jest identyfikacja warunków prawnych, technicznych i ekonomicznych związanych z przyłączeniem odbiorców  różnych kategorii zasilania do sieci energetycznej oraz ocena ich  ważności z punktu dostawcy energii i odbiorcy, zwłaszcza w aspekcie mozliwości ich praktycznego wykorzystania. Na przykładzie konkretnego odbiorcy zostanie  przedstawiony  proces uzyskania zezwolenia na  dostęp do sieci energetycznej  i  ocena tego procesu z punktu dostawcy energii i odbiorcy w celu ustalenia słabych i mocnych stron tego procesu oraz zaproponowania usprawnień. </t>
  </si>
  <si>
    <t xml:space="preserve">Celem pracy jest ocena zagrożeń  dla środowiska spowodowana elektroodpadami w aspekcie ich efektywnego zagospodarowania.  Koszty zagospodarowania zużytych urządzeń elektrycznych ponoszą w UE  ich producenci,  bąź podmioty wprowadzające je na rynki unijne, dlatego tak istotna jest wiedza o efektywności ich zagospodarowania po wycofaniu z eksploatacji. Takiej wiedzy dostarczy analiza trendu zagospodarowania elektroodpadów w Polsce,  przeprowadzona w pracy , oparta o dane pubklikowane w  rocznych raportach GIOŚ.Wnioski sformułowane na  podstawie tej analizy pozwalają ocenić wydolność systemu zagospodarowania elektroodpadow , co jest szczególnie przydatne  dla producentów i użytkowników urządzeń elektrycznych </t>
  </si>
  <si>
    <r>
      <t>Celem pracy jest analiza wpływu opraw oświetleniowych ze źródłami LED na sieć zasilającą. Należy przeanalizować</t>
    </r>
    <r>
      <rPr>
        <b/>
        <sz val="10"/>
        <color rgb="FFFF0000"/>
        <rFont val="Calibri"/>
        <family val="2"/>
        <charset val="238"/>
        <scheme val="minor"/>
      </rPr>
      <t xml:space="preserve"> </t>
    </r>
    <r>
      <rPr>
        <sz val="10"/>
        <color theme="1"/>
        <rFont val="Calibri"/>
        <family val="2"/>
        <charset val="238"/>
        <scheme val="minor"/>
      </rPr>
      <t>zagadnienia związane z kompensacją mocy pojemnościowej przy zasilaniu opraw ledowych.</t>
    </r>
  </si>
  <si>
    <t>Stacje ładowania pojazdów elektrycznych jako źródła pola magnetycznego</t>
  </si>
  <si>
    <t>Electric vehicle charging stations as sources of magnetic fields</t>
  </si>
  <si>
    <t>Celem pracy jest dokonanie przeglądu dostępnych na rynku polskim stacji ładowania pojazdów elektrycznych pod kątem ich mocy oraz rodzaju prądu. Celem jest również przeprowadzenie pomiarów natężenia pola magnetycznego występującego w otoczeniu różnych stacji ładowania oraz określenie czy zmierzone parametry nie przekraczają wartości dopuszczalnych okreslonych w przepisach.</t>
  </si>
  <si>
    <t xml:space="preserve">Analiza problemów eksploatacyjnych w liniach elektroenergetycznych niskiego napięcia </t>
  </si>
  <si>
    <t>Analysis of operational problems in low voltage power lines</t>
  </si>
  <si>
    <t>W pracy należy dokonać analizy danych statystycznych dot. awaryjności linii, przerw w zasilaniu odbiorców, zapasu obciążalności itp. Szczególną uwagę należy zwrócić na problemy z wyłączaniem zwarć w długich liniach na terenach wiejskich. Zasadniczym celem pracy jest wskazanie możliwych rozwiązań dla problematycznych przypadków, ze zwróceniem uwagi na ich szacunkowy koszt i łatwość zastosowania.</t>
  </si>
  <si>
    <t>Celem pracy jest analiza wpływu sposobu oświetlania przejść dla pieszych na poziom bezpieczeństwa ich użytkowników. Należy dokonać wielokryterialnej oceny postrzegania ruchomego obiektu z perspektywy kierującego pojazdem i na tej podstawie wytypować szczegóły rozwiązań technicznych zapewniające optymalizację oświetlenia przejść. W pracy należy również ocenić aktualny stan instalacji oświetleniowych przejść dla pieszych na drogach publicznych w Polsce i na świecie.</t>
  </si>
  <si>
    <t>Analiza efektywności zarządzania energią elektryczną z wykorzystaniem systemu komputerowego na przykłądzie wybranego zakładu przemysłowego</t>
  </si>
  <si>
    <t>Analysis of the efficiency of electricity management using a computer system on the example of a selected industrial plant</t>
  </si>
  <si>
    <t>Celem pracy jest analiza efektywności gospodarki energetycznej w wybranym zakładzie przemysłowym  z wykorzystaniem deydkowanych systemów komputerowych. W zakres pracy wchodzi analiza porównawcza  systemów komputerowych stosowanych w zakładach do zarządzania gospodarka energetyczną oraz omówienie systemu komputerowego funkcjonującego w wybranym zakładzie przemysłowym i jego ocena pod kątem prowadzenia efektywnego gospodarowania energią.</t>
  </si>
  <si>
    <r>
      <t>: Celem pracy jest porównanie wyników symulacji działania silnika indukcyjnego metodą polowo-obwodową oraz obwodową. Symulacje będą dotyczyć zarówno stanów dynamicznych</t>
    </r>
    <r>
      <rPr>
        <sz val="10"/>
        <rFont val="Calibri"/>
        <family val="2"/>
        <charset val="238"/>
        <scheme val="minor"/>
      </rPr>
      <t xml:space="preserve"> jak i ustalonych</t>
    </r>
  </si>
  <si>
    <t>Celem pracy jest poznanie zasady działania akcelerometru elektretowego. Zakres prac obejmuje: 1. przegląd literatury dot. przedmiotu, 2. Budowa modelu elektretowego akceleratora z warstwą elastomeru, 3. Zbadanie właściwości modelu. 4. Podsumowanie wyników badań i redakcja pracy.</t>
  </si>
  <si>
    <t>Badanie właściwości elektrostatycznych  tkanin z włóknem przewodzącym</t>
  </si>
  <si>
    <t>Elektryzacja naturalnego estru transformatorowego, wpływ zastosowanej elektrody pomiarowej na wyniki pomiaru prądu elektryzacji.</t>
  </si>
  <si>
    <t>Electrification of the natural transformer ester, the impact of the measuring electrode used, on the results of electrification current measurement.</t>
  </si>
  <si>
    <t xml:space="preserve">Celem pracy jest przegląd ciekawych rozwiązań kostrukcyjnych nowoczesnych aparatów elektrycznych stosowanych w instalacjach energetyki odnawialnej w Polsce.  Dodatkowo należy przeprowadzić analizę znalezionych i omówionych przykładów aparatów pod względem ich innowacyjnego charakteru i efektywności w zalezności od pełnionej funkcji w instalacji. </t>
  </si>
  <si>
    <t xml:space="preserve">The goal: Simulation tests of the buck converter semiconductors power losses in the Matlab-Simulink environment – this with taking into account the component data sheet. Calculation of the junction temperaturebasing on the thermal impedance characteristics.
The scope: Literature analysis; getting familiar with the semiconductor power losses; getting familiar with the selected components data sheet; development of simulation models taking into account the components data sheet characteristics; performing simulation tests; editorial works. Experimental verification is possible.  
</t>
  </si>
  <si>
    <t>The aim of the work is to describe issues of PV installations design with a capacity up to 1 MW. The scope of work includes the selection of panels, inverters, connections, etc. The analysis of annual insolation for a chosen location as well. In addition, economic considerations should be taken into account.</t>
  </si>
  <si>
    <t>Dobór taryfy dla odbiorców zasilanych z sieci niskiego napięcia.</t>
  </si>
  <si>
    <t>Tariff selection for consumers supplied from low voltage networks.</t>
  </si>
  <si>
    <t>Celem pracy jest dobór taryfy  energii elektrycznej dla wybranych odbiorców zasilanych z sieci nn. W zakresie pracy należy wykonać pomiary ilościowo - jakościowe energii elektrycznej u wybranych odbiorców oraz dobrać najkorzystniejszą dla odbiorcy taryfę, wykorzystując wykonane pomiary oraz zebrane informacje o odbiorcy.</t>
  </si>
  <si>
    <t>Stawski Piotr Dr inż.</t>
  </si>
  <si>
    <t xml:space="preserve">Kazimierz | Herlender | Dr inż. |  ( 05211 ) </t>
  </si>
  <si>
    <t>Demonstration board - harmonics in 3 phase system</t>
  </si>
  <si>
    <t>Domowa stacja ładowania samochodu elektrycznego zasilanego mikroelektrownią fotowoltaiczną.</t>
  </si>
  <si>
    <t xml:space="preserve">Projektowanie systemów fotowoltaicznych w układzie paneli zorientowanych na wschód-zachód.  </t>
  </si>
  <si>
    <t>Photovoltaic systems with east-west oriented panels design.</t>
  </si>
  <si>
    <t xml:space="preserve">Celem pracy jest zbadanie i analiza  rozwoju samochodów elektrycznych w Polsce. W szczególności należy ocenić uwarunkowania techniczne tego rozwoju.  Zakres pracy powinien obejmować ocenę wpływu różnych sposobów ładowania akumulatorów tych samochodów na sieć elektroenergetyczną. Ponadto należy wskazać uwarunkowań, które mogą w sposób istotny kształtować tendencję rozwojową mobilności elektrycznej w Polsce. </t>
  </si>
  <si>
    <t>Kierowanie systemem elektroenergetycznym w warunkach funkcjonowania rynków energii elektrycznej</t>
  </si>
  <si>
    <t>Management of the power system in the conditions of functioning of electricity markets</t>
  </si>
  <si>
    <t>Celem pracy jest określenie wpływu przekształceń dokonanych w sektorze elektroenergetycznym na proces kierowania systemem elektroenergetycznym. Należy dokonać prezentacji aktów prawnych - krajowych i unijnych, kształtujących strukturę systemu elektroenergetycznego. Scharakteryzować i ocenić rolę operatorów systemu (operatorów dystrybucyjnych i operatora przesyłu).  Ponadto zakres pracy obejmuje ocenę wpływu zaistniałych zmian na bezpieczeństwo elektroenergetyczne.</t>
  </si>
  <si>
    <t xml:space="preserve">Celem pracy jest zbadanie możliwości poprawy racjonalnego użytkowania energii elektrycznej w zakładzie przemysłowym. Zakres pracy obejmuje scharakteryzowanie metod zarządzania energią. Następnie należy  dokonać audytu energetycznego w wybranym zakładzie przemysłowym, dokonać oceny procesu zarządzania energią elektryczną i wskazać możliwości poprawy tego procesu. </t>
  </si>
  <si>
    <t xml:space="preserve">Residential house charging station for an electric car powered by photovoltaic micro power plant. </t>
  </si>
  <si>
    <t>The purpose of this work is technical and economic analysis of electrical installation of family house supplied mainly from local photovoltaic (PV) system. The house is equipped with home car charging station to feed one or two electric cars (EV). The scope of the work includes setting the parameters of the PV and charge station. Different profiles of electric energy consuming by cars should be considered and procedures of charging and car using should be optimised. The possibility of using the cars battery (in the case of few EV) to support other home loads should be also considered.</t>
  </si>
  <si>
    <t xml:space="preserve">Domowa stacja ładowania samochodu elektrycznego zasilanego hybrydową mikroelektrownią typu PV-VAWT. </t>
  </si>
  <si>
    <t xml:space="preserve">Residential house charging station for an electric car powered by photovoltaic and wind turbine micro power plant. </t>
  </si>
  <si>
    <t>The purpose of this work is technical and economic analysis of electrical installation of the residential house supplied mainly from local hybrid photovoltaic (PV) and wind micro turbine system. The house is equipped with home car charging station to feed one or mare electric cars (EV). The scope of the work includes setting the parameters of the hybrid system and charge station. Different profiles of electric energy consuming by cars should be considered and procedures of charging and car using should be optimised. The possibility of using the cars battery (in the case of few EV) to support other home loads should be also considered.</t>
  </si>
  <si>
    <t xml:space="preserve">Koncepcja parkingu wyposażonego w punkty ładowana pojazdów elektrycznych zasilanych z lokalnej elektrowni PV lub hybrydowej. </t>
  </si>
  <si>
    <t xml:space="preserve">Project of car parking  equiped with charging stations powered by local photovoltaic (PV) power plant. </t>
  </si>
  <si>
    <t>The purpose of this work is technical and economic analysis of electrical installation of the “green” charging station for company fleet of electric vehicles (EV) which minimalize the amount of energy taken from the grid. These charging station (CS) is supplied by local photovoltaic (PV) system mounted on the roof of parking shed. The scope of the work includes setting the parameters of the PV system and charge stations. Different profiles of electric energy consuming by cars should and different profiles of charging should be considered and procedures of charging and car using should be optimised. The ecological effect of the system should also be comment.</t>
  </si>
  <si>
    <t>CEL I ZAKRES PRACY:
Celem pracy jest analiza wpływu uszkodzeń czujników pomiarowych na pracę prostowników aktywnych sterowanych metodami wektorowymi oraz  detekcja tych uzkodzeń
Zakres pracy obejmuje:
- zapoznanie się z tematyką prostowników;
- zapoznanie się z tematyką sterowania wektorowego prostowników aktywnych;
- opracowanie struktur sterowania wektorowego prostowników aktywnych w środowisku Sim Power System lub PSIM;
- analiza wpływu uszkodzeń czujników pomiarowych na pracę prostowników aktywnych;                                         - detekcja uszkodzeń czujników pomiarowych w prostownikach aktywnych;
- ocena uzyskanych wyników;
- redakcja pracy</t>
  </si>
  <si>
    <t>Gospodarka energią elektryczną w wybranym przedsiębiorstwie przemysłowym</t>
  </si>
  <si>
    <t>Application of ELKOBIS program for lightning protections design</t>
  </si>
  <si>
    <t>Opisanie programu firmy ELKOBIS i wykonanie projektu instalacji piorunochronnej wybranego obiektu z wykorzystaniem programu. Opisanie zasad i przepisów aktualnych norm międzynarodowych.</t>
  </si>
  <si>
    <t>Elektrotim</t>
  </si>
  <si>
    <t>Elkobis</t>
  </si>
  <si>
    <t>Opracowanie projektu stanowiska laboratoryjnego do demonstracji zjawisk towarzyszących nagrzewaniu pojemnościowemu wielkiej częstotliwości</t>
  </si>
  <si>
    <t>Skała Sebastian</t>
  </si>
  <si>
    <t xml:space="preserve">Stosowanie taryf w różnych grupach odbiorców energii </t>
  </si>
  <si>
    <t xml:space="preserve">Opracowanie bilansu energetycznego w wybranym zakładzie przemysłowym </t>
  </si>
  <si>
    <t xml:space="preserve">Zakłócenia wprowadzane do sieci na podstawie analizy poboru energii elektrycznej zakładu produkcyjnego
</t>
  </si>
  <si>
    <t>INDYWIDUALNE TEMATY PRAC DYPLOMOWYCH</t>
  </si>
  <si>
    <t>Badania odbiorcze oraz diagnostyka kabli WN – praktyka w świetle obowiązujących norm i standardów</t>
  </si>
  <si>
    <t>Tests and diagnostics of HV power cables - best practise in line with current standards</t>
  </si>
  <si>
    <t>Przegląd oraz analiza badań odbiorczych oraz diagnostycznych kabli wysokiego napięcia.</t>
  </si>
  <si>
    <t>K38</t>
  </si>
  <si>
    <t>Analiza efektywności stosowania odnawialnych źródeł energii w budynkach niskoenergetycznych</t>
  </si>
  <si>
    <t>Analysis of the effectiveness of use of renewable energy sources in low-energy buildings</t>
  </si>
  <si>
    <t>Celem pracy jest przeprowadzenie badań w kierunku możliwości stosowania  odnawialnych źródeł energii w wybranych budynkach niskoenergetycznych i dokonanie analizy efektywności energetycznej takich rozwiązań.</t>
  </si>
  <si>
    <t>K36</t>
  </si>
  <si>
    <t>Zastosowanie indukcyjnego przetwornika prądu do pomiaru składowej stałej</t>
  </si>
  <si>
    <t>The use of an inductive current sensor to measure the DC component</t>
  </si>
  <si>
    <t>Celem pracy jest przeprowadzenie przeglądu literaturowego znanych rozwiązań pomiaru małych wartości prądu stałego występującego w składowej zmiennej oraz przeprowadzenie badań opracowanego przetwornika zawierającego komparator magnetyczny oraz indukcyjność wzajemną umożliwiającego pomiar prądu stałego. W zakresie pracy należy wykonać przegląd literatury, zestawić układ pomiarowy, dokonać analizy i zmian w programie obliczeniowym napisanym w LabView, wykonać badania oraz zredagować pracę.</t>
  </si>
  <si>
    <t>K37</t>
  </si>
  <si>
    <t>Badanie zabezpieczeń odległościowych w liniach z szeregową kompensacją</t>
  </si>
  <si>
    <t>Investigation of distance protection of transmission line with series compensation</t>
  </si>
  <si>
    <t xml:space="preserve">W ramach pracy należy opracować zabezpieczenie odległościowe oraz fragment systemu elektroenergetycznego z linią jednotorową z szeregową kompensacją w programie Matlab/Simulink. Przygotowane zabezpieczenie należy przetestować dla różnych sytuacji zakłóceniowych w programie Simulink. Sformułowanie wniosków i edycja pracy. </t>
  </si>
  <si>
    <t>Modelowanie sieci elektroenergetycznych wysokiego napięcia z perspektywy poprawy jakości energii elektrycznej</t>
  </si>
  <si>
    <t xml:space="preserve">Modeling of high voltage electricity grids in point of power quality </t>
  </si>
  <si>
    <t>The aim of the thesis is to model the high voltage electricity grid in point of power quality improvement
The scope of the thesis is:
-&gt; literature review of power quality issues for high
voltage electrical grids
-&gt; creating a model of the high voltage electrical grid
in Matlab/Simulink software
-&gt; simulation toward to improve power quality level
in selected points of the modeled grid</t>
  </si>
  <si>
    <t>Analiza rentowności instalacji fotowoltaicznej w zakładzie produkcyjnym</t>
  </si>
  <si>
    <t>Analysis of the profitability of a manufacturing company photovoltaic installation</t>
  </si>
  <si>
    <t>Celem pracy jest analiza rentowności instalacji fotowoltaicznej przyłączonej do zakładu produkcyjnego uwzględniająca wpływ różnych uwarunkowań. 
Zakres pracy obejmuje
•	analizę literaturową dotyczącą instalacji fotowoltaicznych wykorzystywanych w zakładach produkcyjnych
•	wykonanie obliczeń zwrotu inwestycji uwzględniając różne uwarunkowania m.in. zmiana cen energii, koszty eksploatacji jak i czyszczenia systemu fotowoltaicznego dla wybranego przypadku.</t>
  </si>
  <si>
    <t>Zdalnie sterowany robot przeznaczony do instalacji światłowodów</t>
  </si>
  <si>
    <t>Remote controlled robot designed for fiber optics intallations.</t>
  </si>
  <si>
    <t>Celem pracy jest zaprojektowanie i wykonanie zdalnie sterowanego pojazdu przeznaczonego do instalacji światłowodów w rurach i przepustach o utrudnionej dostępności. Należy zaprojektować i wykonać mały pojazd kołowy sterowany za pomocą dowolnego kontrolera i wyposażony w ruchomą kamerę z oświetleniem. Oprócz układu sterowania należy zaprojektować mechanizm robota pozwalający na instalację światłowodu</t>
  </si>
  <si>
    <t>Dobór i realizacja nastaw zabezpieczenia różnicowoprądowego</t>
  </si>
  <si>
    <t>Selection and implementation of residual current protection settings</t>
  </si>
  <si>
    <t>Analiza literaturowa sposobu realizacji nastaw zabezpieczeń różnicowoprądowych w systemach elektroenergetycznych.
Aplikacja wybranego przykładu za pomocą oprogramowania Matlab oraz Simulink</t>
  </si>
  <si>
    <t>Blokowanie zadziałania zabezpieczenia odległościowego w trakcie kołysania mocy</t>
  </si>
  <si>
    <t>Blocking the tripping of the distance protection during power swing</t>
  </si>
  <si>
    <t>Analiza literaturowa sposobu realizacji blokady zabezpieczeń odległościowych w trakcie kołysań mocy w systemach elektroenergetycznych.
Aplikacja wybranego przykładu za pomocą oprogramowania Matlab oraz Simulink</t>
  </si>
  <si>
    <t>Rozpoznawanie sytuacji zwarciowych z wykorzystaniem sztucznych sieci neuronowych</t>
  </si>
  <si>
    <t>Recognition of fault situations with use of artificial neural networks</t>
  </si>
  <si>
    <t>Analiza literaturowa sposobu wykorzystanie sztucznych sieci neuronowych w celu rozpoznawania sytuacji zwarciowych w systemach elektroenergetycznych.
Aplikacja wybranego przykładu za pomocą oprogramowania Matlab oraz Simulink</t>
  </si>
  <si>
    <t>Eksploracja danych pomiarowych jakości energii elektrycznej</t>
  </si>
  <si>
    <t>Data Mining Techniques For Power Quality Measurements</t>
  </si>
  <si>
    <t>he  aim  of  the  thesis  is  to  apply  selected  data mining    technique    to    the    power    quality measurement data. The scope of the thesis is: -&gt;  literature  review  of  data  mining  techniques and its application to power quality issues -&gt;    application    of    selected    data    mining technique to power quality measuremen</t>
  </si>
  <si>
    <t>Ocena zasad projektowania instalacji elektrycznych w halach magazynowych zagrożonych pożarem</t>
  </si>
  <si>
    <t>Assessment of the principles of designing electrical installations in warehouse halls at risk of fire</t>
  </si>
  <si>
    <t>Celem pracy jest praktyczna    ocena    zasad projektowania instalacji elektrycznych  w  obiektach zagrożonych onych pożarem    na    przykładzie rzeczywistego  obiektu.  W zakres pracy wchodzi analiza wymagańprzepisów    i    norm    oraz zasad  projektowania  i  ich praktyczna ocena na przykładzie  rzeczywistego obiektu– hali magazynowej</t>
  </si>
  <si>
    <t>Zasady projektowania instalacji elektrycznych w obiektach zagrożonych wybuchem</t>
  </si>
  <si>
    <t>Principles of designing electrical installations in potentially explosive object</t>
  </si>
  <si>
    <t>Celem pracy jest analiza zasad projektowania instalacji elektrycznych w biektach zagrożonych wybuchem zgodnie z wymaganiami technicznymi i prawnymi.</t>
  </si>
  <si>
    <t>Zastosowanie modułu internetowego do współpracy ze sterownikiem programowalnym w rozdzielni zakładu przemysłowego</t>
  </si>
  <si>
    <t>Application of the internet module for work with a PLC in a switchboard of industrial plant</t>
  </si>
  <si>
    <t>Celem pracy dyplomowej jest pokazanie możliwości współpracy modułu internetowego ze sterownikiem programowalnym na przykładzie zastosowania w rozdzielni zakładu przemysłowego. W zakres pracy wchodzić będą: pomiar wybranych parametrów środowiska (np. wilgotności oraz temperatury powietrza wewnątrz pomieszczenia), analiza danych zgromadzonych przez netbiter, zdalne łączenie się poprzez moduł internetowy ze sterownikiem PLC, wykonanie części makiety przedstawiającej rozdzielnię zakładu produkcyjnego.</t>
  </si>
  <si>
    <t xml:space="preserve">Kompensacja mocy biernej na przykładzie budynków mieszkalno-usługowych zlokalizowanych na terenie Wrocławia
</t>
  </si>
  <si>
    <t>Reactive power compensation based on the example of residential and commercial buildings located in Wrocław</t>
  </si>
  <si>
    <t>Celem pracy jest omówienie zagadnień związanych z mocą bierną: czym jest, jakie są jej rodzaje, jak wpływa na opłaty za energię elektryczną przy uwzględnieniu aktualnych przepisów krajowych, jakie występują możliwości jej kompensacji oraz  w jaki sposób dobrać moc jednostki kompensującej?.
Na przykładzie wybranych budynków mieszkalno-usługowych zlokalizowanych na terenie Wrocławia zostanie omówiona  kompensacja mocy biernej z wykorzystaniem kompensatorów firmy Olmex KMB Sp. z o.o. Przedstawiona zostanie analiza ekonomiczna zastosowanego rozwiązania.</t>
  </si>
  <si>
    <t>Wielokryterialna analiza oddziaływania na środowisko wariantowych przebiegów trasy linii napowietrznych najwyższych napięć</t>
  </si>
  <si>
    <t>Multicriterial analysis of the influence on the environment for variant  routes of the high voltage overhead power lines</t>
  </si>
  <si>
    <t>Przedmiotem pracy jest zaproponowanie algorytmu umożliwiającego wielokryterialną analizę oddziaływania na środowisko wariantowych przebiegów trasy linii napowietrznych najwyższych napięć na potrzeby procedury oceny oddziaływania przedsięwzięcia na środowisko</t>
  </si>
  <si>
    <t>Selektywność działania zabezpieczeń w projektowaniu instalacji elektrycznych niskiego napięcia</t>
  </si>
  <si>
    <t>Selectivity of protection operation in the design of low voltage electrical installations</t>
  </si>
  <si>
    <t>Celem pracy jest analiza  wpływu selektywności działania zabezpieczeń na dobór przekroju przewodów w instalacjach elektrycznych niskiego napięcia w układach z odnawialnymi źródłami energii w oparciu o przykładowe realizacje praktyczne.</t>
  </si>
  <si>
    <t xml:space="preserve">Właściwości obliczeniowe estymacji stanu systemu elektroenerge-tycznego wykorzystującej metodę prądów gałęziowych </t>
  </si>
  <si>
    <t>Computational properties of the power-system state estimation using the method of the branch currents</t>
  </si>
  <si>
    <t>Krytyczna analiza estymacji stanu systemu elektroenergetycznego z wykorzystaniem metody prądów gałęziowych. Opracowanie algorytmu i programu rozpatrywanej estymacji stanu systemu elektroenergetycznego. Opracowanie zasad badania i przeprowadzenie badań właściwości obliczeniowych branej pod uwagę metody</t>
  </si>
  <si>
    <t>Wykorzystanie regulatorów rozmytych ze zbiorami typu II w układach napędowych</t>
  </si>
  <si>
    <t>The application of fuzzy regulators with type II sets in drive systems</t>
  </si>
  <si>
    <t>Celem pracy jest przeprowadzenie przeglądu literatury z zakresu zbiorów rozmytych typu II, zaprojektowanie struktury sterowania z regulatorem rozmytym typu II oraz przeprowadzenie badań symulacyjnych.</t>
  </si>
  <si>
    <t>Wykorzystanie metod wizyjnych do pomiaru stanu robota podczas frezowania</t>
  </si>
  <si>
    <t>The use of vision methods to measure the state of the robot during milling</t>
  </si>
  <si>
    <t xml:space="preserve">Celem pracy jest weryfikacja możliwości systemu wizyjnego GOM ARAMIS do rejestracji parametrów kinematycznych robota podczas frezowania. Zakres pracy obejmuje przygotowanie stanowiska do pomiarów, obsługę systemu pomiarowego, wykonywania i analiza wyników pomiarów. </t>
  </si>
  <si>
    <t xml:space="preserve">dr inż. Chrapek Krzysztof </t>
  </si>
  <si>
    <t>W10</t>
  </si>
  <si>
    <t>dr inż. Paweł Krowicki</t>
  </si>
  <si>
    <t>Mgr inż. Bartosz Poskart</t>
  </si>
  <si>
    <t>Opracowanie stanowiska laboratoryjnego do demonstracji zjawisk towarzyszących nagrzewaniu indukcyjnemu wielkiej częstotliwości</t>
  </si>
  <si>
    <t>Development of a laboratory exercise for demonstration of phenomena associated with high frequency induction heating</t>
  </si>
  <si>
    <t>Celem pracy jest opracowanie stanowiska laboratoryjnego do demonstracji zjawisk towarzyszących nagrzewaniu indukcyjnemu w .cz, przy wykorzystaniu nagrzewnicy indukcyjnej pracujacej przy częstotliwości 250 kHz.</t>
  </si>
  <si>
    <t>Gospodarka energią elektryczną w budynku użyteczności publicznej</t>
  </si>
  <si>
    <t>Electricity managment in a public building</t>
  </si>
  <si>
    <t>Celem pracy jest analiza i optymalizacja zużycia energii elektrycznej na przykładzie wybranego budynku użyteczności publicznej. W pracy należy zebrać dane o zużyciu energii elektrycznej w budynku oraz dane techniczne głównych odbiorników energii (celem wstępnego oszacowania charakteru zużycia). W pracy należy przeanalizować możliwości ograniczenia zarówno zużycia energii elektrycznej jak i zminimalizowania opłat za energię.</t>
  </si>
  <si>
    <t>Diagnostyka uszkodzeń mechanicznych silnika indukcyjnego z wykorzystaniem czujnika drgań typu FAG</t>
  </si>
  <si>
    <t>Mechanical faults diagnosis of induction motor using a FAG vibration sensor</t>
  </si>
  <si>
    <t>Celem pracy jest diagnostyka uszkodzeń mechanicznych silnika indukcyjnego z wykorzystaniem analizatora typu FAG. 
W zakres pracy wchodzi: 
1. Zapoznanie się z problematyką diagnostyki uszkodzeń mechanicznych silników indukcyjnych.
2. Zapoznanie się ze sposobem pomiarów i obsługą analizatora drgań typu FAG.
3. Opracowanie metod monitorowania i diagnostyki uszkodzeń przy wykorzystaniu analizatora drgań typu FAG.
4. Wykonanie badań eksperymentalnych dla wybranych uszkodzeń mechanicznych silnika indukcyjnego.
5. Szczegółowa analiza uzyskanych wyników. 
Praca ma charakter eksperymentalny (eksperyment rzeczywisty).</t>
  </si>
  <si>
    <t>Wyznaczenie charakterystyk silnika BLDC w układzie napędowym łodzi elektrycznej</t>
  </si>
  <si>
    <t>The measurement of BLDC motor parameters in electric boat drive system</t>
  </si>
  <si>
    <t>Celem pracy jest doświadczalne wyznaczenie charakterystyk mechanicznej, elektromechanicznej, biegu jałowego oraz nagrzewania silnika BLDC w układzie napędowym łodzi elektrycznej, a także określenie sprawności całego układu napędowego przy różnych poziomach obciążenia. Wyniki pomiarów mają stanowić punkt odniesienia dla doboru śruby napędowej oraz wyznaczenia mocy napędowej w rzeczywistych warunkach pracy.</t>
  </si>
  <si>
    <t>Ocena zasad projektowania i przeprowadzania badań odbiorczych  instalacji elektrycznych  w budynkach mieszkalnych.</t>
  </si>
  <si>
    <t>Assessment of the principles of designing and conducting acceptance tests of electrical installations in residential buildings</t>
  </si>
  <si>
    <t>Celem pracy jest analiza oraz ocena zasad i kryteriów projektowania instalacji elektrycznych w budynkach mieszkalnych, a także zakresu i metodologii przeprowadzania badań odbiorczych zbudowanych instalacji. W zakres pracy wchodzi analiza obowiązujących przepisów i norm, zasad projektowania oraz odbierania  instalacji zasilających i odbiorczych, a następnie praktyczna weryfikacja opracowanych zasad na rzeczywistym obiekcie budowlanym.</t>
  </si>
  <si>
    <t>Metody ograniczania zużycia energii wykorzystywane w systemach oświetlenia ulicznego</t>
  </si>
  <si>
    <t xml:space="preserve">Methods of reducing the energy used in street lighting systems
</t>
  </si>
  <si>
    <t>Analiza wpływu różnych systemów sterowania oświetleniem ulicznym na zużycie energii elektrycznej jak i również porównaie zużycia energii przez oświetlenie uliczne z wykorzystaniem źródeł tradycyjnych i LEDowych.</t>
  </si>
  <si>
    <t>Sprawność układów cieplnych elektrowni parowych</t>
  </si>
  <si>
    <t>Efficiency of steam power plants</t>
  </si>
  <si>
    <t>Celem pracy jest opracowanie modelu układu cieplnego elektrowni parowej dla potrzeb bilansowania i wyznaczenie podstawowych wskaźników efektywności tego układu. Zakres pracy: opis budowy i zasady działania elektrowni parowych oraz sposobów poprawy ich sprawności; zapoznanie się z zasadami modelowania układów cieplnych elektrowni parowych; opracowanie modelu uproszczonego układu cieplnego elektrowni parowej; wyznaczenie w oparciu o opracowany model wskaźników efektywności układu; analiza uzyskanych wyników i wnioski.</t>
  </si>
  <si>
    <t>k2/w05</t>
  </si>
  <si>
    <t>Nowoczesny monitoring parametrów termicznych w rozdzielnicach elektrycznych wraz z analizą zebranych danych</t>
  </si>
  <si>
    <t>Modern monitoring of thermal parameters in electrical switchboards with the analysis of collected data</t>
  </si>
  <si>
    <t>Stworzenie raportu warunków środowiskowych - temperatury, wilgotności oraz punktu rosy w wybranych, istniejących rozdzielnicach elektrycznych. Diagnostyka w 3 krokach: pomiar i śledzenie danych technicznych (rejestratory ClimaSys DT); przełożenie danych na raport (oprogramowanie EffiClima); zaproponowanie odpowiedniego rozwiązania do zarządzania temperaturą w oparciu o zebrane dane (oprogramowanie ProClima).</t>
  </si>
  <si>
    <t xml:space="preserve">Schneider Electric </t>
  </si>
  <si>
    <t xml:space="preserve">Marchewka </t>
  </si>
  <si>
    <t>Projekt oświetlenia w obiekcie sportowo-rekreacyjnym</t>
  </si>
  <si>
    <t>Lighting design
in the sports and
recreation facility</t>
  </si>
  <si>
    <t>Celem pracy jest wykonanie projektu
oświetlenia obiektu sportoworekreacyjnego
jakim jest hala
widowiskowo-sportowa. W zakres
pracy wchodzi omówienie aktów
normatywnych, który stosowane są
przy oświetlaniu boiska do piłki ręcznej
oraz piłki siatkowej, omówienie ich
wad oraz zalet. W rzeczywistym
obiekcie jakim jest hala widowiskowosportowa
należy zaprojektować
oświetlenie</t>
  </si>
  <si>
    <t>Badanie oddziaływania generatorów na sieć elektroenergetyczną podczas zakłóceń na przykładzie PCC Rokita SA</t>
  </si>
  <si>
    <t>Analysis of the impact of generators on a power system during disturbances on the example of PCC Rokita SA</t>
  </si>
  <si>
    <t>Celem pracy jest analiza stanów zakłóceniowych generatorów w zakładzie chemicznym PCC Rokita SA. Zakres pracy będzie obejmował część dotyczącą analizy literatury oraz część symulacyjną. Analiza literatury będzie dotyczyła zakłóceń powstających podczas anormalnej pracy generatorów, sposobów modelowania sieci i dostępnych metod minimalizacji wpływu zakłóceń na sieć elektroenergetyczną. Realizacja części symulacyjnej wymaga zapoznania się z budową i konfiguracją sieci elektroenergetycznej w zakładzie PCC Rokita, zamodelowanie wycinka sieci elektroenergetycznej, z uwzględnieniem zainstalowanych generatorów, w wybranym oprogramowaniu symulacyjnym (np. Matlab, PSCad), przeprowadzenie symulacyjnej analizy zakłóceń podczas różnych stanów pracy generatorów np. praca równoległa, wyspowa itp. Oraz symulacyjne sprawdzenie działania wybranej metody minimalizacji wpływu zakłóceń na sieć. Wybrane wyniki symulacji będą porównane z rzeczywistymi danymi zebranym w zakładzie.</t>
  </si>
  <si>
    <t>Jacek Salamon</t>
  </si>
  <si>
    <t xml:space="preserve">PCC Rokita SA
56-120 Brzeg Dolny
ul. Sienkiewicza 4 </t>
  </si>
  <si>
    <t>Stanowisko laboratoryjne do badania ochrony przeciwporażeniowej w sieci IT</t>
  </si>
  <si>
    <t>Laboratory stand for testing the protection against electric shock in IT networks</t>
  </si>
  <si>
    <t>Celem pracy jest opracowanie projektu technicznego i budowa stanowiska laboratoryjnego do badania zabezpieczeń przeciwporażeniowych w sieciach IT. W zakres pracy wchodzi analiza wymagań dotyczących skuteczności ochrony przeciwporażeniowej w sieciach IT przy wykorzystaniu różnych zabezpieczeń, opracowanie koncepcji i projektu technicznego stanowiska stanowiącego model sieci IT, budowa stanowiska i jego przetestowanie, a także opracowanie projektu instrukcji do ćwiczenia laboratoryjnego.</t>
  </si>
  <si>
    <t xml:space="preserve">Systemy sygnalizacji i ochrony przeciwpożarowej w obiektach przemysłowych
</t>
  </si>
  <si>
    <t>Analiza systemów PMS stosowanych w przemyśle</t>
  </si>
  <si>
    <t>Analysis of PMS systems used in industry</t>
  </si>
  <si>
    <t>Celem pracy jest zapoznanie studenta z systemami "Power Management System" stosowanymi w obiektach przemysłowych, w celu zwiększenia bezpieczeństwa zasilania i bezpieczeństwa obsługi.
Zakres pracy obejmuje analizę stosowanych w praktyce systemów PMS, opracowanie krytycznej analizy ich funkcjonalności oraz zaprojektowanie systemu do wybranego obiektu przemysłowego. Zakres pracy obejmuje również przeprowadzenie testów funkcjonalnych wybranych elementów takiego systemu.</t>
  </si>
  <si>
    <t>Akwizycja danych pomiarowych z liczników energii elektrycznej z wykorzystaniem protokołów IEC-EN 62056-21</t>
  </si>
  <si>
    <t>Acquisition of measurement data from electric energy meters with the use of IEC-EN-62056-21 protocols</t>
  </si>
  <si>
    <t>Opracowanie programu komputerowego współdziałającego z systemem zarządzania zbiorami danych i identyfikacji obiektów . Osoby podejmujące się opracowania tematu powinny posiadać poszerzone zainteresowania i umiejętności z zakresu programowania strukturalnego i/lub obiektowego (np: Delphi/Lazarus, C++) oraz podstawową znajomość  działania sieci komputerowych. Zakres pracy obejmuje przegląd literaturowy, opracowanie algorytmu informatycznego ze szczególnym uwzględnieniem protokołów pomiarowo-komunikacyjnych IEC-EN 62056-21,, opracowanie i uruchomienie aplikacji informatycznej, testowanie funkcjonalności zrealizowanego projektu, ocena końcowa algorytmu. Redakcja pracy</t>
  </si>
  <si>
    <t>Pseudolosowa symulacja zmian mocy węzłowych w sieci średniego i niskiego napięcia z mikroinstalacjami OZE</t>
  </si>
  <si>
    <t>Pseudo-random simulation of node powers in medium and low voltage grids with micro-renewable installations</t>
  </si>
  <si>
    <t>The power flow is usually determined on the basis of the maximum and mini-mum power requirements in the system. The demand for power is subject to random changes. It is often necessary to determine how much changes in voltage modules and angular distributions will be discussed at the planning stage. Voltage modules should not exceed the permissible values, normally they should be included.
The purpose of this MA thesis is to explore above problem. It can be obtained by simulating random changes in nodal power and by determining the random application of the nodal voltage vector for each draw.</t>
  </si>
  <si>
    <t>Zastosowanie niskotemperaturowej plazmy do generacji ozonu do celów mikrobiologicznych</t>
  </si>
  <si>
    <t>Application of nonthermal plasma for ozone generation for microbiological purposes</t>
  </si>
  <si>
    <t>Cel pracy: badanie wpływu oddziaływania ozonu na żywotność wybranych mikroorganizmów. Zakres pracy: 1) Zapoznanie się z problematyką wykorzystania plazmy do wytwarzania ozonu; 2) Opis procesu inaktywacji mikroorganizmów z wykorzystaniem ozonu; 3) Badanie skuteczności procesu inaktywacji mikroorganizmów w oparciu o wyniki przeżywalności drobnoustrojów; 4) Opracowanie wyników badań.</t>
  </si>
  <si>
    <t>Analiza jakości energii elektrycznej w punkcie przyłączenia instalacji fotowoltaicznej</t>
  </si>
  <si>
    <t>Power quality assessment in point of common coupling of PV system</t>
  </si>
  <si>
    <t>Celem pracy jest przeprowadzenie oceny jakości energii elektrycznej w punkcie przyłączenia instalacji fotowoltaicznej zlokalizowanej na dachu budynku D-1 Politechniki Wrocławskiej
Zakres pracy: 
- analiza literaturowa dotycząca jakości energii elektrycznej w sieciach z instalacjami fotowoltaicznymi. 
-analiza normalizacyjna dotycząca analizy jakości energii eklektycznej. 
- przeprowadzenie oceny jakości energii elektrycznej w punkcie przyłączenia instalacji fotowoltaicznej z rozróżnieniem okresu wiosenno-letniego oraz jesienno-zimowego.</t>
  </si>
  <si>
    <t>Rozmyty układ automatycznego strojenia regulatora PID do regulacji prędkości obrotowej silnika prądu stałego</t>
  </si>
  <si>
    <t>Fuzzy logic based auto-tuning PID controller for speed control of DC motor</t>
  </si>
  <si>
    <t>Celem pracy jest implementacja układu wykorzystującego elementy logiki rozmytej do realizacji zadania samoczynne strojenie cyfrowego regulatora PID. Praca zrealizowana będzie w środowisku Matlab/Simulink, w którym to Dyplomant opracuje rozmyty układ autostrojenia regulatora PID do regulacji prędkością obrotową silnika prądu stałego. Uzyskane wyniki badań zostaną porównane z wynikami uzyskanymi dla standardowych metod szacowania i optymalizacji nastaw regulatorów przemysłowych oraz z wynikami uzyskiwanymi przy wykorzystaniu standardowych metod auto-strojenia (np. autostrojenie metodą przekaźnikową). Efektem końcowym będzie opracowanie wniosków i edycja pracy dyplomowej.</t>
  </si>
  <si>
    <t>Gospodarka energią elektryczną w parku przemysłowym</t>
  </si>
  <si>
    <t>Electricity management in an industrial park</t>
  </si>
  <si>
    <t>Celem pracy jest ocena gospodarki energią elektryczną w wybranym parku przemysłowym w oparciu o wykonane pomiary oraz analizę dokumentów dotyczących zużycia energii elektrycznej. W zakresie pracy jest analiza zapotrzebowania na energię elektryczną w jej techniczno-konomicznym ujęciu</t>
  </si>
  <si>
    <t>Robot typu delta sterowany za pomocą sterownika programowalnego</t>
  </si>
  <si>
    <t>The delta robot controlled by a programmable logic controller</t>
  </si>
  <si>
    <t>Celem pracy jest opracowanie koncepcji sterowania robotem typu delta za pomocą sterownika programowalnego. Ponadto w ramach pracy należy przygotować wizualizację pracy robota oraz opcjonalnie przeprowadzić testy programu sterującego na obiekcie rzeczywistym.</t>
  </si>
  <si>
    <t>Elektrownie słoneczne w rejonach pustynnych</t>
  </si>
  <si>
    <t>Solar power plants in a desert</t>
  </si>
  <si>
    <t>Celem pracy jest przeanalizowanie podstawowych zagadnień związanych z pracą elektrowni słonecznych w rejonach pustynnych.</t>
  </si>
  <si>
    <t>Wpływ odnawialnych
źródeł energii małej
mocy na jakość energii</t>
  </si>
  <si>
    <t>Impact of low-power
renewable energy
sources on the power
quality</t>
  </si>
  <si>
    <t>Performing measurements
at the solar power plant
connections.
Analysis of measurement
data including operating
modes
- power plant doesn’t
work
- transition state - turning
it on or off
- working condition</t>
  </si>
  <si>
    <t>Oświetlenie jako
sposób na
poprawę
efektywności
energetycznej
budynku</t>
  </si>
  <si>
    <t>Lighting as a
way to
improve the
energy
efficiency of
a building</t>
  </si>
  <si>
    <t>Celem pracy jest analiza systemów sterowania oświetleniem w
budynkach, rodzaju zastosowanych źródeł światła oraz
wsparcia systemów oświetlenia instalacjami fotowoltaicznymi
w aspekcie efektywności energetycznej budynków. W zakresie
pracy mieści się zarówno analiza literaturowa publikacji
polskich i zagranicznych jak i porównanie danych
pomiarowych dla wybranych analizowanych źródeł światła i
rozwiązań systemowych.</t>
  </si>
  <si>
    <t>Zaburzenia
elektromagnetyczne w
zakresie częstotliwości
powyżej 9kHz w sieci
zasilającej niskiego
napięcia</t>
  </si>
  <si>
    <t>Electromagnetic
disturbances in the
frequency range
above 9kHz in low
voltage supply
networks</t>
  </si>
  <si>
    <t>a)Presentation of typical disturbances in
the higher frequency band appearing in
low voltage networks.
b)Review of equipment used to measure
the level of disturbances in the network.
c) Review of stands for testing the
emission level of disturbances.
d)Performing measurements of the level
of disturbances at different times of the
day and at different points in the network.
e)Analysis of measurement results.</t>
  </si>
  <si>
    <t>Nowoczesne
rozwiązania w
budowie farm
fotowoltaicznych</t>
  </si>
  <si>
    <t>Modern solutions in
the construction of a
photovoltaic farm</t>
  </si>
  <si>
    <t>Celem pracy jest analiza i opis
nowoczesnych rozwiązań w
budowie farm fotowoltaicznych.
Główną częścią pracy będzie
analiza oraz opis nowoczesnego,
rzeczywistego rozwiązania farmy
fotowoltaicznej, które aktualnie
jest w fazie wykonawczej.
Rozważone będą względy
konstrukcyjne przytoczonego
rozwiązania oraz jego zasadność w
miejscu instalacji.</t>
  </si>
  <si>
    <t>Analiza warunków
bezpiecznej eksploatacji
stacji ładowania
pojazdów elektrycznych</t>
  </si>
  <si>
    <t>Analysis of safe
operation conditions
for electric vehicle
charging stations</t>
  </si>
  <si>
    <t>Celem pracy jest poznanie
zasad budowy i
funkcjonowania stacji
ładowania pojazdów
elektrycznych. Należy dokonać
analizy wymagań przepisów i
norm dotyczących budowy i
eksploatacji takich stacji, a
także ocenić zasady i kryteria
pomiarów odbiorczych i
eksploatacyjnych.</t>
  </si>
  <si>
    <t>Elektrokonwekcja
naturalnego estru
transformatorowego w
różnych temperaturach</t>
  </si>
  <si>
    <t>Electroconvection of a
natural transformer
ester at various
temperatures</t>
  </si>
  <si>
    <t>Celem pracy jest określenie
początku ruchu
elektrokonwekcyjnego oleju
transformatorowego w
zależności od temperatury
oleju.Zakres pracy obejmuje
studium literaturowe
tematyki pracy,
uruchomienie smugoskopu i
wykonanie pomiarów
napięcia inicjacji ruchu
elektrokonwekcji.</t>
  </si>
  <si>
    <t>Pomiary czasu do
przebicia naturalnego
estru
transformatorowego
przy napięciu udarowym</t>
  </si>
  <si>
    <t>Measurements of
time breakthrough of
natural transformer
ester at surge voltage</t>
  </si>
  <si>
    <t>Celem pracy jest
wykonanie serii
pomiarów czasu do
przebicia przy różnych
wartościach napięcia
udarowego. Zakres pracy
obejmuje studium
literaturowe tematyki
pracy, wykonanie
pomiarów czasów do
przebicia, analizę
statyczną wyników.</t>
  </si>
  <si>
    <t>Sterowanie pracą rozproszonych źródeł energii w warunkach zakłóceniowych</t>
  </si>
  <si>
    <t>Control strategies of distributed generation power sources under dis-turbance conditions</t>
  </si>
  <si>
    <t>Celem pracy jest zbadanie wybranych układu sterowania sprzęgiem energoelektronicznym odnawialnego źródła energii elektrycznej. W ramach pracy Student powinien przygotować w programie PSCAD model fragmentu systemu elektroenergetycznego wraz z uproszczonym modelem elektrowni słonecznej lub wiatrowej sprzęgniętej z systemem poprzez przekształtnik energoelektroniczny oraz niezbędnymi układami sterowania. W tak przygotowanym modelu, układ sterowania przekształtnikiem powinien zostać przetestowany w różnych warunkach pracy systemu elektroenergetycznego..</t>
  </si>
  <si>
    <t>k36</t>
  </si>
  <si>
    <t>Possibility
utilisation of
installed power in
wind station</t>
  </si>
  <si>
    <t>Celem pracy jest ocena zagrożeń  dla środowiska spowodowana elektroodpadami w aspekcie ich efektywnego zagospodarowania.  Koszty zagospodarowania zużytych urządzeń elektrycznych ponoszą w UE  ich producenci,  bąź podmioty wprowadzające je na rynki unijne, dlatego tak istotna jest wiedza o efektywności ich zagospodarowania po wycofaniu z eksploatacji. Takiej wiedzy dostarczy analiza trendu zagospodarowania elektroodpadów w Polsce,  przeprowadzona w pracy , oparta o dane publikowane w  rocznych raportach GIOŚ. Wnioski sformułowane na  podstawie tej analizy pozwalają ocenić wydolność systemu zagospodarowania elektroodpadów, co jest szczególnie przydatne  dla producentów i użytkowników urządzeń elektrycznych.</t>
  </si>
  <si>
    <t>Zagrożenia środowiskowe związane z zagospodarowaniem zużytych urządzeń elektrycznych.</t>
  </si>
  <si>
    <t>Kompensacja mocy biernej za pomocą regulatorów mocy</t>
  </si>
  <si>
    <t>Reactive power compensation with power regulators</t>
  </si>
  <si>
    <t xml:space="preserve">Celem pracy jest analiza i opis nowoczesnych rozwiązań  stosowanych do kompensacji mocy biernej. Główną częścią pracy będzie analiza oraz opis nowoczesnych regulatorów stosowanych aktualnie na rynku polskim jak i zagranicznym.. Rozważone będą względy konstrukcyjne przytoczonych urządzeń, a także porównanie ich z dostępnym regulatorem, który znajduje się w laboratorium Nowoczesnych aparatów elektrycznych. </t>
  </si>
  <si>
    <t>Mirkowska Agnieszka dr inż..</t>
  </si>
  <si>
    <t>Wykorzystanie oprogramowania firmy ELKOBIS do projektowania instalacji piorunochronnych</t>
  </si>
  <si>
    <t>Przegląd, analiza i ocena zasad i kryteriów doboru i eksploatacji wybranych aparatów w rozdzielnicach średnich i niskich napięć</t>
  </si>
  <si>
    <t xml:space="preserve">Review, analysis and assessment of principles and criterions of selection and exploitation of selected apparatuses in medium and low voltage switchgears </t>
  </si>
  <si>
    <t xml:space="preserve">Celem pracy jest przegląd, analiza i ocena zasad i kryteriów doboru i eksploatacji  wybranych  aparatów  w  rozdzielnicach  średnich  i  niskich napięć.  Zakres  pracy  obejmuje:  przegląd  wybranych  aparatów stosowanych  w  rozdzielnicach  średnich  i  niskich  napięć;  analizę wymagań  stawianych  wybranym  aparatom  w  polach  rozdzielczych rozdzielnic;  opracowanie i analizę zasad i kryteriów doboru i eksploatacji dla wybranych , poszczególnych grup aparatów; ocenę zasad i kryteriów doboru i eksploatacji aparatów w rozdzielnicach średnich i niskich napięć oraz praktyczną weryfikację projektową opracowanych zasad i kryteriów doboru  i eksploatacji dla wybranych aparatów. </t>
  </si>
  <si>
    <t>Przegląd, analiza i ocena zasad i kryteriów doboru i eksploatacji agregatów prądotwórczych</t>
  </si>
  <si>
    <t>Review, analysis and assessment of principles and criterions of selection and exploitation of generating sets</t>
  </si>
  <si>
    <t>Celem pracy jest przegląd, analiza i ocena zasad i kryteriów doboru i eksploatacji agregatów prądotwórczych. Zakres pracy obejmuje: analizę wymagań stawianych agregatom prądotwórczym;  opracowanie i analizę zasad i kryteriów doboru i eksploatacji agregatów prądotwórczych;  ocenę zasad i kryteriów doboru i eksploatacji agregatów prądotwórczych oraz praktyczną weryfikację projektową opracowanych zasad i kryteriów doboru  i eksploatacji agregatów prądotwórczych.</t>
  </si>
  <si>
    <t>Wpływ parametrów procesu elektroprzędzenia na właściwości nanowłókien polimerowych</t>
  </si>
  <si>
    <t>Influence of electrospinning process parameters on the properties of polymer nanofibers</t>
  </si>
  <si>
    <t>Cel pracy: badanie wpływu parametrów procesu elektroprzędzenia na wybrane właściwości fizyczne nanowłókien polimerowych. Zakres pracy: 1) Zapoznanie się z problematyką wytwarzania nanowłókien w procesie elektroprzędzenia; 2) Opis zjawisk oraz czynników wpływających na przebieg procesu; 3) Badanie właściwości otrzymanych włókien polimerowych; 4) Opracowanie wyników badań.</t>
  </si>
  <si>
    <t>Kompensacja mocy biernej w elektrowniach fotowoltaicznych</t>
  </si>
  <si>
    <t>Reactive power compensation in photovoltaic power plants</t>
  </si>
  <si>
    <t>Celem pracy jest analiza farmy fotowoltaicznej pod względem gospodarki mocą bierną.
Zakres pracy obejmuje:
-&gt; Analizę literaturową dotyczącą kompensacji mocy biernej w elektrowniach fotowoltaicznych.
-&gt; określenie wad i korzyści stosowanych metod kompensacji mocy biernej w elektrowniach fotowoltaicznych 
-&gt; przeprowadzenie analizy przypadku oceny gospodarki mocą bierną dla farmy fotowoltaicznej.</t>
  </si>
  <si>
    <t>dr inż.. Dominika Kaczorowska</t>
  </si>
  <si>
    <t>Analiza stabilności wybranych metod estymacji prędkości kątowej silników indukcyjnych w zakresie pracy generatorowej</t>
  </si>
  <si>
    <t>Stability analysis of selected induction motor speed estimation methods in regenerating mode range</t>
  </si>
  <si>
    <t>The aim of the thesis is the development of selected speed estimators for induction motor and analysis of their stability in the regenerating mode range.
The scope of the thesis is as follows:
1. Critical literature study,
2. Development of simulation models of selected speed estimators for induction motor drives (AFO, MRAS-CC, MRAS-F, etc.)
3. Analysis of the operation and stability of the estimators in the case of the regenerating mode. 
4. Application of selected method to ensure the stable operation of the estimators during the regeneration mode operation.
5. Evaluation of the obtained results and preparation of the final thesis.</t>
  </si>
  <si>
    <t>Analiza możliwości wykorzystania BIM w projektowaniu infrastruktury kolejowej</t>
  </si>
  <si>
    <t>Analysis of the possibilities of using BIM in the design of railway infrastructure</t>
  </si>
  <si>
    <t>Celem pracy jest omówienie rozwiązań stosowanych w projektowaniu infrastruktury kolejowej. Zakres pracy obejmuje przeprowadzenie analizy norm i przepisów, założeń, przeglądu oprogramowania oraz podstaw wdrożenia ze szczególnym uwzględnieniem BIM-u w projektowaniu.</t>
  </si>
  <si>
    <t xml:space="preserve">Łukasz 
Felcenloben </t>
  </si>
  <si>
    <t>SYSTRA
ul. Komandorska 12
50-022 Wrocław</t>
  </si>
  <si>
    <t xml:space="preserve">Mała instalacja fotowoltaiczna </t>
  </si>
  <si>
    <t>Small photovoltaic installation</t>
  </si>
  <si>
    <t>The aim of the work is to analyze the basic issues related to the operation of a small photovoltaic power plant.  The scope of work covers design issues, e.g. location characteristics and PV panel selection. Additionally, issues of generation and consumption leveling in the scope of prosumer regulations should be included.</t>
  </si>
  <si>
    <t>Analiza występowania natężeń pól elektromagnetycznych w życiu codziennym człowieka oraz metod ograniczania ich wartości</t>
  </si>
  <si>
    <t xml:space="preserve">Analysis of the occurrence of electromagnetic field levels in everyday life and methods of reducing their value </t>
  </si>
  <si>
    <t xml:space="preserve">1- Analiza występujących poziomów ekspozycji na pole elektromagnetyczne emitowane przez elektryczne urządzenia powszechnego użytku, sieci oraz instalacje elektryczne. Opracowanie metod ograniczania ich wartości. 2- Analiza występowania zjawiska nadwrażliwości człowieka na pola elektromagnetyczne (EHS - Electromagnetic hypersensitivity)   3 - Zebranie danych dotyczących metod pomiaru pola elektromagnetycznego. 4 - Zebranie danych dotyczących regulacji prawnych w sprawie dopuszczalnych poziomów pól elektromagnetycznych występujących w różnych regionach świata. </t>
  </si>
  <si>
    <t>Pomiary pól elektromagnetycznych w otoczeniu turbogeneratora synchronicznego oraz ocena ekspozycji zawodowej pracowników obsługi.</t>
  </si>
  <si>
    <t xml:space="preserve">Measurements of electromagnetic fields in the vicinity of a synchronous turbogenerator and assessment of occupational exposure of its operating staff </t>
  </si>
  <si>
    <t>Celem pracy jest pomiar natężenia pola elektromagnetycznego w sąsiedztwie synchronicznego turbogeneratora zainstalowanego w EC Czechnica, a następnie wyznaczenie zasięgu stref ochronnych oraz ocena narażenia zawodowego operatorów turbogeneratora na pola elektromagnetyczne.</t>
  </si>
  <si>
    <t xml:space="preserve">Zagadnienia eksploatacyjne elektroenergetycznych linii napowietrznych wysokich napięć </t>
  </si>
  <si>
    <t>Operational issues of high voltage overhead power lines</t>
  </si>
  <si>
    <t>1. Na podstawie analizy literaturowej  określić  tendencje w rozwoju oraz kierunki modernizacji w zakresie przesyłu energii elektrycznej liniami napowietrznymi. 2. Zebranie danych literaturowych nt. narażeń eksploatacyjnych i środowiskowych oraz diagnostyki i monitoringu linii napowietrznych. Zestawić rodzaje narażeń występujących oddziaływań środowiskowych i zawodowych. Opracować optymalne sposoby obniżania wartości składowej elektrycznej od linii przesyłowych mające na celu ograniczenia zasięgu jego działania.</t>
  </si>
  <si>
    <t xml:space="preserve">Zasady projektowania układów wentylacji  i klimatyzacji (HVAC) na przykładzie sklepów wielkopowierzchniowych </t>
  </si>
  <si>
    <t>Principles of designing ventilation and air conditioning systems (HVAC) on the example of large-format stores</t>
  </si>
  <si>
    <t xml:space="preserve">Celem pracy jest analiza zasad dotyczących projektowania układów wentylacji i klimatyzacji (HVAC). W zakres pracy wchodzi omówienie odpowiednich aktów prawnych i normatywnych oraz specyficznych uwarunkowań technicznych dotyczących tego typu  obiektów budowlanych. Należy przedstawić zasady projektowania systemów sterowania i sposoby wykonywania instalacji elektrycznych oraz dokonać analizy problemu projektowego ze szczególnym uwzględnieniem problematyki sklepów wielkopowierzchniowych. Na przykładzie wybranego sklepu wielkopowierzchniowego należy zweryfikować i ocenić opracowane zasady projektowania systemów HVAC. </t>
  </si>
  <si>
    <t>Analiza zużycia energii elektrycznej w wybranym zakładzie produkcyjnym</t>
  </si>
  <si>
    <t xml:space="preserve">Analysis of electricity consumption in a chosen production plant </t>
  </si>
  <si>
    <t>Celem pracy jest analiza zużycia energii elektrycznej w zakładzie produkcyjnym Elektromontaż Rzeszów. W zakres pracy: wchodzi przedstawienie podstawowych informacji o zakładzie produkcyjnym.  Omówienie zmian, modernizacji związanych ze zmniejszeniem poboru mocy oraz zastosowaniem odnawialnych źródeł energii, analiza zużycia mocy w zakładzie po dokonanych zmianach oraz zestawienie i podsumowanie wyników.</t>
  </si>
  <si>
    <t>Działanie cyfrowych przekaźników zabezpieczeniowych IED, zgodnych z IEC 61850, w warunkach zakłóconego ruchu sieciowego w czasie rzeczywistym</t>
  </si>
  <si>
    <t>Operation of IEC 61850 protection IEDs under impaired real-time traffic conditions</t>
  </si>
  <si>
    <t>The thesis's main scope is to analyse the operation of protection IEDs under impaired real-time traffic conditions. The research subject is the loss and/or excessive delays of Ethernet packets that affect the function and performance of protection devices. The master thesis will consist of two parts - theoretical and practical. The theoretical part will include an overview of communication protocols in IEC 61850, a study of unconfirmed multicast real-time communication via GOOSE and Sampled Values and their application in protection IEDs, and overview of IEDs' vendor specifications. The practical work will be a preparation of a test setup for testing the influence of the loss of data packages on the performance of protection relays, performing the tests, and formulation of the commission test and procedures suggestions.</t>
  </si>
  <si>
    <t>Dr. techn. Fred Steinhauser</t>
  </si>
  <si>
    <t xml:space="preserve">OMICRON electronics GmbHOberes Ried 1 6833 Klaus Österreich </t>
  </si>
  <si>
    <t>Analiza i badania funkcjonalne zabezpieczenia różnicowego transformatora</t>
  </si>
  <si>
    <t>Nowoczesne rozwiązania w budowie farm fotowoltaicznych</t>
  </si>
  <si>
    <t>Modern solutions in the construction of a photovoltaic farm</t>
  </si>
  <si>
    <t>Celem pracy jest analiza i opis nowoczesnych rozwiązań w budowie farm fotowoltaicznych. Główną częścią pracy będzie analiza oraz opis nowoczesnego, rzeczywistego rozwiązania farmy fotowoltaicznej, które aktualnie jest w fazie wykonawczej. Rozważone będą względy konstrukcyjne przytoczonego rozwiązania oraz jego zasadność w miejscu instalacji</t>
  </si>
  <si>
    <t>Poprawa efektywności energetycznej poprzez analizę rzeczywistego zapotrzebowania na energię elektryczną w budynku wielorodzinnym z częścią usługową</t>
  </si>
  <si>
    <t>Improving energy efficiency through the analysis of actual demand for electricity in apartment building with services</t>
  </si>
  <si>
    <t>Celem pracy jest analiza możliwości poprawy efektywności energetycznej poprzez analizę rzeczywistego zapotrzebowania na energie elektryczną w budynku wielorodzinnym z częścią usługową. W zakres pracy wchodzi omówienie odpowiednich aktów prawnych i normatywnych. Należy przeprowadzić ankiety rzeczywistych gospodarstw domowych oraz lokali usługowych w celu zebrania informacji o korzystaniu z urządzeń elektrycznych. Przeprowadzenie ankiety, pozwoli zapoznać się ze świadomością energetyczną wybranej grupy społeczeństwa. Na przykładzie wybranego budynku wielorodzinnego należy przeprowadzić analizę oraz zaproponować indywidualne rozwiązanie sposobów obniżania zużycia energii elektrycznej oraz zmniejszenia rachunków za jej użytkowanie. Należy oszacować oszczędności w rachunkach za energie elektryczną oraz określić czas zwrotu poniesionych kosztów inwestycyjnych.</t>
  </si>
  <si>
    <t>Wpływ legislacji energetycznej i systemów wsparcia na rozwój energetyki prosumenckiej wykorzystującej OZE</t>
  </si>
  <si>
    <t>The impact of energy legislation and support systems on the development of prosumer energy using RES</t>
  </si>
  <si>
    <t>Celem pracy jest analiza wpływu legislacji energetycznej i systemów dopłat na rozwój energetyki prosumenckiej, wykorzystującej OZE w Polsce. W pracy należy wykonać przegląd dokumentów legislacyjnych z zakresu energetyki odnawialnej, uwzględniając dokumenty europejskie i krajowe. W oparciu o dostępne dane statystyczne określić wpływ dotychczasowych systemów dopłat na rozwój odnawialnych źródeł energii w Polsce oraz energetyki prosumenckiej wykorzystującej OZE.  W zakres pracy powinno wejść także opracowanie analizy dla przykładowego odbiorcy, który został prosumentem, uwzględniającej poniesione koszty, wpływ dopłat na opłacalność inwestycji oraz analizę problemów związanych z realizacją takiej inwestycji i jej późniejszymi rozliczeniami</t>
  </si>
  <si>
    <t>Mostkowy przetwornik napięcia stałego z transformatorem izolującym</t>
  </si>
  <si>
    <t>Isolated bridge-type DC/DC voltage converter</t>
  </si>
  <si>
    <t>Celem pracy dyplomowej jest opracowanie układu sterowania mostkowej przetwornicy napięcia stałego pozwalającej osiągnąć izolację galwaniczną pomiędzy zasilaniem a odbiornikiem energii.
W zakres pracy wchodzi:
- krytyczna analiza literaturowa badanego zagadnienia,
- opracowanie modelu symulacyjnego wybranej przetwornicy mostkowej wraz z układem sterowania w specjalistycznym oprogramowaniu (MATLAB/Simulink, PSIM, TCad, etc.)
- próba opracowania wybranej modyfikacji przekształtnika (w celu uzyskania układu dwukierunkowego, miękko-przełączalnego, itp.)
- analiza działania opracowanych przekształtników w szerokim zakresie zmian napięć i częstotliwości pracy, opracowanie wyników badań,
- redakcja pracy.</t>
  </si>
  <si>
    <t>Projekt zrobotyzowanego stanowiska do pomiaru grubości emalii w procesie przemysłowej produkcji piekarników</t>
  </si>
  <si>
    <t xml:space="preserve">Design of a robotic cell for enamel thickness measurements in the ovens production process </t>
  </si>
  <si>
    <t>Celem pracy jest zaprojektowanie zrobotyzowanego stanowiska realizującego pomiar grubości nałożonej warstwy emalii w procesie produkcji piekarników z wykorzystaniem dostępnych na rynku rozwiązań przemysłowych.</t>
  </si>
  <si>
    <t>dr inż.. Mirela Kaczmarek</t>
  </si>
  <si>
    <t>W04</t>
  </si>
  <si>
    <t>dr hab. inż. Alicja Mazur, prof.</t>
  </si>
  <si>
    <t>Joanna Cybulska-Serafin</t>
  </si>
  <si>
    <t xml:space="preserve">BSH Sprzęt Gospodarstwa Domowego Sp. z o.o. z siedzibą w Warszawie
Oddział Produkcji Dużego Sprzętu AGD (MDA) w Łodzi, ul. Lodowa 103, 93-232 Łódź
Zakład Produkcyjny we Wrocławiu
ul. Żmigrodzka 143
51-130 Wrocław </t>
  </si>
  <si>
    <t>Modelowanie matematyczne  pompy tłokowej z silnikiem liniowym</t>
  </si>
  <si>
    <t>Mathematical modeling of a linear motor piston pump</t>
  </si>
  <si>
    <t>W ramach pracy należy zamodelować silnik liniowy o zmiennej reluktancji w środowisku MATLAB/Simulink. Następnie stworzyć układ zasilania i regulacji silnika. Zamodelowany układ należy przebadać pod kątem między innymi sprawność. Pracę należy rozpocząć przeglądem literaturowym, następnie zamodelować strukturę, przeprowadzić badania, całość zakończyć redakcją pracy pisemnej.</t>
  </si>
  <si>
    <t>Optymalizacja zużycia energii elektrycznej w zakładzie przemysło-wym z wykorzystania bateryjnego zasobnika energii</t>
  </si>
  <si>
    <t>Optimization of electricity consumption in an industrial plant from the use of a battery energy storage</t>
  </si>
  <si>
    <t>Celem pracy jest optymalizacja zużycia energii elektrycznej w zakładzie przemysłowym z wykorzystaniem bateryjnego zasobnika energii elektrycznej w oparciu o dobowe krzywe obciążenia.
Zakres pracy obejmuje charakterystykę bateryjnych zasobników energii elektrycznej dostępnych na rynku.</t>
  </si>
  <si>
    <t>Edward Jarlaczyński</t>
  </si>
  <si>
    <t>P.I.W. JMB Sp. z o.o.
Budno 31, Goleniów</t>
  </si>
  <si>
    <t>Ocena wpływu zastosowania przemienników częstotliwości do regulacji pracy pomp oleju opałowego w blokach energetycznych</t>
  </si>
  <si>
    <t>The impact assessment of frequency converters application to control the operation of fuel oil pumps in power units.</t>
  </si>
  <si>
    <t>Cel pracy: Przeprowadzenie oceny wpływu pod względem technicznym i ekonomicznym wykorzystania przemienników częstotliwości do regulacji pracy pomp oleju opałowego w blokach energetycznych. Zakres pracy obejmuje: • analizę literatury dotyczącej przemienników częstotliwości, • określenie zastosowań przemienników częstotliwości w blokach energetycznych, • przeprowadzenie oceny wpływu przemienników częstotliwości do regulacji pracy pomp oleju opałowego pod względem technicznym i ekonomicznym.</t>
  </si>
  <si>
    <t>Piotr Czeczenikow</t>
  </si>
  <si>
    <t xml:space="preserve">Zakład Automatyki Przemysłowej INTEC Sp. z o.o. ul. Wrocławska 33D Długołęka 55-095 Mirków, Polska </t>
  </si>
  <si>
    <t>Wykorzystanie systemu xStorage Home firmy Eaton do optymalnego zarządzania energią elektryczną wytwarzaną w mikroinstalacjach</t>
  </si>
  <si>
    <t>Use of Eaton's xStorage Home system for the optimal management of electricity generated in micro-installations</t>
  </si>
  <si>
    <t>Celem pracy jest analiza możliwości magazyno-wania energii elektrycznej w systemie xStorage Home firmy Eaton w systemach mikroinstalacji w oparciu o rzeczywiste rozwiązania praktyczne.
Zakres pracy obejmuje analizę rzeczywistych pomiarów w punkcie poboru energii elektrycznej, diagnostykę oraz opłacalność takiej inwestycji dla użytkowników.</t>
  </si>
  <si>
    <t>Łukasz Biederman</t>
  </si>
  <si>
    <t>EATON
Wrocław</t>
  </si>
  <si>
    <t>ZAJĘTY</t>
  </si>
  <si>
    <t>Czy zajęty?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</si>
</sst>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5">
    <font>
      <sz val="11"/>
      <color theme="1"/>
      <name val="Calibri"/>
      <family val="2"/>
      <charset val="238"/>
      <scheme val="minor"/>
    </font>
    <font>
      <sz val="10"/>
      <color indexed="64"/>
      <name val="Arial"/>
      <family val="2"/>
      <charset val="238"/>
    </font>
    <font>
      <sz val="10"/>
      <color theme="1"/>
      <name val="Calibri"/>
      <family val="2"/>
      <charset val="238"/>
      <scheme val="minor"/>
    </font>
    <font>
      <b/>
      <sz val="15"/>
      <color theme="1"/>
      <name val="Calibri"/>
      <family val="2"/>
      <charset val="238"/>
      <scheme val="minor"/>
    </font>
    <font>
      <sz val="11"/>
      <color theme="1"/>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zcionka tekstu podstawowego"/>
      <family val="2"/>
      <charset val="238"/>
    </font>
    <font>
      <sz val="10"/>
      <name val="Arial"/>
      <family val="2"/>
      <charset val="238"/>
    </font>
    <font>
      <sz val="10"/>
      <name val="Arial"/>
      <family val="2"/>
      <charset val="238"/>
    </font>
    <font>
      <sz val="10"/>
      <name val="Calibri"/>
      <family val="2"/>
      <charset val="238"/>
      <scheme val="minor"/>
    </font>
    <font>
      <sz val="10"/>
      <color indexed="8"/>
      <name val="Calibri"/>
      <family val="2"/>
      <charset val="238"/>
      <scheme val="minor"/>
    </font>
    <font>
      <sz val="10"/>
      <color indexed="64"/>
      <name val="Calibri"/>
      <family val="2"/>
      <charset val="238"/>
      <scheme val="minor"/>
    </font>
    <font>
      <b/>
      <sz val="10"/>
      <color rgb="FFFF0000"/>
      <name val="Calibri"/>
      <family val="2"/>
      <charset val="238"/>
      <scheme val="minor"/>
    </font>
    <font>
      <u/>
      <sz val="10"/>
      <name val="Calibri"/>
      <family val="2"/>
      <charset val="238"/>
      <scheme val="minor"/>
    </font>
    <font>
      <sz val="10"/>
      <color indexed="8"/>
      <name val="Calibri"/>
      <family val="2"/>
      <charset val="238"/>
    </font>
    <font>
      <b/>
      <sz val="10"/>
      <name val="Calibri"/>
      <family val="2"/>
      <charset val="238"/>
      <scheme val="minor"/>
    </font>
    <font>
      <sz val="10"/>
      <name val="Calibri"/>
      <family val="2"/>
      <charset val="238"/>
    </font>
    <font>
      <b/>
      <sz val="16"/>
      <color theme="1"/>
      <name val="Calibri"/>
      <family val="2"/>
      <charset val="238"/>
      <scheme val="minor"/>
    </font>
    <font>
      <sz val="10"/>
      <color rgb="FF000000"/>
      <name val="Times New Roman"/>
      <family val="1"/>
      <charset val="238"/>
    </font>
    <font>
      <sz val="10"/>
      <color rgb="FF000000"/>
      <name val="CIDFont+F2"/>
    </font>
  </fonts>
  <fills count="4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9">
    <xf numFmtId="0" fontId="0" fillId="0" borderId="0"/>
    <xf numFmtId="0" fontId="5" fillId="0" borderId="0" applyNumberForma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10"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2" fillId="13" borderId="13" applyNumberFormat="0" applyAlignment="0" applyProtection="0"/>
    <xf numFmtId="0" fontId="13" fillId="14" borderId="14" applyNumberFormat="0" applyAlignment="0" applyProtection="0"/>
    <xf numFmtId="0" fontId="14" fillId="14" borderId="13" applyNumberFormat="0" applyAlignment="0" applyProtection="0"/>
    <xf numFmtId="0" fontId="15" fillId="0" borderId="15" applyNumberFormat="0" applyFill="0" applyAlignment="0" applyProtection="0"/>
    <xf numFmtId="0" fontId="16" fillId="15" borderId="16" applyNumberFormat="0" applyAlignment="0" applyProtection="0"/>
    <xf numFmtId="0" fontId="17" fillId="0" borderId="0" applyNumberFormat="0" applyFill="0" applyBorder="0" applyAlignment="0" applyProtection="0"/>
    <xf numFmtId="0" fontId="4" fillId="16" borderId="17" applyNumberFormat="0" applyFont="0" applyAlignment="0" applyProtection="0"/>
    <xf numFmtId="0" fontId="18" fillId="0" borderId="0" applyNumberFormat="0" applyFill="0" applyBorder="0" applyAlignment="0" applyProtection="0"/>
    <xf numFmtId="0" fontId="19" fillId="0" borderId="18" applyNumberFormat="0" applyFill="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20" fillId="40" borderId="0" applyNumberFormat="0" applyBorder="0" applyAlignment="0" applyProtection="0"/>
    <xf numFmtId="0" fontId="21" fillId="0" borderId="0"/>
    <xf numFmtId="0" fontId="22" fillId="0" borderId="0"/>
    <xf numFmtId="0" fontId="4" fillId="0" borderId="0"/>
    <xf numFmtId="0" fontId="4" fillId="16" borderId="17" applyNumberFormat="0" applyFont="0" applyAlignment="0" applyProtection="0"/>
    <xf numFmtId="0" fontId="23" fillId="0" borderId="0"/>
    <xf numFmtId="0" fontId="22" fillId="0" borderId="0"/>
    <xf numFmtId="0" fontId="22" fillId="0" borderId="0"/>
  </cellStyleXfs>
  <cellXfs count="301">
    <xf numFmtId="0" fontId="0" fillId="0" borderId="0" xfId="0"/>
    <xf numFmtId="0" fontId="0" fillId="4" borderId="0" xfId="0" applyFill="1"/>
    <xf numFmtId="0" fontId="0" fillId="3"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1" fillId="3" borderId="1" xfId="0" applyFont="1" applyFill="1" applyBorder="1" applyAlignment="1">
      <alignment horizontal="center" vertical="center" wrapText="1"/>
    </xf>
    <xf numFmtId="0" fontId="2" fillId="0" borderId="1" xfId="0" applyFont="1" applyBorder="1" applyAlignment="1"/>
    <xf numFmtId="164" fontId="2" fillId="0" borderId="1" xfId="0" applyNumberFormat="1" applyFont="1" applyBorder="1" applyAlignment="1"/>
    <xf numFmtId="0" fontId="2" fillId="0" borderId="0" xfId="0" applyFont="1" applyAlignment="1"/>
    <xf numFmtId="0" fontId="0" fillId="0" borderId="0" xfId="0" applyAlignment="1">
      <alignment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xf numFmtId="0" fontId="2" fillId="0" borderId="1" xfId="0" applyFont="1" applyBorder="1" applyAlignment="1">
      <alignment wrapText="1"/>
    </xf>
    <xf numFmtId="0" fontId="2" fillId="0" borderId="1" xfId="0" applyFont="1" applyBorder="1" applyAlignment="1"/>
    <xf numFmtId="0" fontId="0" fillId="0" borderId="0" xfId="0" applyFill="1"/>
    <xf numFmtId="0" fontId="0" fillId="0" borderId="2" xfId="0" applyFill="1" applyBorder="1"/>
    <xf numFmtId="0" fontId="0" fillId="0" borderId="3" xfId="0" applyFill="1" applyBorder="1"/>
    <xf numFmtId="0" fontId="0" fillId="0" borderId="4" xfId="0" applyFill="1" applyBorder="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49" fontId="0" fillId="0" borderId="5" xfId="0" applyNumberFormat="1" applyFill="1" applyBorder="1"/>
    <xf numFmtId="0" fontId="0" fillId="0" borderId="7" xfId="0" applyFill="1" applyBorder="1"/>
    <xf numFmtId="0" fontId="0" fillId="0" borderId="8" xfId="0" applyFill="1" applyBorder="1"/>
    <xf numFmtId="0" fontId="0" fillId="0" borderId="9" xfId="0" applyFill="1" applyBorder="1"/>
    <xf numFmtId="0" fontId="2" fillId="0" borderId="1" xfId="0" applyFont="1" applyBorder="1" applyAlignment="1" applyProtection="1">
      <protection locked="0"/>
    </xf>
    <xf numFmtId="0" fontId="0" fillId="5" borderId="0" xfId="0" applyFill="1"/>
    <xf numFmtId="0" fontId="0" fillId="7" borderId="0" xfId="0" applyFill="1"/>
    <xf numFmtId="0" fontId="0" fillId="8" borderId="0" xfId="0" applyFill="1"/>
    <xf numFmtId="0" fontId="0" fillId="9" borderId="0" xfId="0" applyFill="1"/>
    <xf numFmtId="0" fontId="0" fillId="0" borderId="0" xfId="0" applyFill="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0" fontId="22" fillId="0" borderId="0" xfId="43"/>
    <xf numFmtId="49" fontId="22" fillId="0" borderId="0" xfId="43" applyNumberFormat="1"/>
    <xf numFmtId="0" fontId="22" fillId="0" borderId="6" xfId="43" applyBorder="1"/>
    <xf numFmtId="0" fontId="22" fillId="0" borderId="0" xfId="43"/>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0" fontId="2" fillId="0" borderId="0" xfId="0" applyFont="1" applyAlignment="1">
      <alignment wrapText="1"/>
    </xf>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left" wrapText="1"/>
      <protection locked="0"/>
    </xf>
    <xf numFmtId="0" fontId="25" fillId="0" borderId="1" xfId="0" applyFont="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4" fillId="0" borderId="1" xfId="0" applyFont="1" applyBorder="1" applyAlignment="1" applyProtection="1">
      <alignment wrapText="1"/>
      <protection locked="0"/>
    </xf>
    <xf numFmtId="0" fontId="2" fillId="0" borderId="1" xfId="0" applyFont="1" applyBorder="1" applyAlignment="1" applyProtection="1">
      <protection locked="0"/>
    </xf>
    <xf numFmtId="0" fontId="2" fillId="0" borderId="1" xfId="0" applyFont="1" applyBorder="1" applyAlignment="1" applyProtection="1">
      <alignment horizontal="left" wrapText="1"/>
      <protection locked="0"/>
    </xf>
    <xf numFmtId="0" fontId="25" fillId="0" borderId="1"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5" fillId="0" borderId="1" xfId="0" applyFont="1" applyFill="1" applyBorder="1" applyAlignment="1" applyProtection="1">
      <alignment horizontal="left" wrapText="1"/>
      <protection locked="0"/>
    </xf>
    <xf numFmtId="0" fontId="25" fillId="0" borderId="1" xfId="0" applyFont="1" applyBorder="1" applyAlignment="1" applyProtection="1">
      <alignment horizontal="left" wrapText="1"/>
      <protection locked="0"/>
    </xf>
    <xf numFmtId="0" fontId="24" fillId="0" borderId="1" xfId="0" applyFont="1" applyFill="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20" xfId="0" applyFont="1" applyBorder="1" applyAlignment="1" applyProtection="1">
      <alignment horizontal="left" wrapText="1"/>
      <protection locked="0"/>
    </xf>
    <xf numFmtId="0" fontId="2" fillId="0" borderId="1" xfId="0" quotePrefix="1" applyFont="1" applyBorder="1" applyAlignment="1" applyProtection="1">
      <alignment horizontal="left" wrapText="1"/>
      <protection locked="0"/>
    </xf>
    <xf numFmtId="0" fontId="2" fillId="0" borderId="19" xfId="0" applyFont="1" applyBorder="1" applyAlignment="1" applyProtection="1">
      <alignment horizontal="left" wrapText="1"/>
      <protection locked="0"/>
    </xf>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2" fillId="0" borderId="1" xfId="0" applyFont="1" applyBorder="1" applyAlignment="1" applyProtection="1">
      <protection locked="0"/>
    </xf>
    <xf numFmtId="0" fontId="2" fillId="0" borderId="1" xfId="0" applyFont="1" applyBorder="1" applyAlignment="1" applyProtection="1">
      <protection locked="0"/>
    </xf>
    <xf numFmtId="0" fontId="2" fillId="0" borderId="0" xfId="0" applyFont="1" applyBorder="1" applyAlignment="1" applyProtection="1">
      <alignment wrapText="1"/>
      <protection locked="0"/>
    </xf>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2" fillId="0" borderId="1" xfId="0" applyFont="1" applyBorder="1" applyAlignment="1" applyProtection="1">
      <protection locked="0"/>
    </xf>
    <xf numFmtId="0" fontId="2" fillId="3" borderId="1" xfId="0" applyFont="1" applyFill="1" applyBorder="1" applyAlignment="1">
      <alignment horizontal="center" vertical="center" wrapText="1"/>
    </xf>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0" fillId="0" borderId="0" xfId="0"/>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left"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5" borderId="1" xfId="0" applyFont="1" applyFill="1" applyBorder="1" applyAlignment="1" applyProtection="1">
      <alignment wrapText="1"/>
      <protection locked="0"/>
    </xf>
    <xf numFmtId="0" fontId="2" fillId="0" borderId="1" xfId="0" applyFont="1" applyFill="1" applyBorder="1" applyAlignment="1" applyProtection="1">
      <alignment wrapText="1"/>
      <protection locked="0"/>
    </xf>
    <xf numFmtId="0" fontId="2" fillId="2" borderId="1" xfId="0" applyFont="1" applyFill="1" applyBorder="1" applyAlignment="1">
      <alignment wrapText="1"/>
    </xf>
    <xf numFmtId="0" fontId="2" fillId="2" borderId="1" xfId="0" applyFont="1" applyFill="1" applyBorder="1" applyAlignment="1"/>
    <xf numFmtId="0" fontId="2"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left" wrapText="1"/>
      <protection locked="0"/>
    </xf>
    <xf numFmtId="0" fontId="2" fillId="0" borderId="1" xfId="0" applyFont="1" applyBorder="1" applyAlignment="1">
      <alignment horizontal="left" wrapText="1"/>
    </xf>
    <xf numFmtId="0" fontId="25" fillId="0" borderId="1" xfId="0" applyFont="1" applyFill="1" applyBorder="1" applyAlignment="1" applyProtection="1">
      <alignment horizontal="left" wrapText="1"/>
      <protection locked="0"/>
    </xf>
    <xf numFmtId="0" fontId="25" fillId="0" borderId="1" xfId="0" applyFont="1" applyBorder="1" applyAlignment="1" applyProtection="1">
      <alignment horizontal="left" wrapText="1"/>
      <protection locked="0"/>
    </xf>
    <xf numFmtId="0" fontId="24" fillId="0" borderId="1" xfId="0" applyFont="1" applyFill="1" applyBorder="1" applyAlignment="1" applyProtection="1">
      <alignment horizontal="left" wrapText="1"/>
      <protection locked="0"/>
    </xf>
    <xf numFmtId="0" fontId="24" fillId="0" borderId="1" xfId="0" applyFont="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wrapText="1"/>
      <protection locked="0"/>
    </xf>
    <xf numFmtId="0" fontId="2" fillId="5" borderId="1" xfId="0" applyFont="1" applyFill="1" applyBorder="1" applyAlignment="1" applyProtection="1">
      <alignment wrapText="1"/>
      <protection locked="0"/>
    </xf>
    <xf numFmtId="0" fontId="2" fillId="5" borderId="1" xfId="0" applyFont="1" applyFill="1" applyBorder="1" applyAlignment="1">
      <alignment horizontal="left" wrapText="1"/>
    </xf>
    <xf numFmtId="0" fontId="24" fillId="5" borderId="1" xfId="0" applyFont="1" applyFill="1" applyBorder="1" applyAlignment="1" applyProtection="1">
      <alignment horizontal="left" wrapText="1"/>
      <protection locked="0"/>
    </xf>
    <xf numFmtId="0" fontId="24" fillId="5" borderId="1" xfId="0" applyFont="1" applyFill="1" applyBorder="1" applyAlignment="1" applyProtection="1">
      <alignment wrapText="1"/>
      <protection locked="0"/>
    </xf>
    <xf numFmtId="0" fontId="24" fillId="5" borderId="1" xfId="0" applyFont="1" applyFill="1" applyBorder="1" applyAlignment="1">
      <alignment horizontal="left" wrapText="1"/>
    </xf>
    <xf numFmtId="0" fontId="24" fillId="0" borderId="1" xfId="0" applyFont="1" applyFill="1" applyBorder="1" applyAlignment="1" applyProtection="1">
      <alignment horizontal="left" wrapText="1"/>
      <protection locked="0"/>
    </xf>
    <xf numFmtId="0" fontId="2" fillId="5" borderId="1" xfId="0" applyFont="1" applyFill="1" applyBorder="1" applyAlignment="1" applyProtection="1">
      <alignment wrapText="1"/>
      <protection locked="0"/>
    </xf>
    <xf numFmtId="0" fontId="24"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left" wrapText="1"/>
      <protection locked="0"/>
    </xf>
    <xf numFmtId="0" fontId="2" fillId="0" borderId="1" xfId="0" applyFont="1" applyBorder="1" applyAlignment="1">
      <alignment horizontal="left" wrapText="1"/>
    </xf>
    <xf numFmtId="0" fontId="25" fillId="0" borderId="1" xfId="0" applyFont="1" applyFill="1" applyBorder="1" applyAlignment="1" applyProtection="1">
      <alignment horizontal="left" wrapText="1"/>
      <protection locked="0"/>
    </xf>
    <xf numFmtId="0" fontId="25" fillId="0" borderId="1" xfId="0" applyFont="1" applyBorder="1" applyAlignment="1" applyProtection="1">
      <alignment horizontal="left" wrapText="1"/>
      <protection locked="0"/>
    </xf>
    <xf numFmtId="0" fontId="24" fillId="0" borderId="1" xfId="0" applyFont="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 fillId="5" borderId="1" xfId="0" applyFont="1" applyFill="1" applyBorder="1" applyAlignment="1" applyProtection="1">
      <alignment wrapText="1"/>
      <protection locked="0"/>
    </xf>
    <xf numFmtId="0" fontId="24" fillId="0" borderId="1" xfId="0" applyFont="1" applyBorder="1" applyAlignment="1" applyProtection="1">
      <alignment wrapText="1"/>
      <protection locked="0"/>
    </xf>
    <xf numFmtId="0" fontId="24" fillId="5" borderId="1" xfId="0" applyFont="1" applyFill="1" applyBorder="1" applyAlignment="1" applyProtection="1">
      <alignment horizontal="left" wrapText="1"/>
      <protection locked="0"/>
    </xf>
    <xf numFmtId="0" fontId="24" fillId="5" borderId="1" xfId="0" applyFont="1" applyFill="1" applyBorder="1" applyAlignment="1" applyProtection="1">
      <alignment wrapText="1"/>
      <protection locked="0"/>
    </xf>
    <xf numFmtId="0" fontId="24" fillId="0" borderId="1" xfId="0" applyFont="1" applyFill="1" applyBorder="1" applyAlignment="1" applyProtection="1">
      <alignment wrapText="1"/>
      <protection locked="0"/>
    </xf>
    <xf numFmtId="0" fontId="2" fillId="0" borderId="1" xfId="0" applyFont="1" applyBorder="1" applyAlignment="1" applyProtection="1">
      <alignment horizontal="left" wrapText="1"/>
      <protection locked="0"/>
    </xf>
    <xf numFmtId="0" fontId="24" fillId="0" borderId="1" xfId="0" applyFont="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 fillId="5" borderId="1" xfId="0" applyFont="1" applyFill="1" applyBorder="1" applyAlignment="1" applyProtection="1">
      <alignment wrapText="1"/>
      <protection locked="0"/>
    </xf>
    <xf numFmtId="0" fontId="24" fillId="5" borderId="1" xfId="0" applyFont="1" applyFill="1" applyBorder="1" applyAlignment="1" applyProtection="1">
      <alignment horizontal="left" wrapText="1"/>
      <protection locked="0"/>
    </xf>
    <xf numFmtId="0" fontId="2" fillId="5" borderId="1" xfId="0" quotePrefix="1" applyFont="1" applyFill="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6" fillId="5" borderId="1" xfId="0" applyFont="1" applyFill="1" applyBorder="1" applyAlignment="1" applyProtection="1">
      <alignment horizontal="left" wrapText="1"/>
      <protection locked="0"/>
    </xf>
    <xf numFmtId="0" fontId="24" fillId="5" borderId="1" xfId="0" applyFont="1" applyFill="1" applyBorder="1" applyAlignment="1" applyProtection="1">
      <alignment horizontal="left" wrapText="1"/>
      <protection locked="0"/>
    </xf>
    <xf numFmtId="0" fontId="24" fillId="5" borderId="1" xfId="0" applyNumberFormat="1" applyFont="1" applyFill="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6" fillId="5" borderId="1" xfId="0" applyFont="1" applyFill="1" applyBorder="1" applyAlignment="1" applyProtection="1">
      <alignment horizontal="left" wrapText="1"/>
      <protection locked="0"/>
    </xf>
    <xf numFmtId="0" fontId="24" fillId="5" borderId="1" xfId="0" applyFont="1" applyFill="1" applyBorder="1" applyAlignment="1" applyProtection="1">
      <alignment horizontal="left" wrapText="1"/>
      <protection locked="0"/>
    </xf>
    <xf numFmtId="0" fontId="24" fillId="5" borderId="1" xfId="0" applyNumberFormat="1" applyFont="1" applyFill="1" applyBorder="1" applyAlignment="1" applyProtection="1">
      <alignment horizontal="left"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left" wrapText="1"/>
      <protection locked="0"/>
    </xf>
    <xf numFmtId="0" fontId="2" fillId="5" borderId="1" xfId="0" applyFont="1" applyFill="1" applyBorder="1" applyAlignment="1" applyProtection="1">
      <alignment wrapText="1"/>
      <protection locked="0"/>
    </xf>
    <xf numFmtId="0" fontId="2" fillId="0" borderId="1" xfId="0" applyFont="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4" fillId="5" borderId="1" xfId="0" applyFont="1" applyFill="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5" fillId="0" borderId="1" xfId="0" applyFont="1" applyFill="1" applyBorder="1" applyAlignment="1" applyProtection="1">
      <alignment horizontal="left" wrapText="1"/>
      <protection locked="0"/>
    </xf>
    <xf numFmtId="0" fontId="25" fillId="0" borderId="1" xfId="0" applyFont="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9" fillId="5" borderId="1" xfId="0" applyFont="1" applyFill="1" applyBorder="1" applyAlignment="1" applyProtection="1">
      <alignment horizontal="left" wrapText="1"/>
      <protection locked="0"/>
    </xf>
    <xf numFmtId="0" fontId="24" fillId="5" borderId="1" xfId="0" applyFont="1" applyFill="1" applyBorder="1" applyAlignment="1" applyProtection="1">
      <alignment horizontal="left" wrapText="1"/>
      <protection locked="0"/>
    </xf>
    <xf numFmtId="0" fontId="31" fillId="5" borderId="1" xfId="0" applyFont="1" applyFill="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4" fillId="0" borderId="1" xfId="0" applyFont="1" applyFill="1" applyBorder="1" applyAlignment="1" applyProtection="1">
      <alignment horizontal="left" wrapText="1"/>
      <protection locked="0"/>
    </xf>
    <xf numFmtId="0" fontId="26" fillId="0" borderId="1" xfId="0" applyFont="1" applyFill="1" applyBorder="1" applyAlignment="1" applyProtection="1">
      <alignment horizontal="left" wrapText="1"/>
      <protection locked="0"/>
    </xf>
    <xf numFmtId="0" fontId="26" fillId="0" borderId="1" xfId="0" applyFont="1" applyBorder="1" applyAlignment="1" applyProtection="1">
      <alignment horizontal="left" wrapText="1"/>
      <protection locked="0"/>
    </xf>
    <xf numFmtId="0" fontId="2" fillId="5" borderId="1" xfId="0" applyFont="1" applyFill="1" applyBorder="1" applyAlignment="1">
      <alignment wrapText="1"/>
    </xf>
    <xf numFmtId="0" fontId="24" fillId="0" borderId="1" xfId="0" applyFont="1" applyFill="1" applyBorder="1" applyAlignment="1" applyProtection="1">
      <alignment horizontal="left" wrapText="1"/>
      <protection locked="0"/>
    </xf>
    <xf numFmtId="0" fontId="24" fillId="0" borderId="1" xfId="0" applyFont="1" applyBorder="1" applyAlignment="1" applyProtection="1">
      <alignment horizontal="left" wrapText="1"/>
      <protection locked="0"/>
    </xf>
    <xf numFmtId="0" fontId="24" fillId="5" borderId="1" xfId="0" applyFont="1" applyFill="1" applyBorder="1" applyAlignment="1" applyProtection="1">
      <alignment horizontal="left"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 fillId="5" borderId="1" xfId="0" applyFont="1" applyFill="1" applyBorder="1" applyAlignment="1" applyProtection="1">
      <alignment wrapText="1"/>
      <protection locked="0"/>
    </xf>
    <xf numFmtId="0" fontId="26" fillId="5" borderId="1" xfId="0" applyFont="1" applyFill="1" applyBorder="1" applyAlignment="1" applyProtection="1">
      <alignment horizontal="left" wrapText="1"/>
      <protection locked="0"/>
    </xf>
    <xf numFmtId="0" fontId="24" fillId="0" borderId="1" xfId="0" applyFont="1" applyBorder="1" applyAlignment="1" applyProtection="1">
      <alignment wrapText="1"/>
      <protection locked="0"/>
    </xf>
    <xf numFmtId="0" fontId="24" fillId="5" borderId="1" xfId="0" applyFont="1" applyFill="1" applyBorder="1" applyAlignment="1" applyProtection="1">
      <alignment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6" fillId="0" borderId="1" xfId="0" applyFont="1" applyFill="1" applyBorder="1" applyAlignment="1" applyProtection="1">
      <alignment horizontal="left" wrapText="1"/>
      <protection locked="0"/>
    </xf>
    <xf numFmtId="0" fontId="2" fillId="5" borderId="1" xfId="0" applyFont="1" applyFill="1" applyBorder="1" applyAlignment="1" applyProtection="1">
      <alignment horizontal="left" wrapText="1"/>
      <protection locked="0"/>
    </xf>
    <xf numFmtId="0" fontId="2" fillId="5" borderId="1" xfId="0" applyFont="1" applyFill="1" applyBorder="1" applyAlignment="1" applyProtection="1">
      <alignment wrapText="1"/>
      <protection locked="0"/>
    </xf>
    <xf numFmtId="0" fontId="24" fillId="5" borderId="1" xfId="0" applyFont="1" applyFill="1" applyBorder="1" applyAlignment="1" applyProtection="1">
      <alignment horizontal="left" wrapText="1"/>
      <protection locked="0"/>
    </xf>
    <xf numFmtId="0" fontId="2" fillId="0" borderId="1" xfId="0" applyFont="1" applyBorder="1" applyAlignment="1"/>
    <xf numFmtId="0" fontId="2" fillId="0" borderId="1" xfId="0" applyFont="1" applyFill="1" applyBorder="1" applyAlignment="1" applyProtection="1">
      <protection locked="0"/>
    </xf>
    <xf numFmtId="164" fontId="2" fillId="0" borderId="1" xfId="0" applyNumberFormat="1" applyFont="1" applyFill="1" applyBorder="1" applyAlignment="1"/>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xf numFmtId="0" fontId="2" fillId="0" borderId="0" xfId="0" applyFont="1" applyFill="1" applyAlignment="1"/>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 fillId="3" borderId="1" xfId="0" applyFont="1" applyFill="1" applyBorder="1" applyAlignment="1">
      <alignment horizontal="center" vertical="center" wrapText="1"/>
    </xf>
    <xf numFmtId="0" fontId="2" fillId="0" borderId="0" xfId="0" applyFont="1" applyAlignment="1">
      <alignment wrapText="1"/>
    </xf>
    <xf numFmtId="0" fontId="24"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32" fillId="0" borderId="1" xfId="0" applyFont="1" applyBorder="1" applyAlignment="1"/>
    <xf numFmtId="0" fontId="32" fillId="0" borderId="0" xfId="0" applyFont="1" applyAlignment="1"/>
    <xf numFmtId="0" fontId="24" fillId="0" borderId="1" xfId="0" applyFont="1" applyBorder="1" applyAlignment="1" applyProtection="1">
      <protection locked="0"/>
    </xf>
    <xf numFmtId="0" fontId="24" fillId="0" borderId="1" xfId="0" applyFont="1" applyBorder="1" applyAlignment="1"/>
    <xf numFmtId="0" fontId="2" fillId="0" borderId="1" xfId="0" applyFont="1" applyFill="1" applyBorder="1" applyAlignment="1" applyProtection="1">
      <alignment horizontal="center" wrapText="1"/>
      <protection locked="0"/>
    </xf>
    <xf numFmtId="0" fontId="33" fillId="0" borderId="9" xfId="0" applyFont="1" applyBorder="1" applyAlignment="1">
      <alignment horizontal="left" vertical="center" wrapText="1"/>
    </xf>
    <xf numFmtId="0" fontId="34" fillId="0" borderId="1" xfId="0" applyFont="1" applyBorder="1" applyAlignment="1">
      <alignment vertical="center" wrapText="1"/>
    </xf>
    <xf numFmtId="0" fontId="27" fillId="0" borderId="1" xfId="0" applyFont="1" applyBorder="1" applyAlignment="1" applyProtection="1">
      <alignment horizontal="left" wrapText="1"/>
      <protection locked="0"/>
    </xf>
    <xf numFmtId="0" fontId="3" fillId="0" borderId="0" xfId="0" applyFont="1" applyAlignment="1">
      <alignment horizontal="center"/>
    </xf>
    <xf numFmtId="0" fontId="3" fillId="0" borderId="0" xfId="0" applyFont="1" applyAlignment="1">
      <alignment horizontal="center" wrapText="1"/>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32" fillId="0" borderId="0" xfId="0" applyFont="1" applyAlignment="1">
      <alignment horizontal="center"/>
    </xf>
  </cellXfs>
  <cellStyles count="49">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2" xr:uid="{00000000-0005-0000-0000-000023000000}"/>
    <cellStyle name="Normalny 3" xfId="43" xr:uid="{00000000-0005-0000-0000-000024000000}"/>
    <cellStyle name="Normalny 4" xfId="44" xr:uid="{00000000-0005-0000-0000-000025000000}"/>
    <cellStyle name="Normalny 5" xfId="46" xr:uid="{00000000-0005-0000-0000-000026000000}"/>
    <cellStyle name="Normalny 5 2" xfId="47" xr:uid="{00000000-0005-0000-0000-000027000000}"/>
    <cellStyle name="Normalny 5 3" xfId="48" xr:uid="{00000000-0005-0000-0000-00002800000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Uwaga 2" xfId="45" xr:uid="{00000000-0005-0000-0000-00002F000000}"/>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G585"/>
  <sheetViews>
    <sheetView tabSelected="1" zoomScale="80" zoomScaleNormal="80" zoomScaleSheetLayoutView="100" workbookViewId="0">
      <pane ySplit="5" topLeftCell="A6" activePane="bottomLeft" state="frozen"/>
      <selection pane="bottomLeft" activeCell="F6" sqref="F6"/>
    </sheetView>
  </sheetViews>
  <sheetFormatPr defaultRowHeight="21"/>
  <cols>
    <col min="1" max="1" width="8.42578125" style="289" customWidth="1"/>
    <col min="2" max="2" width="21.85546875" style="11" hidden="1" customWidth="1"/>
    <col min="3" max="3" width="9.140625" style="11" hidden="1" customWidth="1"/>
    <col min="4" max="4" width="4.28515625" style="11" hidden="1" customWidth="1"/>
    <col min="5" max="5" width="31.7109375" style="11" customWidth="1"/>
    <col min="6" max="6" width="14.85546875" style="11" bestFit="1" customWidth="1"/>
    <col min="7" max="7" width="20.42578125" style="11" customWidth="1"/>
    <col min="8" max="8" width="21.85546875" style="11" customWidth="1"/>
    <col min="9" max="9" width="41" style="11" customWidth="1"/>
    <col min="10" max="10" width="30.5703125" style="11" customWidth="1"/>
    <col min="11" max="11" width="21.7109375" style="11" hidden="1" customWidth="1"/>
    <col min="12" max="12" width="12" style="11" hidden="1" customWidth="1"/>
    <col min="13" max="13" width="16.85546875" style="11" hidden="1" customWidth="1"/>
    <col min="14" max="14" width="36.42578125" style="11" hidden="1" customWidth="1"/>
    <col min="15" max="15" width="11.140625" style="11" customWidth="1"/>
    <col min="16" max="16" width="7.42578125" style="11" hidden="1" customWidth="1"/>
    <col min="17" max="17" width="32.140625" style="11" customWidth="1"/>
    <col min="18" max="18" width="16" style="11" hidden="1" customWidth="1"/>
    <col min="19" max="19" width="15" style="11" hidden="1" customWidth="1"/>
    <col min="20" max="20" width="18.140625" style="11" hidden="1" customWidth="1"/>
    <col min="21" max="21" width="35.85546875" style="11" hidden="1" customWidth="1"/>
    <col min="22" max="22" width="11.42578125" style="135" customWidth="1"/>
    <col min="23" max="23" width="8.85546875" style="11" customWidth="1"/>
    <col min="24" max="24" width="15.28515625" style="278" customWidth="1"/>
    <col min="25" max="25" width="9.5703125" style="11" customWidth="1"/>
    <col min="26" max="26" width="14.140625" style="11" hidden="1" customWidth="1"/>
    <col min="27" max="27" width="14.28515625" style="11" hidden="1" customWidth="1"/>
    <col min="28" max="28" width="7" style="11" hidden="1" customWidth="1"/>
    <col min="29" max="29" width="9.42578125" style="11" hidden="1" customWidth="1"/>
    <col min="30" max="30" width="11.5703125" style="11" hidden="1" customWidth="1"/>
    <col min="31" max="31" width="10.42578125" style="11" hidden="1" customWidth="1"/>
    <col min="32" max="32" width="9.7109375" style="11" hidden="1" customWidth="1"/>
    <col min="33" max="33" width="11" style="11" hidden="1" customWidth="1"/>
    <col min="34" max="34" width="13.140625" style="11" hidden="1" customWidth="1"/>
    <col min="35" max="35" width="5.7109375" style="11" hidden="1" customWidth="1"/>
    <col min="36" max="36" width="12.140625" style="11" hidden="1" customWidth="1"/>
    <col min="37" max="37" width="9.140625" style="11" hidden="1" customWidth="1"/>
    <col min="38" max="16384" width="9.140625" style="11"/>
  </cols>
  <sheetData>
    <row r="2" spans="1:59" ht="15" customHeight="1">
      <c r="A2" s="296" t="s">
        <v>232</v>
      </c>
      <c r="B2" s="296"/>
      <c r="C2" s="296"/>
      <c r="D2" s="296"/>
      <c r="E2" s="296"/>
      <c r="F2" s="296"/>
      <c r="G2" s="296"/>
      <c r="H2" s="296"/>
      <c r="I2" s="296"/>
      <c r="J2" s="296"/>
      <c r="K2" s="296"/>
      <c r="L2" s="296"/>
      <c r="M2" s="296"/>
      <c r="N2" s="296"/>
      <c r="O2" s="296"/>
      <c r="P2" s="296"/>
      <c r="Q2" s="296"/>
      <c r="R2" s="296"/>
      <c r="S2" s="296"/>
      <c r="T2" s="296"/>
      <c r="U2" s="296"/>
      <c r="V2" s="296"/>
      <c r="W2" s="296"/>
      <c r="X2" s="297"/>
      <c r="Y2" s="296"/>
    </row>
    <row r="3" spans="1:59" ht="15" customHeight="1">
      <c r="A3" s="298" t="s">
        <v>360</v>
      </c>
      <c r="B3" s="298"/>
      <c r="C3" s="298"/>
      <c r="D3" s="298"/>
      <c r="E3" s="298"/>
      <c r="F3" s="298"/>
      <c r="G3" s="298"/>
      <c r="H3" s="298"/>
      <c r="I3" s="298"/>
      <c r="J3" s="298"/>
      <c r="K3" s="298"/>
      <c r="L3" s="298"/>
      <c r="M3" s="298"/>
      <c r="N3" s="298"/>
      <c r="O3" s="298"/>
      <c r="P3" s="298"/>
      <c r="Q3" s="298"/>
      <c r="R3" s="298"/>
      <c r="S3" s="298"/>
      <c r="T3" s="298"/>
      <c r="U3" s="298"/>
      <c r="V3" s="298"/>
      <c r="W3" s="298"/>
      <c r="X3" s="299"/>
      <c r="Y3" s="298"/>
    </row>
    <row r="5" spans="1:59" s="17" customFormat="1" ht="66" customHeight="1">
      <c r="A5" s="283" t="s">
        <v>0</v>
      </c>
      <c r="B5" s="13" t="s">
        <v>178</v>
      </c>
      <c r="C5" s="13" t="s">
        <v>190</v>
      </c>
      <c r="D5" s="13" t="s">
        <v>263</v>
      </c>
      <c r="E5" s="14" t="s">
        <v>264</v>
      </c>
      <c r="F5" s="14" t="s">
        <v>2125</v>
      </c>
      <c r="G5" s="14" t="s">
        <v>216</v>
      </c>
      <c r="H5" s="14" t="s">
        <v>217</v>
      </c>
      <c r="I5" s="14" t="s">
        <v>222</v>
      </c>
      <c r="J5" s="14" t="s">
        <v>177</v>
      </c>
      <c r="K5" s="15" t="s">
        <v>3</v>
      </c>
      <c r="L5" s="15" t="s">
        <v>4</v>
      </c>
      <c r="M5" s="15" t="s">
        <v>5</v>
      </c>
      <c r="N5" s="15" t="s">
        <v>226</v>
      </c>
      <c r="O5" s="15" t="s">
        <v>9</v>
      </c>
      <c r="P5" s="15" t="s">
        <v>218</v>
      </c>
      <c r="Q5" s="14" t="s">
        <v>191</v>
      </c>
      <c r="R5" s="15" t="s">
        <v>6</v>
      </c>
      <c r="S5" s="15" t="s">
        <v>7</v>
      </c>
      <c r="T5" s="15" t="s">
        <v>8</v>
      </c>
      <c r="U5" s="15" t="s">
        <v>267</v>
      </c>
      <c r="V5" s="162" t="s">
        <v>219</v>
      </c>
      <c r="W5" s="14" t="s">
        <v>225</v>
      </c>
      <c r="X5" s="277" t="s">
        <v>223</v>
      </c>
      <c r="Y5" s="8" t="s">
        <v>224</v>
      </c>
      <c r="Z5" s="13" t="s">
        <v>10</v>
      </c>
      <c r="AA5" s="13" t="s">
        <v>11</v>
      </c>
      <c r="AB5" s="13" t="s">
        <v>12</v>
      </c>
      <c r="AC5" s="13" t="s">
        <v>13</v>
      </c>
      <c r="AD5" s="13" t="s">
        <v>14</v>
      </c>
      <c r="AE5" s="13" t="s">
        <v>15</v>
      </c>
      <c r="AF5" s="13" t="s">
        <v>16</v>
      </c>
      <c r="AG5" s="13" t="s">
        <v>17</v>
      </c>
      <c r="AH5" s="13" t="s">
        <v>18</v>
      </c>
      <c r="AI5" s="13" t="s">
        <v>19</v>
      </c>
      <c r="AJ5" s="13" t="s">
        <v>20</v>
      </c>
      <c r="AK5" s="13" t="s">
        <v>21</v>
      </c>
      <c r="AL5" s="16"/>
      <c r="AM5" s="16"/>
      <c r="AN5" s="16"/>
      <c r="AO5" s="16"/>
      <c r="AP5" s="16"/>
      <c r="AQ5" s="16"/>
      <c r="AR5" s="16"/>
      <c r="AS5" s="16"/>
      <c r="AT5" s="16"/>
      <c r="AU5" s="16"/>
      <c r="AV5" s="16"/>
      <c r="AW5" s="16"/>
      <c r="AX5" s="16"/>
      <c r="AY5" s="16"/>
      <c r="AZ5" s="16"/>
      <c r="BA5" s="16"/>
      <c r="BB5" s="16"/>
      <c r="BC5" s="16"/>
      <c r="BD5" s="16"/>
      <c r="BE5" s="16"/>
      <c r="BF5" s="16"/>
      <c r="BG5" s="16"/>
    </row>
    <row r="6" spans="1:59" ht="142.5">
      <c r="A6" s="288">
        <v>1</v>
      </c>
      <c r="B6" s="20" t="str">
        <f>VLOOKUP(E6,studia!$F$1:$I$12,2,FALSE)</f>
        <v>Automatyka i Robotyka</v>
      </c>
      <c r="C6" s="20" t="str">
        <f>VLOOKUP(E6,studia!$F$1:$I$12,3,FALSE)</f>
        <v>inż.</v>
      </c>
      <c r="D6" s="20" t="str">
        <f>VLOOKUP(E6,studia!$F$1:$I$12,4,FALSE)</f>
        <v>AMU</v>
      </c>
      <c r="E6" s="138" t="s">
        <v>371</v>
      </c>
      <c r="F6" s="295" t="s">
        <v>2124</v>
      </c>
      <c r="G6" s="138" t="s">
        <v>373</v>
      </c>
      <c r="H6" s="138" t="s">
        <v>374</v>
      </c>
      <c r="I6" s="138" t="s">
        <v>375</v>
      </c>
      <c r="J6" s="138" t="s">
        <v>372</v>
      </c>
      <c r="K6" s="19" t="str">
        <f>VLOOKUP(J6,Prowadzacy!$F$2:$J$105,2,FALSE)</f>
        <v>Bartosz</v>
      </c>
      <c r="L6" s="19" t="str">
        <f>VLOOKUP(J6,Prowadzacy!$F$2:$K$105,3,FALSE)</f>
        <v>Jan</v>
      </c>
      <c r="M6" s="19" t="str">
        <f>VLOOKUP(J6,Prowadzacy!$F$2:$K$105,4,FALSE)</f>
        <v>Brusiłowicz</v>
      </c>
      <c r="N6" s="20" t="str">
        <f>VLOOKUP(J6,Prowadzacy!$F$2:$M$105,8,FALSE)</f>
        <v xml:space="preserve">Bartosz | Brusiłowicz | Dr inż. |  ( 05413 ) </v>
      </c>
      <c r="O6" s="20" t="str">
        <f>VLOOKUP(J6,Prowadzacy!$F$2:$K$105,5,FALSE)</f>
        <v>K36W05D02</v>
      </c>
      <c r="P6" s="20" t="str">
        <f>VLOOKUP(J6,Prowadzacy!$F$2:$K$105,6,FALSE)</f>
        <v>ZAS</v>
      </c>
      <c r="Q6" s="143" t="s">
        <v>386</v>
      </c>
      <c r="R6" s="20" t="str">
        <f>VLOOKUP(Q6,Prowadzacy!$F$2:$K$105,2,FALSE)</f>
        <v>Janusz</v>
      </c>
      <c r="S6" s="20" t="str">
        <f>VLOOKUP(Q6,Prowadzacy!$F$2:$K$105,3,FALSE)</f>
        <v>Kazimierz</v>
      </c>
      <c r="T6" s="20" t="str">
        <f>VLOOKUP(Q6,Prowadzacy!$F$2:$K$105,4,FALSE)</f>
        <v>Staszewski</v>
      </c>
      <c r="U6" s="20" t="str">
        <f>VLOOKUP(Q6,Prowadzacy!$F$2:$M$105,8,FALSE)</f>
        <v xml:space="preserve">Janusz | Staszewski | Dr inż. |  ( 05263 ) </v>
      </c>
      <c r="V6" s="145"/>
      <c r="W6" s="145" t="s">
        <v>221</v>
      </c>
      <c r="X6" s="145"/>
      <c r="Y6" s="145"/>
      <c r="Z6" s="10"/>
      <c r="AA6" s="10"/>
      <c r="AB6" s="9"/>
      <c r="AC6" s="9"/>
      <c r="AD6" s="9"/>
      <c r="AE6" s="9"/>
      <c r="AF6" s="9"/>
      <c r="AG6" s="9"/>
      <c r="AH6" s="9"/>
      <c r="AI6" s="9"/>
      <c r="AJ6" s="9"/>
      <c r="AK6" s="9"/>
    </row>
    <row r="7" spans="1:59" ht="104.25">
      <c r="A7" s="288">
        <v>2</v>
      </c>
      <c r="B7" s="20" t="str">
        <f>VLOOKUP(E7,studia!$F$1:$I$12,2,FALSE)</f>
        <v>Automatyka i Robotyka</v>
      </c>
      <c r="C7" s="20" t="str">
        <f>VLOOKUP(E7,studia!$F$1:$I$12,3,FALSE)</f>
        <v>inż.</v>
      </c>
      <c r="D7" s="20" t="str">
        <f>VLOOKUP(E7,studia!$F$1:$I$12,4,FALSE)</f>
        <v>AMU</v>
      </c>
      <c r="E7" s="138" t="s">
        <v>371</v>
      </c>
      <c r="F7" s="138"/>
      <c r="G7" s="138" t="s">
        <v>376</v>
      </c>
      <c r="H7" s="138" t="s">
        <v>377</v>
      </c>
      <c r="I7" s="138" t="s">
        <v>378</v>
      </c>
      <c r="J7" s="138" t="s">
        <v>379</v>
      </c>
      <c r="K7" s="19" t="str">
        <f>VLOOKUP(J7,Prowadzacy!$F$2:$J$105,2,FALSE)</f>
        <v>Robert</v>
      </c>
      <c r="L7" s="19">
        <f>VLOOKUP(J7,Prowadzacy!$F$2:$K$105,3,FALSE)</f>
        <v>0</v>
      </c>
      <c r="M7" s="19" t="str">
        <f>VLOOKUP(J7,Prowadzacy!$F$2:$K$105,4,FALSE)</f>
        <v>Czechowski</v>
      </c>
      <c r="N7" s="20" t="str">
        <f>VLOOKUP(J7,Prowadzacy!$F$2:$M$105,8,FALSE)</f>
        <v xml:space="preserve">Robert | Czechowski | Dr inż. |  ( 052345 ) </v>
      </c>
      <c r="O7" s="20" t="str">
        <f>VLOOKUP(J7,Prowadzacy!$F$2:$K$105,5,FALSE)</f>
        <v>K36W05D02</v>
      </c>
      <c r="P7" s="20" t="str">
        <f>VLOOKUP(J7,Prowadzacy!$F$2:$K$105,6,FALSE)</f>
        <v>ZAS</v>
      </c>
      <c r="Q7" s="143" t="s">
        <v>386</v>
      </c>
      <c r="R7" s="20" t="str">
        <f>VLOOKUP(Q7,Prowadzacy!$F$2:$K$105,2,FALSE)</f>
        <v>Janusz</v>
      </c>
      <c r="S7" s="20" t="str">
        <f>VLOOKUP(Q7,Prowadzacy!$F$2:$K$105,3,FALSE)</f>
        <v>Kazimierz</v>
      </c>
      <c r="T7" s="20" t="str">
        <f>VLOOKUP(Q7,Prowadzacy!$F$2:$K$105,4,FALSE)</f>
        <v>Staszewski</v>
      </c>
      <c r="U7" s="20" t="str">
        <f>VLOOKUP(Q7,Prowadzacy!$F$2:$M$105,8,FALSE)</f>
        <v xml:space="preserve">Janusz | Staszewski | Dr inż. |  ( 05263 ) </v>
      </c>
      <c r="V7" s="145"/>
      <c r="W7" s="145" t="s">
        <v>221</v>
      </c>
      <c r="X7" s="145"/>
      <c r="Y7" s="145"/>
      <c r="Z7" s="10"/>
      <c r="AA7" s="10"/>
      <c r="AB7" s="9"/>
      <c r="AC7" s="9"/>
      <c r="AD7" s="9"/>
      <c r="AE7" s="9"/>
      <c r="AF7" s="9"/>
      <c r="AG7" s="9"/>
      <c r="AH7" s="9"/>
      <c r="AI7" s="9"/>
      <c r="AJ7" s="9"/>
      <c r="AK7" s="9"/>
    </row>
    <row r="8" spans="1:59" ht="231.75">
      <c r="A8" s="288">
        <v>3</v>
      </c>
      <c r="B8" s="20" t="str">
        <f>VLOOKUP(E8,studia!$F$1:$I$12,2,FALSE)</f>
        <v>Automatyka i Robotyka</v>
      </c>
      <c r="C8" s="20" t="str">
        <f>VLOOKUP(E8,studia!$F$1:$I$12,3,FALSE)</f>
        <v>inż.</v>
      </c>
      <c r="D8" s="20" t="str">
        <f>VLOOKUP(E8,studia!$F$1:$I$12,4,FALSE)</f>
        <v>AMU</v>
      </c>
      <c r="E8" s="136" t="s">
        <v>371</v>
      </c>
      <c r="F8" s="136"/>
      <c r="G8" s="137" t="s">
        <v>380</v>
      </c>
      <c r="H8" s="137" t="s">
        <v>381</v>
      </c>
      <c r="I8" s="141" t="s">
        <v>382</v>
      </c>
      <c r="J8" s="137" t="s">
        <v>379</v>
      </c>
      <c r="K8" s="19" t="str">
        <f>VLOOKUP(J8,Prowadzacy!$F$2:$J$105,2,FALSE)</f>
        <v>Robert</v>
      </c>
      <c r="L8" s="19">
        <f>VLOOKUP(J8,Prowadzacy!$F$2:$K$105,3,FALSE)</f>
        <v>0</v>
      </c>
      <c r="M8" s="19" t="str">
        <f>VLOOKUP(J8,Prowadzacy!$F$2:$K$105,4,FALSE)</f>
        <v>Czechowski</v>
      </c>
      <c r="N8" s="20" t="str">
        <f>VLOOKUP(J8,Prowadzacy!$F$2:$M$105,8,FALSE)</f>
        <v xml:space="preserve">Robert | Czechowski | Dr inż. |  ( 052345 ) </v>
      </c>
      <c r="O8" s="20" t="str">
        <f>VLOOKUP(J8,Prowadzacy!$F$2:$K$105,5,FALSE)</f>
        <v>K36W05D02</v>
      </c>
      <c r="P8" s="20" t="str">
        <f>VLOOKUP(J8,Prowadzacy!$F$2:$K$105,6,FALSE)</f>
        <v>ZAS</v>
      </c>
      <c r="Q8" s="142" t="s">
        <v>386</v>
      </c>
      <c r="R8" s="20" t="str">
        <f>VLOOKUP(Q8,Prowadzacy!$F$2:$K$105,2,FALSE)</f>
        <v>Janusz</v>
      </c>
      <c r="S8" s="20" t="str">
        <f>VLOOKUP(Q8,Prowadzacy!$F$2:$K$105,3,FALSE)</f>
        <v>Kazimierz</v>
      </c>
      <c r="T8" s="20" t="str">
        <f>VLOOKUP(Q8,Prowadzacy!$F$2:$K$105,4,FALSE)</f>
        <v>Staszewski</v>
      </c>
      <c r="U8" s="20" t="str">
        <f>VLOOKUP(Q8,Prowadzacy!$F$2:$M$105,8,FALSE)</f>
        <v xml:space="preserve">Janusz | Staszewski | Dr inż. |  ( 05263 ) </v>
      </c>
      <c r="V8" s="145"/>
      <c r="W8" s="145" t="s">
        <v>221</v>
      </c>
      <c r="X8" s="145"/>
      <c r="Y8" s="145"/>
      <c r="Z8" s="10"/>
      <c r="AA8" s="10"/>
      <c r="AB8" s="9"/>
      <c r="AC8" s="9"/>
      <c r="AD8" s="9"/>
      <c r="AE8" s="9"/>
      <c r="AF8" s="9"/>
      <c r="AG8" s="9"/>
      <c r="AH8" s="9"/>
      <c r="AI8" s="9"/>
      <c r="AJ8" s="9"/>
      <c r="AK8" s="9"/>
    </row>
    <row r="9" spans="1:59" ht="91.5">
      <c r="A9" s="288">
        <v>4</v>
      </c>
      <c r="B9" s="20" t="str">
        <f>VLOOKUP(E9,studia!$F$1:$I$12,2,FALSE)</f>
        <v>Automatyka i Robotyka</v>
      </c>
      <c r="C9" s="20" t="str">
        <f>VLOOKUP(E9,studia!$F$1:$I$12,3,FALSE)</f>
        <v>inż.</v>
      </c>
      <c r="D9" s="20" t="str">
        <f>VLOOKUP(E9,studia!$F$1:$I$12,4,FALSE)</f>
        <v>AMU</v>
      </c>
      <c r="E9" s="138" t="s">
        <v>371</v>
      </c>
      <c r="F9" s="295" t="s">
        <v>2124</v>
      </c>
      <c r="G9" s="138" t="s">
        <v>383</v>
      </c>
      <c r="H9" s="138" t="s">
        <v>384</v>
      </c>
      <c r="I9" s="138" t="s">
        <v>385</v>
      </c>
      <c r="J9" s="138" t="s">
        <v>386</v>
      </c>
      <c r="K9" s="19" t="str">
        <f>VLOOKUP(J9,Prowadzacy!$F$2:$J$105,2,FALSE)</f>
        <v>Janusz</v>
      </c>
      <c r="L9" s="19" t="str">
        <f>VLOOKUP(J9,Prowadzacy!$F$2:$K$105,3,FALSE)</f>
        <v>Kazimierz</v>
      </c>
      <c r="M9" s="19" t="str">
        <f>VLOOKUP(J9,Prowadzacy!$F$2:$K$105,4,FALSE)</f>
        <v>Staszewski</v>
      </c>
      <c r="N9" s="20" t="str">
        <f>VLOOKUP(J9,Prowadzacy!$F$2:$M$105,8,FALSE)</f>
        <v xml:space="preserve">Janusz | Staszewski | Dr inż. |  ( 05263 ) </v>
      </c>
      <c r="O9" s="20" t="str">
        <f>VLOOKUP(J9,Prowadzacy!$F$2:$K$105,5,FALSE)</f>
        <v>K36W05D02</v>
      </c>
      <c r="P9" s="20" t="str">
        <f>VLOOKUP(J9,Prowadzacy!$F$2:$K$105,6,FALSE)</f>
        <v>ZAS</v>
      </c>
      <c r="Q9" s="143" t="s">
        <v>967</v>
      </c>
      <c r="R9" s="20" t="str">
        <f>VLOOKUP(Q9,Prowadzacy!$F$2:$K$105,2,FALSE)</f>
        <v>Piotr</v>
      </c>
      <c r="S9" s="20" t="str">
        <f>VLOOKUP(Q9,Prowadzacy!$F$2:$K$105,3,FALSE)</f>
        <v>Eugeniusz</v>
      </c>
      <c r="T9" s="20" t="str">
        <f>VLOOKUP(Q9,Prowadzacy!$F$2:$K$105,4,FALSE)</f>
        <v>Pierz</v>
      </c>
      <c r="U9" s="20" t="str">
        <f>VLOOKUP(Q9,Prowadzacy!$F$2:$M$105,8,FALSE)</f>
        <v xml:space="preserve">Piotr | Pierz | Dr inż. |  ( 05232 ) </v>
      </c>
      <c r="V9" s="145"/>
      <c r="W9" s="145" t="s">
        <v>221</v>
      </c>
      <c r="X9" s="145"/>
      <c r="Y9" s="145"/>
      <c r="Z9" s="10"/>
      <c r="AA9" s="10"/>
      <c r="AB9" s="9"/>
      <c r="AC9" s="9"/>
      <c r="AD9" s="9"/>
      <c r="AE9" s="9"/>
      <c r="AF9" s="9"/>
      <c r="AG9" s="9"/>
      <c r="AH9" s="9"/>
      <c r="AI9" s="9"/>
      <c r="AJ9" s="9"/>
      <c r="AK9" s="9"/>
    </row>
    <row r="10" spans="1:59" ht="104.25">
      <c r="A10" s="288">
        <v>5</v>
      </c>
      <c r="B10" s="20" t="str">
        <f>VLOOKUP(E10,studia!$F$1:$I$12,2,FALSE)</f>
        <v>Automatyka i Robotyka</v>
      </c>
      <c r="C10" s="20" t="str">
        <f>VLOOKUP(E10,studia!$F$1:$I$12,3,FALSE)</f>
        <v>inż.</v>
      </c>
      <c r="D10" s="20" t="str">
        <f>VLOOKUP(E10,studia!$F$1:$I$12,4,FALSE)</f>
        <v>AMU</v>
      </c>
      <c r="E10" s="138" t="s">
        <v>371</v>
      </c>
      <c r="F10" s="295" t="s">
        <v>2124</v>
      </c>
      <c r="G10" s="138" t="s">
        <v>387</v>
      </c>
      <c r="H10" s="138" t="s">
        <v>388</v>
      </c>
      <c r="I10" s="138" t="s">
        <v>389</v>
      </c>
      <c r="J10" s="138" t="s">
        <v>386</v>
      </c>
      <c r="K10" s="19" t="str">
        <f>VLOOKUP(J10,Prowadzacy!$F$2:$J$105,2,FALSE)</f>
        <v>Janusz</v>
      </c>
      <c r="L10" s="19" t="str">
        <f>VLOOKUP(J10,Prowadzacy!$F$2:$K$105,3,FALSE)</f>
        <v>Kazimierz</v>
      </c>
      <c r="M10" s="19" t="str">
        <f>VLOOKUP(J10,Prowadzacy!$F$2:$K$105,4,FALSE)</f>
        <v>Staszewski</v>
      </c>
      <c r="N10" s="20" t="str">
        <f>VLOOKUP(J10,Prowadzacy!$F$2:$M$105,8,FALSE)</f>
        <v xml:space="preserve">Janusz | Staszewski | Dr inż. |  ( 05263 ) </v>
      </c>
      <c r="O10" s="20" t="str">
        <f>VLOOKUP(J10,Prowadzacy!$F$2:$K$105,5,FALSE)</f>
        <v>K36W05D02</v>
      </c>
      <c r="P10" s="20" t="str">
        <f>VLOOKUP(J10,Prowadzacy!$F$2:$K$105,6,FALSE)</f>
        <v>ZAS</v>
      </c>
      <c r="Q10" s="143" t="s">
        <v>967</v>
      </c>
      <c r="R10" s="20" t="str">
        <f>VLOOKUP(Q10,Prowadzacy!$F$2:$K$105,2,FALSE)</f>
        <v>Piotr</v>
      </c>
      <c r="S10" s="20" t="str">
        <f>VLOOKUP(Q10,Prowadzacy!$F$2:$K$105,3,FALSE)</f>
        <v>Eugeniusz</v>
      </c>
      <c r="T10" s="20" t="str">
        <f>VLOOKUP(Q10,Prowadzacy!$F$2:$K$105,4,FALSE)</f>
        <v>Pierz</v>
      </c>
      <c r="U10" s="20" t="str">
        <f>VLOOKUP(Q10,Prowadzacy!$F$2:$M$105,8,FALSE)</f>
        <v xml:space="preserve">Piotr | Pierz | Dr inż. |  ( 05232 ) </v>
      </c>
      <c r="V10" s="145"/>
      <c r="W10" s="145" t="s">
        <v>221</v>
      </c>
      <c r="X10" s="145"/>
      <c r="Y10" s="145"/>
      <c r="Z10" s="10"/>
      <c r="AA10" s="10"/>
      <c r="AB10" s="9"/>
      <c r="AC10" s="9"/>
      <c r="AD10" s="9"/>
      <c r="AE10" s="9"/>
      <c r="AF10" s="9"/>
      <c r="AG10" s="9"/>
      <c r="AH10" s="9"/>
      <c r="AI10" s="9"/>
      <c r="AJ10" s="9"/>
      <c r="AK10" s="9"/>
    </row>
    <row r="11" spans="1:59" ht="91.5">
      <c r="A11" s="288">
        <v>6</v>
      </c>
      <c r="B11" s="20" t="str">
        <f>VLOOKUP(E11,studia!$F$1:$I$12,2,FALSE)</f>
        <v>Automatyka i Robotyka</v>
      </c>
      <c r="C11" s="20" t="str">
        <f>VLOOKUP(E11,studia!$F$1:$I$12,3,FALSE)</f>
        <v>inż.</v>
      </c>
      <c r="D11" s="20" t="str">
        <f>VLOOKUP(E11,studia!$F$1:$I$12,4,FALSE)</f>
        <v>AMU</v>
      </c>
      <c r="E11" s="163" t="s">
        <v>371</v>
      </c>
      <c r="F11" s="163"/>
      <c r="G11" s="164" t="s">
        <v>995</v>
      </c>
      <c r="H11" s="164" t="s">
        <v>996</v>
      </c>
      <c r="I11" s="164" t="s">
        <v>997</v>
      </c>
      <c r="J11" s="164" t="s">
        <v>991</v>
      </c>
      <c r="K11" s="19" t="str">
        <f>VLOOKUP(J11,Prowadzacy!$F$2:$J$105,2,FALSE)</f>
        <v>Marek</v>
      </c>
      <c r="L11" s="19" t="str">
        <f>VLOOKUP(J11,Prowadzacy!$F$2:$K$105,3,FALSE)</f>
        <v>Paweł</v>
      </c>
      <c r="M11" s="19" t="str">
        <f>VLOOKUP(J11,Prowadzacy!$F$2:$K$105,4,FALSE)</f>
        <v>Ciurys</v>
      </c>
      <c r="N11" s="20" t="str">
        <f>VLOOKUP(J11,Prowadzacy!$F$2:$M$105,8,FALSE)</f>
        <v xml:space="preserve">Marek | Ciurys | Dr inż. |  ( 05369 ) </v>
      </c>
      <c r="O11" s="20" t="str">
        <f>VLOOKUP(J11,Prowadzacy!$F$2:$K$105,5,FALSE)</f>
        <v>K37W05D02</v>
      </c>
      <c r="P11" s="20" t="str">
        <f>VLOOKUP(J11,Prowadzacy!$F$2:$K$105,6,FALSE)</f>
        <v>ZMPE</v>
      </c>
      <c r="Q11" s="163" t="s">
        <v>1150</v>
      </c>
      <c r="R11" s="20" t="str">
        <f>VLOOKUP(Q11,Prowadzacy!$F$2:$K$105,2,FALSE)</f>
        <v>Maciej</v>
      </c>
      <c r="S11" s="20" t="str">
        <f>VLOOKUP(Q11,Prowadzacy!$F$2:$K$105,3,FALSE)</f>
        <v>Jakub</v>
      </c>
      <c r="T11" s="20" t="str">
        <f>VLOOKUP(Q11,Prowadzacy!$F$2:$K$105,4,FALSE)</f>
        <v>Gwoździewicz</v>
      </c>
      <c r="U11" s="20" t="str">
        <f>VLOOKUP(Q11,Prowadzacy!$F$2:$M$105,8,FALSE)</f>
        <v xml:space="preserve">Maciej | Gwoździewicz | Dr inż. |  ( 05389 ) </v>
      </c>
      <c r="V11" s="164"/>
      <c r="W11" s="163" t="s">
        <v>221</v>
      </c>
      <c r="X11" s="163"/>
      <c r="Y11" s="163"/>
      <c r="Z11" s="10"/>
      <c r="AA11" s="10"/>
      <c r="AB11" s="9"/>
      <c r="AC11" s="9"/>
      <c r="AD11" s="9"/>
      <c r="AE11" s="9"/>
      <c r="AF11" s="9"/>
      <c r="AG11" s="9"/>
      <c r="AH11" s="9"/>
      <c r="AI11" s="9"/>
      <c r="AJ11" s="9"/>
      <c r="AK11" s="9"/>
    </row>
    <row r="12" spans="1:59" ht="142.5">
      <c r="A12" s="288">
        <v>7</v>
      </c>
      <c r="B12" s="20" t="str">
        <f>VLOOKUP(E12,studia!$F$1:$I$12,2,FALSE)</f>
        <v>Automatyka i Robotyka</v>
      </c>
      <c r="C12" s="20" t="str">
        <f>VLOOKUP(E12,studia!$F$1:$I$12,3,FALSE)</f>
        <v>inż.</v>
      </c>
      <c r="D12" s="20" t="str">
        <f>VLOOKUP(E12,studia!$F$1:$I$12,4,FALSE)</f>
        <v>AMU</v>
      </c>
      <c r="E12" s="163" t="s">
        <v>371</v>
      </c>
      <c r="F12" s="295" t="s">
        <v>2124</v>
      </c>
      <c r="G12" s="164" t="s">
        <v>1026</v>
      </c>
      <c r="H12" s="164" t="s">
        <v>1027</v>
      </c>
      <c r="I12" s="164" t="s">
        <v>1028</v>
      </c>
      <c r="J12" s="164" t="s">
        <v>1019</v>
      </c>
      <c r="K12" s="19" t="str">
        <f>VLOOKUP(J12,Prowadzacy!$F$2:$J$105,2,FALSE)</f>
        <v>Piotr</v>
      </c>
      <c r="L12" s="19" t="str">
        <f>VLOOKUP(J12,Prowadzacy!$F$2:$K$105,3,FALSE)</f>
        <v>Stanisław</v>
      </c>
      <c r="M12" s="19" t="str">
        <f>VLOOKUP(J12,Prowadzacy!$F$2:$K$105,4,FALSE)</f>
        <v>Derugo</v>
      </c>
      <c r="N12" s="20" t="str">
        <f>VLOOKUP(J12,Prowadzacy!$F$2:$M$105,8,FALSE)</f>
        <v xml:space="preserve">Piotr | Derugo | Dr inż. |  ( 05390 ) </v>
      </c>
      <c r="O12" s="20" t="str">
        <f>VLOOKUP(J12,Prowadzacy!$F$2:$K$105,5,FALSE)</f>
        <v>K37W05D02</v>
      </c>
      <c r="P12" s="20" t="str">
        <f>VLOOKUP(J12,Prowadzacy!$F$2:$K$105,6,FALSE)</f>
        <v>ZNEMAP</v>
      </c>
      <c r="Q12" s="163" t="s">
        <v>1379</v>
      </c>
      <c r="R12" s="20" t="str">
        <f>VLOOKUP(Q12,Prowadzacy!$F$2:$K$105,2,FALSE)</f>
        <v>Karol</v>
      </c>
      <c r="S12" s="20">
        <f>VLOOKUP(Q12,Prowadzacy!$F$2:$K$105,3,FALSE)</f>
        <v>0</v>
      </c>
      <c r="T12" s="20" t="str">
        <f>VLOOKUP(Q12,Prowadzacy!$F$2:$K$105,4,FALSE)</f>
        <v>Wróbel</v>
      </c>
      <c r="U12" s="20" t="str">
        <f>VLOOKUP(Q12,Prowadzacy!$F$2:$M$105,8,FALSE)</f>
        <v xml:space="preserve">Karol | Wróbel | Dr inż. |  ( 053112 ) </v>
      </c>
      <c r="V12" s="164"/>
      <c r="W12" s="163" t="s">
        <v>221</v>
      </c>
      <c r="X12" s="163"/>
      <c r="Y12" s="163"/>
      <c r="Z12" s="10"/>
      <c r="AA12" s="10"/>
      <c r="AB12" s="9"/>
      <c r="AC12" s="9"/>
      <c r="AD12" s="9"/>
      <c r="AE12" s="9"/>
      <c r="AF12" s="9"/>
      <c r="AG12" s="9"/>
      <c r="AH12" s="9"/>
      <c r="AI12" s="9"/>
      <c r="AJ12" s="9"/>
      <c r="AK12" s="9"/>
    </row>
    <row r="13" spans="1:59" ht="72.75" customHeight="1">
      <c r="A13" s="288">
        <v>8</v>
      </c>
      <c r="B13" s="20" t="str">
        <f>VLOOKUP(E13,studia!$F$1:$I$12,2,FALSE)</f>
        <v>Automatyka i Robotyka</v>
      </c>
      <c r="C13" s="20" t="str">
        <f>VLOOKUP(E13,studia!$F$1:$I$12,3,FALSE)</f>
        <v>inż.</v>
      </c>
      <c r="D13" s="20" t="str">
        <f>VLOOKUP(E13,studia!$F$1:$I$12,4,FALSE)</f>
        <v>AMU</v>
      </c>
      <c r="E13" s="163" t="s">
        <v>371</v>
      </c>
      <c r="F13" s="295" t="s">
        <v>2124</v>
      </c>
      <c r="G13" s="164" t="s">
        <v>1029</v>
      </c>
      <c r="H13" s="164" t="s">
        <v>1030</v>
      </c>
      <c r="I13" s="164" t="s">
        <v>1031</v>
      </c>
      <c r="J13" s="164" t="s">
        <v>1019</v>
      </c>
      <c r="K13" s="19" t="str">
        <f>VLOOKUP(J13,Prowadzacy!$F$2:$J$105,2,FALSE)</f>
        <v>Piotr</v>
      </c>
      <c r="L13" s="19" t="str">
        <f>VLOOKUP(J13,Prowadzacy!$F$2:$K$105,3,FALSE)</f>
        <v>Stanisław</v>
      </c>
      <c r="M13" s="19" t="str">
        <f>VLOOKUP(J13,Prowadzacy!$F$2:$K$105,4,FALSE)</f>
        <v>Derugo</v>
      </c>
      <c r="N13" s="20" t="str">
        <f>VLOOKUP(J13,Prowadzacy!$F$2:$M$105,8,FALSE)</f>
        <v xml:space="preserve">Piotr | Derugo | Dr inż. |  ( 05390 ) </v>
      </c>
      <c r="O13" s="20" t="str">
        <f>VLOOKUP(J13,Prowadzacy!$F$2:$K$105,5,FALSE)</f>
        <v>K37W05D02</v>
      </c>
      <c r="P13" s="20" t="str">
        <f>VLOOKUP(J13,Prowadzacy!$F$2:$K$105,6,FALSE)</f>
        <v>ZNEMAP</v>
      </c>
      <c r="Q13" s="163" t="s">
        <v>1084</v>
      </c>
      <c r="R13" s="20" t="str">
        <f>VLOOKUP(Q13,Prowadzacy!$F$2:$K$105,2,FALSE)</f>
        <v>Krzysztof</v>
      </c>
      <c r="S13" s="20" t="str">
        <f>VLOOKUP(Q13,Prowadzacy!$F$2:$K$105,3,FALSE)</f>
        <v>Paweł</v>
      </c>
      <c r="T13" s="20" t="str">
        <f>VLOOKUP(Q13,Prowadzacy!$F$2:$K$105,4,FALSE)</f>
        <v>Dyrcz</v>
      </c>
      <c r="U13" s="20" t="str">
        <f>VLOOKUP(Q13,Prowadzacy!$F$2:$M$105,8,FALSE)</f>
        <v xml:space="preserve">Krzysztof | Dyrcz | Dr inż. |  ( 05307 ) </v>
      </c>
      <c r="V13" s="164"/>
      <c r="W13" s="163" t="s">
        <v>221</v>
      </c>
      <c r="X13" s="163"/>
      <c r="Y13" s="163"/>
      <c r="Z13" s="10"/>
      <c r="AA13" s="10"/>
      <c r="AB13" s="9"/>
      <c r="AC13" s="9"/>
      <c r="AD13" s="9"/>
      <c r="AE13" s="9"/>
      <c r="AF13" s="9"/>
      <c r="AG13" s="9"/>
      <c r="AH13" s="9"/>
      <c r="AI13" s="9"/>
      <c r="AJ13" s="9"/>
      <c r="AK13" s="9"/>
    </row>
    <row r="14" spans="1:59" ht="219">
      <c r="A14" s="288">
        <v>9</v>
      </c>
      <c r="B14" s="20" t="str">
        <f>VLOOKUP(E14,studia!$F$1:$I$12,2,FALSE)</f>
        <v>Automatyka i Robotyka</v>
      </c>
      <c r="C14" s="20" t="str">
        <f>VLOOKUP(E14,studia!$F$1:$I$12,3,FALSE)</f>
        <v>inż.</v>
      </c>
      <c r="D14" s="20" t="str">
        <f>VLOOKUP(E14,studia!$F$1:$I$12,4,FALSE)</f>
        <v>AMU</v>
      </c>
      <c r="E14" s="163" t="s">
        <v>371</v>
      </c>
      <c r="F14" s="295" t="s">
        <v>2124</v>
      </c>
      <c r="G14" s="169" t="s">
        <v>1032</v>
      </c>
      <c r="H14" s="169" t="s">
        <v>1033</v>
      </c>
      <c r="I14" s="169" t="s">
        <v>1679</v>
      </c>
      <c r="J14" s="164" t="s">
        <v>1019</v>
      </c>
      <c r="K14" s="19" t="str">
        <f>VLOOKUP(J14,Prowadzacy!$F$2:$J$105,2,FALSE)</f>
        <v>Piotr</v>
      </c>
      <c r="L14" s="19" t="str">
        <f>VLOOKUP(J14,Prowadzacy!$F$2:$K$105,3,FALSE)</f>
        <v>Stanisław</v>
      </c>
      <c r="M14" s="19" t="str">
        <f>VLOOKUP(J14,Prowadzacy!$F$2:$K$105,4,FALSE)</f>
        <v>Derugo</v>
      </c>
      <c r="N14" s="20" t="str">
        <f>VLOOKUP(J14,Prowadzacy!$F$2:$M$105,8,FALSE)</f>
        <v xml:space="preserve">Piotr | Derugo | Dr inż. |  ( 05390 ) </v>
      </c>
      <c r="O14" s="20" t="str">
        <f>VLOOKUP(J14,Prowadzacy!$F$2:$K$105,5,FALSE)</f>
        <v>K37W05D02</v>
      </c>
      <c r="P14" s="20" t="str">
        <f>VLOOKUP(J14,Prowadzacy!$F$2:$K$105,6,FALSE)</f>
        <v>ZNEMAP</v>
      </c>
      <c r="Q14" s="163" t="s">
        <v>1379</v>
      </c>
      <c r="R14" s="20" t="str">
        <f>VLOOKUP(Q14,Prowadzacy!$F$2:$K$105,2,FALSE)</f>
        <v>Karol</v>
      </c>
      <c r="S14" s="20">
        <f>VLOOKUP(Q14,Prowadzacy!$F$2:$K$105,3,FALSE)</f>
        <v>0</v>
      </c>
      <c r="T14" s="20" t="str">
        <f>VLOOKUP(Q14,Prowadzacy!$F$2:$K$105,4,FALSE)</f>
        <v>Wróbel</v>
      </c>
      <c r="U14" s="20" t="str">
        <f>VLOOKUP(Q14,Prowadzacy!$F$2:$M$105,8,FALSE)</f>
        <v xml:space="preserve">Karol | Wróbel | Dr inż. |  ( 053112 ) </v>
      </c>
      <c r="V14" s="164"/>
      <c r="W14" s="163" t="s">
        <v>221</v>
      </c>
      <c r="X14" s="163"/>
      <c r="Y14" s="163"/>
      <c r="Z14" s="10"/>
      <c r="AA14" s="10"/>
      <c r="AB14" s="9"/>
      <c r="AC14" s="9"/>
      <c r="AD14" s="9"/>
      <c r="AE14" s="9"/>
      <c r="AF14" s="9"/>
      <c r="AG14" s="9"/>
      <c r="AH14" s="9"/>
      <c r="AI14" s="9"/>
      <c r="AJ14" s="9"/>
      <c r="AK14" s="9"/>
    </row>
    <row r="15" spans="1:59" ht="193.5">
      <c r="A15" s="288">
        <v>10</v>
      </c>
      <c r="B15" s="20" t="str">
        <f>VLOOKUP(E15,studia!$F$1:$I$12,2,FALSE)</f>
        <v>Automatyka i Robotyka</v>
      </c>
      <c r="C15" s="20" t="str">
        <f>VLOOKUP(E15,studia!$F$1:$I$12,3,FALSE)</f>
        <v>inż.</v>
      </c>
      <c r="D15" s="20" t="str">
        <f>VLOOKUP(E15,studia!$F$1:$I$12,4,FALSE)</f>
        <v>AMU</v>
      </c>
      <c r="E15" s="163" t="s">
        <v>371</v>
      </c>
      <c r="F15" s="295" t="s">
        <v>2124</v>
      </c>
      <c r="G15" s="169" t="s">
        <v>1034</v>
      </c>
      <c r="H15" s="169" t="s">
        <v>1035</v>
      </c>
      <c r="I15" s="169" t="s">
        <v>1680</v>
      </c>
      <c r="J15" s="164" t="s">
        <v>1019</v>
      </c>
      <c r="K15" s="19" t="str">
        <f>VLOOKUP(J15,Prowadzacy!$F$2:$J$105,2,FALSE)</f>
        <v>Piotr</v>
      </c>
      <c r="L15" s="19" t="str">
        <f>VLOOKUP(J15,Prowadzacy!$F$2:$K$105,3,FALSE)</f>
        <v>Stanisław</v>
      </c>
      <c r="M15" s="19" t="str">
        <f>VLOOKUP(J15,Prowadzacy!$F$2:$K$105,4,FALSE)</f>
        <v>Derugo</v>
      </c>
      <c r="N15" s="20" t="str">
        <f>VLOOKUP(J15,Prowadzacy!$F$2:$M$105,8,FALSE)</f>
        <v xml:space="preserve">Piotr | Derugo | Dr inż. |  ( 05390 ) </v>
      </c>
      <c r="O15" s="20" t="str">
        <f>VLOOKUP(J15,Prowadzacy!$F$2:$K$105,5,FALSE)</f>
        <v>K37W05D02</v>
      </c>
      <c r="P15" s="20" t="str">
        <f>VLOOKUP(J15,Prowadzacy!$F$2:$K$105,6,FALSE)</f>
        <v>ZNEMAP</v>
      </c>
      <c r="Q15" s="163" t="s">
        <v>1379</v>
      </c>
      <c r="R15" s="20" t="str">
        <f>VLOOKUP(Q15,Prowadzacy!$F$2:$K$105,2,FALSE)</f>
        <v>Karol</v>
      </c>
      <c r="S15" s="20">
        <f>VLOOKUP(Q15,Prowadzacy!$F$2:$K$105,3,FALSE)</f>
        <v>0</v>
      </c>
      <c r="T15" s="20" t="str">
        <f>VLOOKUP(Q15,Prowadzacy!$F$2:$K$105,4,FALSE)</f>
        <v>Wróbel</v>
      </c>
      <c r="U15" s="20" t="str">
        <f>VLOOKUP(Q15,Prowadzacy!$F$2:$M$105,8,FALSE)</f>
        <v xml:space="preserve">Karol | Wróbel | Dr inż. |  ( 053112 ) </v>
      </c>
      <c r="V15" s="164" t="s">
        <v>1404</v>
      </c>
      <c r="W15" s="163" t="s">
        <v>220</v>
      </c>
      <c r="X15" s="286" t="s">
        <v>1405</v>
      </c>
      <c r="Y15" s="163" t="s">
        <v>1406</v>
      </c>
      <c r="Z15" s="10"/>
      <c r="AA15" s="10"/>
      <c r="AB15" s="9"/>
      <c r="AC15" s="9"/>
      <c r="AD15" s="9"/>
      <c r="AE15" s="9"/>
      <c r="AF15" s="9"/>
      <c r="AG15" s="9"/>
      <c r="AH15" s="9"/>
      <c r="AI15" s="9"/>
      <c r="AJ15" s="9"/>
      <c r="AK15" s="9"/>
    </row>
    <row r="16" spans="1:59" ht="142.5">
      <c r="A16" s="288">
        <v>11</v>
      </c>
      <c r="B16" s="20" t="str">
        <f>VLOOKUP(E16,studia!$F$1:$I$12,2,FALSE)</f>
        <v>Automatyka i Robotyka</v>
      </c>
      <c r="C16" s="20" t="str">
        <f>VLOOKUP(E16,studia!$F$1:$I$12,3,FALSE)</f>
        <v>inż.</v>
      </c>
      <c r="D16" s="20" t="str">
        <f>VLOOKUP(E16,studia!$F$1:$I$12,4,FALSE)</f>
        <v>AMU</v>
      </c>
      <c r="E16" s="163" t="s">
        <v>371</v>
      </c>
      <c r="F16" s="295" t="s">
        <v>2124</v>
      </c>
      <c r="G16" s="169" t="s">
        <v>1036</v>
      </c>
      <c r="H16" s="169" t="s">
        <v>1037</v>
      </c>
      <c r="I16" s="169" t="s">
        <v>1681</v>
      </c>
      <c r="J16" s="164" t="s">
        <v>1019</v>
      </c>
      <c r="K16" s="19" t="str">
        <f>VLOOKUP(J16,Prowadzacy!$F$2:$J$105,2,FALSE)</f>
        <v>Piotr</v>
      </c>
      <c r="L16" s="19" t="str">
        <f>VLOOKUP(J16,Prowadzacy!$F$2:$K$105,3,FALSE)</f>
        <v>Stanisław</v>
      </c>
      <c r="M16" s="19" t="str">
        <f>VLOOKUP(J16,Prowadzacy!$F$2:$K$105,4,FALSE)</f>
        <v>Derugo</v>
      </c>
      <c r="N16" s="20" t="str">
        <f>VLOOKUP(J16,Prowadzacy!$F$2:$M$105,8,FALSE)</f>
        <v xml:space="preserve">Piotr | Derugo | Dr inż. |  ( 05390 ) </v>
      </c>
      <c r="O16" s="20" t="str">
        <f>VLOOKUP(J16,Prowadzacy!$F$2:$K$105,5,FALSE)</f>
        <v>K37W05D02</v>
      </c>
      <c r="P16" s="20" t="str">
        <f>VLOOKUP(J16,Prowadzacy!$F$2:$K$105,6,FALSE)</f>
        <v>ZNEMAP</v>
      </c>
      <c r="Q16" s="163" t="s">
        <v>1379</v>
      </c>
      <c r="R16" s="20" t="str">
        <f>VLOOKUP(Q16,Prowadzacy!$F$2:$K$105,2,FALSE)</f>
        <v>Karol</v>
      </c>
      <c r="S16" s="20">
        <f>VLOOKUP(Q16,Prowadzacy!$F$2:$K$105,3,FALSE)</f>
        <v>0</v>
      </c>
      <c r="T16" s="20" t="str">
        <f>VLOOKUP(Q16,Prowadzacy!$F$2:$K$105,4,FALSE)</f>
        <v>Wróbel</v>
      </c>
      <c r="U16" s="20" t="str">
        <f>VLOOKUP(Q16,Prowadzacy!$F$2:$M$105,8,FALSE)</f>
        <v xml:space="preserve">Karol | Wróbel | Dr inż. |  ( 053112 ) </v>
      </c>
      <c r="V16" s="164"/>
      <c r="W16" s="163" t="s">
        <v>221</v>
      </c>
      <c r="X16" s="163"/>
      <c r="Y16" s="163"/>
      <c r="Z16" s="10"/>
      <c r="AA16" s="10"/>
      <c r="AB16" s="9"/>
      <c r="AC16" s="9"/>
      <c r="AD16" s="9"/>
      <c r="AE16" s="9"/>
      <c r="AF16" s="9"/>
      <c r="AG16" s="9"/>
      <c r="AH16" s="9"/>
      <c r="AI16" s="9"/>
      <c r="AJ16" s="9"/>
      <c r="AK16" s="9"/>
    </row>
    <row r="17" spans="1:37" ht="244.5">
      <c r="A17" s="288">
        <v>12</v>
      </c>
      <c r="B17" s="20" t="str">
        <f>VLOOKUP(E17,studia!$F$1:$I$12,2,FALSE)</f>
        <v>Automatyka i Robotyka</v>
      </c>
      <c r="C17" s="20" t="str">
        <f>VLOOKUP(E17,studia!$F$1:$I$12,3,FALSE)</f>
        <v>inż.</v>
      </c>
      <c r="D17" s="20" t="str">
        <f>VLOOKUP(E17,studia!$F$1:$I$12,4,FALSE)</f>
        <v>AMU</v>
      </c>
      <c r="E17" s="163" t="s">
        <v>371</v>
      </c>
      <c r="F17" s="163"/>
      <c r="G17" s="164" t="s">
        <v>1055</v>
      </c>
      <c r="H17" s="164" t="s">
        <v>1056</v>
      </c>
      <c r="I17" s="164" t="s">
        <v>1057</v>
      </c>
      <c r="J17" s="164" t="s">
        <v>1051</v>
      </c>
      <c r="K17" s="19" t="str">
        <f>VLOOKUP(J17,Prowadzacy!$F$2:$J$105,2,FALSE)</f>
        <v>Mateusz</v>
      </c>
      <c r="L17" s="19">
        <f>VLOOKUP(J17,Prowadzacy!$F$2:$K$105,3,FALSE)</f>
        <v>0</v>
      </c>
      <c r="M17" s="19" t="str">
        <f>VLOOKUP(J17,Prowadzacy!$F$2:$K$105,4,FALSE)</f>
        <v>Dybkowski</v>
      </c>
      <c r="N17" s="20" t="str">
        <f>VLOOKUP(J17,Prowadzacy!$F$2:$M$105,8,FALSE)</f>
        <v xml:space="preserve">Mateusz | Dybkowski | Dr hab. inż. |  ( 05366 ) </v>
      </c>
      <c r="O17" s="20" t="str">
        <f>VLOOKUP(J17,Prowadzacy!$F$2:$K$105,5,FALSE)</f>
        <v>K37W05D02</v>
      </c>
      <c r="P17" s="20" t="str">
        <f>VLOOKUP(J17,Prowadzacy!$F$2:$K$105,6,FALSE)</f>
        <v>ZNEMAP</v>
      </c>
      <c r="Q17" s="163" t="s">
        <v>1084</v>
      </c>
      <c r="R17" s="20" t="str">
        <f>VLOOKUP(Q17,Prowadzacy!$F$2:$K$105,2,FALSE)</f>
        <v>Krzysztof</v>
      </c>
      <c r="S17" s="20" t="str">
        <f>VLOOKUP(Q17,Prowadzacy!$F$2:$K$105,3,FALSE)</f>
        <v>Paweł</v>
      </c>
      <c r="T17" s="20" t="str">
        <f>VLOOKUP(Q17,Prowadzacy!$F$2:$K$105,4,FALSE)</f>
        <v>Dyrcz</v>
      </c>
      <c r="U17" s="20" t="str">
        <f>VLOOKUP(Q17,Prowadzacy!$F$2:$M$105,8,FALSE)</f>
        <v xml:space="preserve">Krzysztof | Dyrcz | Dr inż. |  ( 05307 ) </v>
      </c>
      <c r="V17" s="286" t="s">
        <v>1410</v>
      </c>
      <c r="W17" s="163" t="s">
        <v>220</v>
      </c>
      <c r="X17" s="286" t="s">
        <v>1411</v>
      </c>
      <c r="Y17" s="163" t="s">
        <v>221</v>
      </c>
      <c r="Z17" s="10"/>
      <c r="AA17" s="10"/>
      <c r="AB17" s="9"/>
      <c r="AC17" s="9"/>
      <c r="AD17" s="9"/>
      <c r="AE17" s="9"/>
      <c r="AF17" s="9"/>
      <c r="AG17" s="9"/>
      <c r="AH17" s="9"/>
      <c r="AI17" s="9"/>
      <c r="AJ17" s="9"/>
      <c r="AK17" s="9"/>
    </row>
    <row r="18" spans="1:37" ht="257.25">
      <c r="A18" s="288">
        <v>13</v>
      </c>
      <c r="B18" s="20" t="str">
        <f>VLOOKUP(E18,studia!$F$1:$I$12,2,FALSE)</f>
        <v>Automatyka i Robotyka</v>
      </c>
      <c r="C18" s="20" t="str">
        <f>VLOOKUP(E18,studia!$F$1:$I$12,3,FALSE)</f>
        <v>inż.</v>
      </c>
      <c r="D18" s="20" t="str">
        <f>VLOOKUP(E18,studia!$F$1:$I$12,4,FALSE)</f>
        <v>AMU</v>
      </c>
      <c r="E18" s="163" t="s">
        <v>371</v>
      </c>
      <c r="F18" s="163"/>
      <c r="G18" s="164" t="s">
        <v>1058</v>
      </c>
      <c r="H18" s="164" t="s">
        <v>1059</v>
      </c>
      <c r="I18" s="164" t="s">
        <v>1060</v>
      </c>
      <c r="J18" s="164" t="s">
        <v>1051</v>
      </c>
      <c r="K18" s="19" t="str">
        <f>VLOOKUP(J18,Prowadzacy!$F$2:$J$105,2,FALSE)</f>
        <v>Mateusz</v>
      </c>
      <c r="L18" s="19">
        <f>VLOOKUP(J18,Prowadzacy!$F$2:$K$105,3,FALSE)</f>
        <v>0</v>
      </c>
      <c r="M18" s="19" t="str">
        <f>VLOOKUP(J18,Prowadzacy!$F$2:$K$105,4,FALSE)</f>
        <v>Dybkowski</v>
      </c>
      <c r="N18" s="20" t="str">
        <f>VLOOKUP(J18,Prowadzacy!$F$2:$M$105,8,FALSE)</f>
        <v xml:space="preserve">Mateusz | Dybkowski | Dr hab. inż. |  ( 05366 ) </v>
      </c>
      <c r="O18" s="20" t="str">
        <f>VLOOKUP(J18,Prowadzacy!$F$2:$K$105,5,FALSE)</f>
        <v>K37W05D02</v>
      </c>
      <c r="P18" s="20" t="str">
        <f>VLOOKUP(J18,Prowadzacy!$F$2:$K$105,6,FALSE)</f>
        <v>ZNEMAP</v>
      </c>
      <c r="Q18" s="163" t="s">
        <v>1084</v>
      </c>
      <c r="R18" s="20" t="str">
        <f>VLOOKUP(Q18,Prowadzacy!$F$2:$K$105,2,FALSE)</f>
        <v>Krzysztof</v>
      </c>
      <c r="S18" s="20" t="str">
        <f>VLOOKUP(Q18,Prowadzacy!$F$2:$K$105,3,FALSE)</f>
        <v>Paweł</v>
      </c>
      <c r="T18" s="20" t="str">
        <f>VLOOKUP(Q18,Prowadzacy!$F$2:$K$105,4,FALSE)</f>
        <v>Dyrcz</v>
      </c>
      <c r="U18" s="20" t="str">
        <f>VLOOKUP(Q18,Prowadzacy!$F$2:$M$105,8,FALSE)</f>
        <v xml:space="preserve">Krzysztof | Dyrcz | Dr inż. |  ( 05307 ) </v>
      </c>
      <c r="V18" s="286" t="s">
        <v>1410</v>
      </c>
      <c r="W18" s="163" t="s">
        <v>220</v>
      </c>
      <c r="X18" s="286" t="s">
        <v>1411</v>
      </c>
      <c r="Y18" s="163" t="s">
        <v>221</v>
      </c>
      <c r="Z18" s="10"/>
      <c r="AA18" s="10"/>
      <c r="AB18" s="9"/>
      <c r="AC18" s="9"/>
      <c r="AD18" s="9"/>
      <c r="AE18" s="9"/>
      <c r="AF18" s="9"/>
      <c r="AG18" s="9"/>
      <c r="AH18" s="9"/>
      <c r="AI18" s="9"/>
      <c r="AJ18" s="9"/>
      <c r="AK18" s="9"/>
    </row>
    <row r="19" spans="1:37" ht="244.5">
      <c r="A19" s="288">
        <v>14</v>
      </c>
      <c r="B19" s="20" t="str">
        <f>VLOOKUP(E19,studia!$F$1:$I$12,2,FALSE)</f>
        <v>Automatyka i Robotyka</v>
      </c>
      <c r="C19" s="20" t="str">
        <f>VLOOKUP(E19,studia!$F$1:$I$12,3,FALSE)</f>
        <v>inż.</v>
      </c>
      <c r="D19" s="20" t="str">
        <f>VLOOKUP(E19,studia!$F$1:$I$12,4,FALSE)</f>
        <v>AMU</v>
      </c>
      <c r="E19" s="163" t="s">
        <v>371</v>
      </c>
      <c r="F19" s="163"/>
      <c r="G19" s="164" t="s">
        <v>1061</v>
      </c>
      <c r="H19" s="164" t="s">
        <v>1062</v>
      </c>
      <c r="I19" s="164" t="s">
        <v>1063</v>
      </c>
      <c r="J19" s="164" t="s">
        <v>1051</v>
      </c>
      <c r="K19" s="19" t="str">
        <f>VLOOKUP(J19,Prowadzacy!$F$2:$J$105,2,FALSE)</f>
        <v>Mateusz</v>
      </c>
      <c r="L19" s="19">
        <f>VLOOKUP(J19,Prowadzacy!$F$2:$K$105,3,FALSE)</f>
        <v>0</v>
      </c>
      <c r="M19" s="19" t="str">
        <f>VLOOKUP(J19,Prowadzacy!$F$2:$K$105,4,FALSE)</f>
        <v>Dybkowski</v>
      </c>
      <c r="N19" s="20" t="str">
        <f>VLOOKUP(J19,Prowadzacy!$F$2:$M$105,8,FALSE)</f>
        <v xml:space="preserve">Mateusz | Dybkowski | Dr hab. inż. |  ( 05366 ) </v>
      </c>
      <c r="O19" s="20" t="str">
        <f>VLOOKUP(J19,Prowadzacy!$F$2:$K$105,5,FALSE)</f>
        <v>K37W05D02</v>
      </c>
      <c r="P19" s="20" t="str">
        <f>VLOOKUP(J19,Prowadzacy!$F$2:$K$105,6,FALSE)</f>
        <v>ZNEMAP</v>
      </c>
      <c r="Q19" s="163" t="s">
        <v>1084</v>
      </c>
      <c r="R19" s="20" t="str">
        <f>VLOOKUP(Q19,Prowadzacy!$F$2:$K$105,2,FALSE)</f>
        <v>Krzysztof</v>
      </c>
      <c r="S19" s="20" t="str">
        <f>VLOOKUP(Q19,Prowadzacy!$F$2:$K$105,3,FALSE)</f>
        <v>Paweł</v>
      </c>
      <c r="T19" s="20" t="str">
        <f>VLOOKUP(Q19,Prowadzacy!$F$2:$K$105,4,FALSE)</f>
        <v>Dyrcz</v>
      </c>
      <c r="U19" s="20" t="str">
        <f>VLOOKUP(Q19,Prowadzacy!$F$2:$M$105,8,FALSE)</f>
        <v xml:space="preserve">Krzysztof | Dyrcz | Dr inż. |  ( 05307 ) </v>
      </c>
      <c r="V19" s="164" t="s">
        <v>1410</v>
      </c>
      <c r="W19" s="163" t="s">
        <v>220</v>
      </c>
      <c r="X19" s="286" t="s">
        <v>1411</v>
      </c>
      <c r="Y19" s="163" t="s">
        <v>221</v>
      </c>
      <c r="Z19" s="10"/>
      <c r="AA19" s="9"/>
      <c r="AB19" s="9"/>
      <c r="AC19" s="9"/>
      <c r="AD19" s="9"/>
      <c r="AE19" s="9"/>
      <c r="AF19" s="9"/>
      <c r="AG19" s="9"/>
      <c r="AH19" s="9"/>
      <c r="AI19" s="9"/>
      <c r="AJ19" s="9"/>
      <c r="AK19" s="9"/>
    </row>
    <row r="20" spans="1:37" ht="129.75">
      <c r="A20" s="288">
        <v>15</v>
      </c>
      <c r="B20" s="20" t="str">
        <f>VLOOKUP(E20,studia!$F$1:$I$12,2,FALSE)</f>
        <v>Automatyka i Robotyka</v>
      </c>
      <c r="C20" s="20" t="str">
        <f>VLOOKUP(E20,studia!$F$1:$I$12,3,FALSE)</f>
        <v>inż.</v>
      </c>
      <c r="D20" s="20" t="str">
        <f>VLOOKUP(E20,studia!$F$1:$I$12,4,FALSE)</f>
        <v>AMU</v>
      </c>
      <c r="E20" s="163" t="s">
        <v>371</v>
      </c>
      <c r="F20" s="295" t="s">
        <v>2124</v>
      </c>
      <c r="G20" s="164" t="s">
        <v>1088</v>
      </c>
      <c r="H20" s="164" t="s">
        <v>1089</v>
      </c>
      <c r="I20" s="164" t="s">
        <v>1090</v>
      </c>
      <c r="J20" s="164" t="s">
        <v>1084</v>
      </c>
      <c r="K20" s="19" t="str">
        <f>VLOOKUP(J20,Prowadzacy!$F$2:$J$105,2,FALSE)</f>
        <v>Krzysztof</v>
      </c>
      <c r="L20" s="19" t="str">
        <f>VLOOKUP(J20,Prowadzacy!$F$2:$K$105,3,FALSE)</f>
        <v>Paweł</v>
      </c>
      <c r="M20" s="19" t="str">
        <f>VLOOKUP(J20,Prowadzacy!$F$2:$K$105,4,FALSE)</f>
        <v>Dyrcz</v>
      </c>
      <c r="N20" s="20" t="str">
        <f>VLOOKUP(J20,Prowadzacy!$F$2:$M$105,8,FALSE)</f>
        <v xml:space="preserve">Krzysztof | Dyrcz | Dr inż. |  ( 05307 ) </v>
      </c>
      <c r="O20" s="20" t="str">
        <f>VLOOKUP(J20,Prowadzacy!$F$2:$K$105,5,FALSE)</f>
        <v>K37W05D02</v>
      </c>
      <c r="P20" s="20" t="str">
        <f>VLOOKUP(J20,Prowadzacy!$F$2:$K$105,6,FALSE)</f>
        <v>ZNEMAP</v>
      </c>
      <c r="Q20" s="163" t="s">
        <v>1155</v>
      </c>
      <c r="R20" s="20" t="str">
        <f>VLOOKUP(Q20,Prowadzacy!$F$2:$K$105,2,FALSE)</f>
        <v>Marcin</v>
      </c>
      <c r="S20" s="20">
        <f>VLOOKUP(Q20,Prowadzacy!$F$2:$K$105,3,FALSE)</f>
        <v>0</v>
      </c>
      <c r="T20" s="20" t="str">
        <f>VLOOKUP(Q20,Prowadzacy!$F$2:$K$105,4,FALSE)</f>
        <v>Kamiński</v>
      </c>
      <c r="U20" s="20" t="str">
        <f>VLOOKUP(Q20,Prowadzacy!$F$2:$M$105,8,FALSE)</f>
        <v xml:space="preserve">Marcin | Kamiński | Dr hab. inż. |  ( 05373 ) </v>
      </c>
      <c r="V20" s="164"/>
      <c r="W20" s="163" t="s">
        <v>221</v>
      </c>
      <c r="X20" s="163"/>
      <c r="Y20" s="163"/>
      <c r="Z20" s="10"/>
      <c r="AA20" s="9"/>
      <c r="AB20" s="9"/>
      <c r="AC20" s="9"/>
      <c r="AD20" s="9"/>
      <c r="AE20" s="9"/>
      <c r="AF20" s="9"/>
      <c r="AG20" s="9"/>
      <c r="AH20" s="9"/>
      <c r="AI20" s="9"/>
      <c r="AJ20" s="9"/>
      <c r="AK20" s="9"/>
    </row>
    <row r="21" spans="1:37" ht="104.25">
      <c r="A21" s="288">
        <v>16</v>
      </c>
      <c r="B21" s="20" t="str">
        <f>VLOOKUP(E21,studia!$F$1:$I$12,2,FALSE)</f>
        <v>Automatyka i Robotyka</v>
      </c>
      <c r="C21" s="20" t="str">
        <f>VLOOKUP(E21,studia!$F$1:$I$12,3,FALSE)</f>
        <v>inż.</v>
      </c>
      <c r="D21" s="20" t="str">
        <f>VLOOKUP(E21,studia!$F$1:$I$12,4,FALSE)</f>
        <v>AMU</v>
      </c>
      <c r="E21" s="163" t="s">
        <v>371</v>
      </c>
      <c r="F21" s="295" t="s">
        <v>2124</v>
      </c>
      <c r="G21" s="164" t="s">
        <v>1091</v>
      </c>
      <c r="H21" s="164" t="s">
        <v>1092</v>
      </c>
      <c r="I21" s="164" t="s">
        <v>1093</v>
      </c>
      <c r="J21" s="164" t="s">
        <v>1084</v>
      </c>
      <c r="K21" s="19" t="str">
        <f>VLOOKUP(J21,Prowadzacy!$F$2:$J$105,2,FALSE)</f>
        <v>Krzysztof</v>
      </c>
      <c r="L21" s="19" t="str">
        <f>VLOOKUP(J21,Prowadzacy!$F$2:$K$105,3,FALSE)</f>
        <v>Paweł</v>
      </c>
      <c r="M21" s="19" t="str">
        <f>VLOOKUP(J21,Prowadzacy!$F$2:$K$105,4,FALSE)</f>
        <v>Dyrcz</v>
      </c>
      <c r="N21" s="20" t="str">
        <f>VLOOKUP(J21,Prowadzacy!$F$2:$M$105,8,FALSE)</f>
        <v xml:space="preserve">Krzysztof | Dyrcz | Dr inż. |  ( 05307 ) </v>
      </c>
      <c r="O21" s="20" t="str">
        <f>VLOOKUP(J21,Prowadzacy!$F$2:$K$105,5,FALSE)</f>
        <v>K37W05D02</v>
      </c>
      <c r="P21" s="20" t="str">
        <f>VLOOKUP(J21,Prowadzacy!$F$2:$K$105,6,FALSE)</f>
        <v>ZNEMAP</v>
      </c>
      <c r="Q21" s="163" t="s">
        <v>1246</v>
      </c>
      <c r="R21" s="20" t="str">
        <f>VLOOKUP(Q21,Prowadzacy!$F$2:$K$105,2,FALSE)</f>
        <v>Marcin</v>
      </c>
      <c r="S21" s="20" t="str">
        <f>VLOOKUP(Q21,Prowadzacy!$F$2:$K$105,3,FALSE)</f>
        <v>Stanisław</v>
      </c>
      <c r="T21" s="20" t="str">
        <f>VLOOKUP(Q21,Prowadzacy!$F$2:$K$105,4,FALSE)</f>
        <v>Pawlak</v>
      </c>
      <c r="U21" s="20" t="str">
        <f>VLOOKUP(Q21,Prowadzacy!$F$2:$M$105,8,FALSE)</f>
        <v xml:space="preserve">Marcin | Pawlak | Dr inż. |  ( 05337 ) </v>
      </c>
      <c r="V21" s="164"/>
      <c r="W21" s="163" t="s">
        <v>221</v>
      </c>
      <c r="X21" s="163"/>
      <c r="Y21" s="163"/>
      <c r="Z21" s="10"/>
      <c r="AA21" s="9"/>
      <c r="AB21" s="9"/>
      <c r="AC21" s="9"/>
      <c r="AD21" s="9"/>
      <c r="AE21" s="9"/>
      <c r="AF21" s="9"/>
      <c r="AG21" s="9"/>
      <c r="AH21" s="9"/>
      <c r="AI21" s="9"/>
      <c r="AJ21" s="9"/>
      <c r="AK21" s="9"/>
    </row>
    <row r="22" spans="1:37" ht="91.5">
      <c r="A22" s="288">
        <v>17</v>
      </c>
      <c r="B22" s="20" t="str">
        <f>VLOOKUP(E22,studia!$F$1:$I$12,2,FALSE)</f>
        <v>Automatyka i Robotyka</v>
      </c>
      <c r="C22" s="20" t="str">
        <f>VLOOKUP(E22,studia!$F$1:$I$12,3,FALSE)</f>
        <v>inż.</v>
      </c>
      <c r="D22" s="20" t="str">
        <f>VLOOKUP(E22,studia!$F$1:$I$12,4,FALSE)</f>
        <v>AMU</v>
      </c>
      <c r="E22" s="163" t="s">
        <v>371</v>
      </c>
      <c r="F22" s="163"/>
      <c r="G22" s="164" t="s">
        <v>1094</v>
      </c>
      <c r="H22" s="164" t="s">
        <v>1095</v>
      </c>
      <c r="I22" s="164" t="s">
        <v>1096</v>
      </c>
      <c r="J22" s="164" t="s">
        <v>1084</v>
      </c>
      <c r="K22" s="19" t="str">
        <f>VLOOKUP(J22,Prowadzacy!$F$2:$J$105,2,FALSE)</f>
        <v>Krzysztof</v>
      </c>
      <c r="L22" s="19" t="str">
        <f>VLOOKUP(J22,Prowadzacy!$F$2:$K$105,3,FALSE)</f>
        <v>Paweł</v>
      </c>
      <c r="M22" s="19" t="str">
        <f>VLOOKUP(J22,Prowadzacy!$F$2:$K$105,4,FALSE)</f>
        <v>Dyrcz</v>
      </c>
      <c r="N22" s="20" t="str">
        <f>VLOOKUP(J22,Prowadzacy!$F$2:$M$105,8,FALSE)</f>
        <v xml:space="preserve">Krzysztof | Dyrcz | Dr inż. |  ( 05307 ) </v>
      </c>
      <c r="O22" s="20" t="str">
        <f>VLOOKUP(J22,Prowadzacy!$F$2:$K$105,5,FALSE)</f>
        <v>K37W05D02</v>
      </c>
      <c r="P22" s="20" t="str">
        <f>VLOOKUP(J22,Prowadzacy!$F$2:$K$105,6,FALSE)</f>
        <v>ZNEMAP</v>
      </c>
      <c r="Q22" s="163" t="s">
        <v>1155</v>
      </c>
      <c r="R22" s="20" t="str">
        <f>VLOOKUP(Q22,Prowadzacy!$F$2:$K$105,2,FALSE)</f>
        <v>Marcin</v>
      </c>
      <c r="S22" s="20">
        <f>VLOOKUP(Q22,Prowadzacy!$F$2:$K$105,3,FALSE)</f>
        <v>0</v>
      </c>
      <c r="T22" s="20" t="str">
        <f>VLOOKUP(Q22,Prowadzacy!$F$2:$K$105,4,FALSE)</f>
        <v>Kamiński</v>
      </c>
      <c r="U22" s="20" t="str">
        <f>VLOOKUP(Q22,Prowadzacy!$F$2:$M$105,8,FALSE)</f>
        <v xml:space="preserve">Marcin | Kamiński | Dr hab. inż. |  ( 05373 ) </v>
      </c>
      <c r="V22" s="164"/>
      <c r="W22" s="163" t="s">
        <v>221</v>
      </c>
      <c r="X22" s="163"/>
      <c r="Y22" s="163"/>
      <c r="Z22" s="10"/>
      <c r="AA22" s="9"/>
      <c r="AB22" s="9"/>
      <c r="AC22" s="9"/>
      <c r="AD22" s="9"/>
      <c r="AE22" s="9"/>
      <c r="AF22" s="9"/>
      <c r="AG22" s="9"/>
      <c r="AH22" s="9"/>
      <c r="AI22" s="9"/>
      <c r="AJ22" s="9"/>
      <c r="AK22" s="9"/>
    </row>
    <row r="23" spans="1:37" ht="155.25">
      <c r="A23" s="288">
        <v>18</v>
      </c>
      <c r="B23" s="20" t="str">
        <f>VLOOKUP(E23,studia!$F$1:$I$12,2,FALSE)</f>
        <v>Automatyka i Robotyka</v>
      </c>
      <c r="C23" s="20" t="str">
        <f>VLOOKUP(E23,studia!$F$1:$I$12,3,FALSE)</f>
        <v>inż.</v>
      </c>
      <c r="D23" s="20" t="str">
        <f>VLOOKUP(E23,studia!$F$1:$I$12,4,FALSE)</f>
        <v>AMU</v>
      </c>
      <c r="E23" s="163" t="s">
        <v>371</v>
      </c>
      <c r="F23" s="163"/>
      <c r="G23" s="164" t="s">
        <v>1097</v>
      </c>
      <c r="H23" s="164" t="s">
        <v>1098</v>
      </c>
      <c r="I23" s="164" t="s">
        <v>1099</v>
      </c>
      <c r="J23" s="164" t="s">
        <v>1084</v>
      </c>
      <c r="K23" s="19" t="str">
        <f>VLOOKUP(J23,Prowadzacy!$F$2:$J$105,2,FALSE)</f>
        <v>Krzysztof</v>
      </c>
      <c r="L23" s="19" t="str">
        <f>VLOOKUP(J23,Prowadzacy!$F$2:$K$105,3,FALSE)</f>
        <v>Paweł</v>
      </c>
      <c r="M23" s="19" t="str">
        <f>VLOOKUP(J23,Prowadzacy!$F$2:$K$105,4,FALSE)</f>
        <v>Dyrcz</v>
      </c>
      <c r="N23" s="20" t="str">
        <f>VLOOKUP(J23,Prowadzacy!$F$2:$M$105,8,FALSE)</f>
        <v xml:space="preserve">Krzysztof | Dyrcz | Dr inż. |  ( 05307 ) </v>
      </c>
      <c r="O23" s="20" t="str">
        <f>VLOOKUP(J23,Prowadzacy!$F$2:$K$105,5,FALSE)</f>
        <v>K37W05D02</v>
      </c>
      <c r="P23" s="20" t="str">
        <f>VLOOKUP(J23,Prowadzacy!$F$2:$K$105,6,FALSE)</f>
        <v>ZNEMAP</v>
      </c>
      <c r="Q23" s="163" t="s">
        <v>1246</v>
      </c>
      <c r="R23" s="20" t="str">
        <f>VLOOKUP(Q23,Prowadzacy!$F$2:$K$105,2,FALSE)</f>
        <v>Marcin</v>
      </c>
      <c r="S23" s="20" t="str">
        <f>VLOOKUP(Q23,Prowadzacy!$F$2:$K$105,3,FALSE)</f>
        <v>Stanisław</v>
      </c>
      <c r="T23" s="20" t="str">
        <f>VLOOKUP(Q23,Prowadzacy!$F$2:$K$105,4,FALSE)</f>
        <v>Pawlak</v>
      </c>
      <c r="U23" s="20" t="str">
        <f>VLOOKUP(Q23,Prowadzacy!$F$2:$M$105,8,FALSE)</f>
        <v xml:space="preserve">Marcin | Pawlak | Dr inż. |  ( 05337 ) </v>
      </c>
      <c r="V23" s="164"/>
      <c r="W23" s="163" t="s">
        <v>221</v>
      </c>
      <c r="X23" s="163"/>
      <c r="Y23" s="163"/>
      <c r="Z23" s="10"/>
      <c r="AA23" s="9"/>
      <c r="AB23" s="9"/>
      <c r="AC23" s="9"/>
      <c r="AD23" s="9"/>
      <c r="AE23" s="9"/>
      <c r="AF23" s="9"/>
      <c r="AG23" s="9"/>
      <c r="AH23" s="9"/>
      <c r="AI23" s="9"/>
      <c r="AJ23" s="9"/>
      <c r="AK23" s="9"/>
    </row>
    <row r="24" spans="1:37" ht="180.75">
      <c r="A24" s="288">
        <v>19</v>
      </c>
      <c r="B24" s="20" t="str">
        <f>VLOOKUP(E24,studia!$F$1:$I$12,2,FALSE)</f>
        <v>Automatyka i Robotyka</v>
      </c>
      <c r="C24" s="20" t="str">
        <f>VLOOKUP(E24,studia!$F$1:$I$12,3,FALSE)</f>
        <v>inż.</v>
      </c>
      <c r="D24" s="20" t="str">
        <f>VLOOKUP(E24,studia!$F$1:$I$12,4,FALSE)</f>
        <v>AMU</v>
      </c>
      <c r="E24" s="163" t="s">
        <v>371</v>
      </c>
      <c r="F24" s="295" t="s">
        <v>2124</v>
      </c>
      <c r="G24" s="164" t="s">
        <v>1656</v>
      </c>
      <c r="H24" s="164" t="s">
        <v>1657</v>
      </c>
      <c r="I24" s="164" t="s">
        <v>1661</v>
      </c>
      <c r="J24" s="164" t="s">
        <v>1084</v>
      </c>
      <c r="K24" s="19" t="str">
        <f>VLOOKUP(J24,Prowadzacy!$F$2:$J$105,2,FALSE)</f>
        <v>Krzysztof</v>
      </c>
      <c r="L24" s="19" t="str">
        <f>VLOOKUP(J24,Prowadzacy!$F$2:$K$105,3,FALSE)</f>
        <v>Paweł</v>
      </c>
      <c r="M24" s="19" t="str">
        <f>VLOOKUP(J24,Prowadzacy!$F$2:$K$105,4,FALSE)</f>
        <v>Dyrcz</v>
      </c>
      <c r="N24" s="20" t="str">
        <f>VLOOKUP(J24,Prowadzacy!$F$2:$M$105,8,FALSE)</f>
        <v xml:space="preserve">Krzysztof | Dyrcz | Dr inż. |  ( 05307 ) </v>
      </c>
      <c r="O24" s="20" t="str">
        <f>VLOOKUP(J24,Prowadzacy!$F$2:$K$105,5,FALSE)</f>
        <v>K37W05D02</v>
      </c>
      <c r="P24" s="20" t="str">
        <f>VLOOKUP(J24,Prowadzacy!$F$2:$K$105,6,FALSE)</f>
        <v>ZNEMAP</v>
      </c>
      <c r="Q24" s="163" t="s">
        <v>1379</v>
      </c>
      <c r="R24" s="20" t="str">
        <f>VLOOKUP(Q24,Prowadzacy!$F$2:$K$105,2,FALSE)</f>
        <v>Karol</v>
      </c>
      <c r="S24" s="20">
        <f>VLOOKUP(Q24,Prowadzacy!$F$2:$K$105,3,FALSE)</f>
        <v>0</v>
      </c>
      <c r="T24" s="20" t="str">
        <f>VLOOKUP(Q24,Prowadzacy!$F$2:$K$105,4,FALSE)</f>
        <v>Wróbel</v>
      </c>
      <c r="U24" s="20" t="str">
        <f>VLOOKUP(Q24,Prowadzacy!$F$2:$M$105,8,FALSE)</f>
        <v xml:space="preserve">Karol | Wróbel | Dr inż. |  ( 053112 ) </v>
      </c>
      <c r="V24" s="164"/>
      <c r="W24" s="163" t="s">
        <v>221</v>
      </c>
      <c r="X24" s="163"/>
      <c r="Y24" s="163"/>
      <c r="Z24" s="10"/>
      <c r="AA24" s="9"/>
      <c r="AB24" s="9"/>
      <c r="AC24" s="9"/>
      <c r="AD24" s="9"/>
      <c r="AE24" s="9"/>
      <c r="AF24" s="9"/>
      <c r="AG24" s="9"/>
      <c r="AH24" s="9"/>
      <c r="AI24" s="9"/>
      <c r="AJ24" s="9"/>
      <c r="AK24" s="9"/>
    </row>
    <row r="25" spans="1:37" ht="193.5">
      <c r="A25" s="288">
        <v>20</v>
      </c>
      <c r="B25" s="20" t="str">
        <f>VLOOKUP(E25,studia!$F$1:$I$12,2,FALSE)</f>
        <v>Automatyka i Robotyka</v>
      </c>
      <c r="C25" s="20" t="str">
        <f>VLOOKUP(E25,studia!$F$1:$I$12,3,FALSE)</f>
        <v>inż.</v>
      </c>
      <c r="D25" s="20" t="str">
        <f>VLOOKUP(E25,studia!$F$1:$I$12,4,FALSE)</f>
        <v>AMU</v>
      </c>
      <c r="E25" s="163" t="s">
        <v>371</v>
      </c>
      <c r="F25" s="295" t="s">
        <v>2124</v>
      </c>
      <c r="G25" s="164" t="s">
        <v>1100</v>
      </c>
      <c r="H25" s="164" t="s">
        <v>1101</v>
      </c>
      <c r="I25" s="164" t="s">
        <v>1102</v>
      </c>
      <c r="J25" s="164" t="s">
        <v>1084</v>
      </c>
      <c r="K25" s="19" t="str">
        <f>VLOOKUP(J25,Prowadzacy!$F$2:$J$105,2,FALSE)</f>
        <v>Krzysztof</v>
      </c>
      <c r="L25" s="19" t="str">
        <f>VLOOKUP(J25,Prowadzacy!$F$2:$K$105,3,FALSE)</f>
        <v>Paweł</v>
      </c>
      <c r="M25" s="19" t="str">
        <f>VLOOKUP(J25,Prowadzacy!$F$2:$K$105,4,FALSE)</f>
        <v>Dyrcz</v>
      </c>
      <c r="N25" s="20" t="str">
        <f>VLOOKUP(J25,Prowadzacy!$F$2:$M$105,8,FALSE)</f>
        <v xml:space="preserve">Krzysztof | Dyrcz | Dr inż. |  ( 05307 ) </v>
      </c>
      <c r="O25" s="20" t="str">
        <f>VLOOKUP(J25,Prowadzacy!$F$2:$K$105,5,FALSE)</f>
        <v>K37W05D02</v>
      </c>
      <c r="P25" s="20" t="str">
        <f>VLOOKUP(J25,Prowadzacy!$F$2:$K$105,6,FALSE)</f>
        <v>ZNEMAP</v>
      </c>
      <c r="Q25" s="163" t="s">
        <v>1379</v>
      </c>
      <c r="R25" s="20" t="str">
        <f>VLOOKUP(Q25,Prowadzacy!$F$2:$K$105,2,FALSE)</f>
        <v>Karol</v>
      </c>
      <c r="S25" s="20">
        <f>VLOOKUP(Q25,Prowadzacy!$F$2:$K$105,3,FALSE)</f>
        <v>0</v>
      </c>
      <c r="T25" s="20" t="str">
        <f>VLOOKUP(Q25,Prowadzacy!$F$2:$K$105,4,FALSE)</f>
        <v>Wróbel</v>
      </c>
      <c r="U25" s="20" t="str">
        <f>VLOOKUP(Q25,Prowadzacy!$F$2:$M$105,8,FALSE)</f>
        <v xml:space="preserve">Karol | Wróbel | Dr inż. |  ( 053112 ) </v>
      </c>
      <c r="V25" s="164"/>
      <c r="W25" s="163" t="s">
        <v>221</v>
      </c>
      <c r="X25" s="163"/>
      <c r="Y25" s="163"/>
      <c r="Z25" s="10"/>
      <c r="AA25" s="9"/>
      <c r="AB25" s="9"/>
      <c r="AC25" s="9"/>
      <c r="AD25" s="9"/>
      <c r="AE25" s="9"/>
      <c r="AF25" s="9"/>
      <c r="AG25" s="9"/>
      <c r="AH25" s="9"/>
      <c r="AI25" s="9"/>
      <c r="AJ25" s="9"/>
      <c r="AK25" s="9"/>
    </row>
    <row r="26" spans="1:37" ht="270">
      <c r="A26" s="288">
        <v>21</v>
      </c>
      <c r="B26" s="20" t="str">
        <f>VLOOKUP(E26,studia!$F$1:$I$12,2,FALSE)</f>
        <v>Automatyka i Robotyka</v>
      </c>
      <c r="C26" s="20" t="str">
        <f>VLOOKUP(E26,studia!$F$1:$I$12,3,FALSE)</f>
        <v>inż.</v>
      </c>
      <c r="D26" s="20" t="str">
        <f>VLOOKUP(E26,studia!$F$1:$I$12,4,FALSE)</f>
        <v>AMU</v>
      </c>
      <c r="E26" s="163" t="s">
        <v>371</v>
      </c>
      <c r="F26" s="295" t="s">
        <v>2124</v>
      </c>
      <c r="G26" s="164" t="s">
        <v>1103</v>
      </c>
      <c r="H26" s="164" t="s">
        <v>1104</v>
      </c>
      <c r="I26" s="164" t="s">
        <v>1105</v>
      </c>
      <c r="J26" s="164" t="s">
        <v>1106</v>
      </c>
      <c r="K26" s="19" t="str">
        <f>VLOOKUP(J26,Prowadzacy!$F$2:$J$105,2,FALSE)</f>
        <v>Paweł</v>
      </c>
      <c r="L26" s="19" t="str">
        <f>VLOOKUP(J26,Prowadzacy!$F$2:$K$105,3,FALSE)</f>
        <v>Grzegorz</v>
      </c>
      <c r="M26" s="19" t="str">
        <f>VLOOKUP(J26,Prowadzacy!$F$2:$K$105,4,FALSE)</f>
        <v>Ewert</v>
      </c>
      <c r="N26" s="20" t="str">
        <f>VLOOKUP(J26,Prowadzacy!$F$2:$M$105,8,FALSE)</f>
        <v xml:space="preserve">Paweł | Ewert | Dr inż. |  ( 05378 ) </v>
      </c>
      <c r="O26" s="20" t="str">
        <f>VLOOKUP(J26,Prowadzacy!$F$2:$K$105,5,FALSE)</f>
        <v>K37W05D02</v>
      </c>
      <c r="P26" s="20" t="str">
        <f>VLOOKUP(J26,Prowadzacy!$F$2:$K$105,6,FALSE)</f>
        <v>ZNEMAP</v>
      </c>
      <c r="Q26" s="163" t="s">
        <v>1347</v>
      </c>
      <c r="R26" s="20" t="str">
        <f>VLOOKUP(Q26,Prowadzacy!$F$2:$K$105,2,FALSE)</f>
        <v>Marcin</v>
      </c>
      <c r="S26" s="20">
        <f>VLOOKUP(Q26,Prowadzacy!$F$2:$K$105,3,FALSE)</f>
        <v>0</v>
      </c>
      <c r="T26" s="20" t="str">
        <f>VLOOKUP(Q26,Prowadzacy!$F$2:$K$105,4,FALSE)</f>
        <v>Wolkiewicz</v>
      </c>
      <c r="U26" s="20" t="str">
        <f>VLOOKUP(Q26,Prowadzacy!$F$2:$M$105,8,FALSE)</f>
        <v xml:space="preserve">Marcin | Wolkiewicz | Dr inż. |  ( 05377 ) </v>
      </c>
      <c r="V26" s="164"/>
      <c r="W26" s="163" t="s">
        <v>221</v>
      </c>
      <c r="X26" s="163"/>
      <c r="Y26" s="163"/>
      <c r="Z26" s="10"/>
      <c r="AA26" s="9"/>
      <c r="AB26" s="9"/>
      <c r="AC26" s="9"/>
      <c r="AD26" s="9"/>
      <c r="AE26" s="9"/>
      <c r="AF26" s="9"/>
      <c r="AG26" s="9"/>
      <c r="AH26" s="9"/>
      <c r="AI26" s="9"/>
      <c r="AJ26" s="9"/>
      <c r="AK26" s="9"/>
    </row>
    <row r="27" spans="1:37" ht="244.5">
      <c r="A27" s="288">
        <v>22</v>
      </c>
      <c r="B27" s="20" t="str">
        <f>VLOOKUP(E27,studia!$F$1:$I$12,2,FALSE)</f>
        <v>Automatyka i Robotyka</v>
      </c>
      <c r="C27" s="20" t="str">
        <f>VLOOKUP(E27,studia!$F$1:$I$12,3,FALSE)</f>
        <v>inż.</v>
      </c>
      <c r="D27" s="20" t="str">
        <f>VLOOKUP(E27,studia!$F$1:$I$12,4,FALSE)</f>
        <v>AMU</v>
      </c>
      <c r="E27" s="163" t="s">
        <v>371</v>
      </c>
      <c r="F27" s="295" t="s">
        <v>2124</v>
      </c>
      <c r="G27" s="164" t="s">
        <v>1107</v>
      </c>
      <c r="H27" s="164" t="s">
        <v>1108</v>
      </c>
      <c r="I27" s="164" t="s">
        <v>1109</v>
      </c>
      <c r="J27" s="164" t="s">
        <v>1106</v>
      </c>
      <c r="K27" s="19" t="str">
        <f>VLOOKUP(J27,Prowadzacy!$F$2:$J$105,2,FALSE)</f>
        <v>Paweł</v>
      </c>
      <c r="L27" s="19" t="str">
        <f>VLOOKUP(J27,Prowadzacy!$F$2:$K$105,3,FALSE)</f>
        <v>Grzegorz</v>
      </c>
      <c r="M27" s="19" t="str">
        <f>VLOOKUP(J27,Prowadzacy!$F$2:$K$105,4,FALSE)</f>
        <v>Ewert</v>
      </c>
      <c r="N27" s="20" t="str">
        <f>VLOOKUP(J27,Prowadzacy!$F$2:$M$105,8,FALSE)</f>
        <v xml:space="preserve">Paweł | Ewert | Dr inż. |  ( 05378 ) </v>
      </c>
      <c r="O27" s="20" t="str">
        <f>VLOOKUP(J27,Prowadzacy!$F$2:$K$105,5,FALSE)</f>
        <v>K37W05D02</v>
      </c>
      <c r="P27" s="20" t="str">
        <f>VLOOKUP(J27,Prowadzacy!$F$2:$K$105,6,FALSE)</f>
        <v>ZNEMAP</v>
      </c>
      <c r="Q27" s="163" t="s">
        <v>1347</v>
      </c>
      <c r="R27" s="20" t="str">
        <f>VLOOKUP(Q27,Prowadzacy!$F$2:$K$105,2,FALSE)</f>
        <v>Marcin</v>
      </c>
      <c r="S27" s="20">
        <f>VLOOKUP(Q27,Prowadzacy!$F$2:$K$105,3,FALSE)</f>
        <v>0</v>
      </c>
      <c r="T27" s="20" t="str">
        <f>VLOOKUP(Q27,Prowadzacy!$F$2:$K$105,4,FALSE)</f>
        <v>Wolkiewicz</v>
      </c>
      <c r="U27" s="20" t="str">
        <f>VLOOKUP(Q27,Prowadzacy!$F$2:$M$105,8,FALSE)</f>
        <v xml:space="preserve">Marcin | Wolkiewicz | Dr inż. |  ( 05377 ) </v>
      </c>
      <c r="V27" s="164"/>
      <c r="W27" s="163" t="s">
        <v>221</v>
      </c>
      <c r="X27" s="163"/>
      <c r="Y27" s="163"/>
      <c r="Z27" s="10"/>
      <c r="AA27" s="9"/>
      <c r="AB27" s="9"/>
      <c r="AC27" s="9"/>
      <c r="AD27" s="9"/>
      <c r="AE27" s="9"/>
      <c r="AF27" s="9"/>
      <c r="AG27" s="9"/>
      <c r="AH27" s="9"/>
      <c r="AI27" s="9"/>
      <c r="AJ27" s="9"/>
      <c r="AK27" s="9"/>
    </row>
    <row r="28" spans="1:37" ht="142.5">
      <c r="A28" s="288">
        <v>23</v>
      </c>
      <c r="B28" s="20" t="str">
        <f>VLOOKUP(E28,studia!$F$1:$I$12,2,FALSE)</f>
        <v>Automatyka i Robotyka</v>
      </c>
      <c r="C28" s="20" t="str">
        <f>VLOOKUP(E28,studia!$F$1:$I$12,3,FALSE)</f>
        <v>inż.</v>
      </c>
      <c r="D28" s="20" t="str">
        <f>VLOOKUP(E28,studia!$F$1:$I$12,4,FALSE)</f>
        <v>AMU</v>
      </c>
      <c r="E28" s="163" t="s">
        <v>371</v>
      </c>
      <c r="F28" s="295" t="s">
        <v>2124</v>
      </c>
      <c r="G28" s="164" t="s">
        <v>1110</v>
      </c>
      <c r="H28" s="164" t="s">
        <v>1111</v>
      </c>
      <c r="I28" s="164" t="s">
        <v>1112</v>
      </c>
      <c r="J28" s="164" t="s">
        <v>1106</v>
      </c>
      <c r="K28" s="19" t="str">
        <f>VLOOKUP(J28,Prowadzacy!$F$2:$J$105,2,FALSE)</f>
        <v>Paweł</v>
      </c>
      <c r="L28" s="19" t="str">
        <f>VLOOKUP(J28,Prowadzacy!$F$2:$K$105,3,FALSE)</f>
        <v>Grzegorz</v>
      </c>
      <c r="M28" s="19" t="str">
        <f>VLOOKUP(J28,Prowadzacy!$F$2:$K$105,4,FALSE)</f>
        <v>Ewert</v>
      </c>
      <c r="N28" s="20" t="str">
        <f>VLOOKUP(J28,Prowadzacy!$F$2:$M$105,8,FALSE)</f>
        <v xml:space="preserve">Paweł | Ewert | Dr inż. |  ( 05378 ) </v>
      </c>
      <c r="O28" s="20" t="str">
        <f>VLOOKUP(J28,Prowadzacy!$F$2:$K$105,5,FALSE)</f>
        <v>K37W05D02</v>
      </c>
      <c r="P28" s="20" t="str">
        <f>VLOOKUP(J28,Prowadzacy!$F$2:$K$105,6,FALSE)</f>
        <v>ZNEMAP</v>
      </c>
      <c r="Q28" s="163" t="s">
        <v>1379</v>
      </c>
      <c r="R28" s="20" t="str">
        <f>VLOOKUP(Q28,Prowadzacy!$F$2:$K$105,2,FALSE)</f>
        <v>Karol</v>
      </c>
      <c r="S28" s="20">
        <f>VLOOKUP(Q28,Prowadzacy!$F$2:$K$105,3,FALSE)</f>
        <v>0</v>
      </c>
      <c r="T28" s="20" t="str">
        <f>VLOOKUP(Q28,Prowadzacy!$F$2:$K$105,4,FALSE)</f>
        <v>Wróbel</v>
      </c>
      <c r="U28" s="20" t="str">
        <f>VLOOKUP(Q28,Prowadzacy!$F$2:$M$105,8,FALSE)</f>
        <v xml:space="preserve">Karol | Wróbel | Dr inż. |  ( 053112 ) </v>
      </c>
      <c r="V28" s="164"/>
      <c r="W28" s="163" t="s">
        <v>221</v>
      </c>
      <c r="X28" s="163"/>
      <c r="Y28" s="163"/>
      <c r="Z28" s="10"/>
      <c r="AA28" s="9"/>
      <c r="AB28" s="9"/>
      <c r="AC28" s="9"/>
      <c r="AD28" s="9"/>
      <c r="AE28" s="9"/>
      <c r="AF28" s="9"/>
      <c r="AG28" s="9"/>
      <c r="AH28" s="9"/>
      <c r="AI28" s="9"/>
      <c r="AJ28" s="9"/>
      <c r="AK28" s="9"/>
    </row>
    <row r="29" spans="1:37" ht="117">
      <c r="A29" s="288">
        <v>24</v>
      </c>
      <c r="B29" s="20" t="str">
        <f>VLOOKUP(E29,studia!$F$1:$I$12,2,FALSE)</f>
        <v>Automatyka i Robotyka</v>
      </c>
      <c r="C29" s="20" t="str">
        <f>VLOOKUP(E29,studia!$F$1:$I$12,3,FALSE)</f>
        <v>inż.</v>
      </c>
      <c r="D29" s="20" t="str">
        <f>VLOOKUP(E29,studia!$F$1:$I$12,4,FALSE)</f>
        <v>AMU</v>
      </c>
      <c r="E29" s="163" t="s">
        <v>371</v>
      </c>
      <c r="F29" s="163"/>
      <c r="G29" s="164" t="s">
        <v>1163</v>
      </c>
      <c r="H29" s="164" t="s">
        <v>1164</v>
      </c>
      <c r="I29" s="164" t="s">
        <v>1165</v>
      </c>
      <c r="J29" s="164" t="s">
        <v>1155</v>
      </c>
      <c r="K29" s="19" t="str">
        <f>VLOOKUP(J29,Prowadzacy!$F$2:$J$105,2,FALSE)</f>
        <v>Marcin</v>
      </c>
      <c r="L29" s="19">
        <f>VLOOKUP(J29,Prowadzacy!$F$2:$K$105,3,FALSE)</f>
        <v>0</v>
      </c>
      <c r="M29" s="19" t="str">
        <f>VLOOKUP(J29,Prowadzacy!$F$2:$K$105,4,FALSE)</f>
        <v>Kamiński</v>
      </c>
      <c r="N29" s="20" t="str">
        <f>VLOOKUP(J29,Prowadzacy!$F$2:$M$105,8,FALSE)</f>
        <v xml:space="preserve">Marcin | Kamiński | Dr hab. inż. |  ( 05373 ) </v>
      </c>
      <c r="O29" s="20" t="str">
        <f>VLOOKUP(J29,Prowadzacy!$F$2:$K$105,5,FALSE)</f>
        <v>K37W05D02</v>
      </c>
      <c r="P29" s="20" t="str">
        <f>VLOOKUP(J29,Prowadzacy!$F$2:$K$105,6,FALSE)</f>
        <v>ZNEMAP</v>
      </c>
      <c r="Q29" s="163" t="s">
        <v>1236</v>
      </c>
      <c r="R29" s="20" t="str">
        <f>VLOOKUP(Q29,Prowadzacy!$F$2:$K$105,2,FALSE)</f>
        <v>Leszek</v>
      </c>
      <c r="S29" s="20">
        <f>VLOOKUP(Q29,Prowadzacy!$F$2:$K$105,3,FALSE)</f>
        <v>0</v>
      </c>
      <c r="T29" s="20" t="str">
        <f>VLOOKUP(Q29,Prowadzacy!$F$2:$K$105,4,FALSE)</f>
        <v>Pawlaczyk</v>
      </c>
      <c r="U29" s="20" t="str">
        <f>VLOOKUP(Q29,Prowadzacy!$F$2:$M$105,8,FALSE)</f>
        <v xml:space="preserve">Leszek | Pawlaczyk | Dr hab. inż. |  ( 05336 ) </v>
      </c>
      <c r="V29" s="164"/>
      <c r="W29" s="163" t="s">
        <v>221</v>
      </c>
      <c r="X29" s="163"/>
      <c r="Y29" s="163"/>
      <c r="Z29" s="10"/>
      <c r="AA29" s="9"/>
      <c r="AB29" s="9"/>
      <c r="AC29" s="9"/>
      <c r="AD29" s="9"/>
      <c r="AE29" s="9"/>
      <c r="AF29" s="9"/>
      <c r="AG29" s="9"/>
      <c r="AH29" s="9"/>
      <c r="AI29" s="9"/>
      <c r="AJ29" s="9"/>
      <c r="AK29" s="9"/>
    </row>
    <row r="30" spans="1:37" ht="282.75">
      <c r="A30" s="288">
        <v>25</v>
      </c>
      <c r="B30" s="20" t="str">
        <f>VLOOKUP(E30,studia!$F$1:$I$12,2,FALSE)</f>
        <v>Automatyka i Robotyka</v>
      </c>
      <c r="C30" s="20" t="str">
        <f>VLOOKUP(E30,studia!$F$1:$I$12,3,FALSE)</f>
        <v>inż.</v>
      </c>
      <c r="D30" s="20" t="str">
        <f>VLOOKUP(E30,studia!$F$1:$I$12,4,FALSE)</f>
        <v>AMU</v>
      </c>
      <c r="E30" s="163" t="s">
        <v>371</v>
      </c>
      <c r="F30" s="163"/>
      <c r="G30" s="169" t="s">
        <v>1169</v>
      </c>
      <c r="H30" s="169" t="s">
        <v>1170</v>
      </c>
      <c r="I30" s="169" t="s">
        <v>1682</v>
      </c>
      <c r="J30" s="164" t="s">
        <v>1155</v>
      </c>
      <c r="K30" s="19" t="str">
        <f>VLOOKUP(J30,Prowadzacy!$F$2:$J$105,2,FALSE)</f>
        <v>Marcin</v>
      </c>
      <c r="L30" s="19">
        <f>VLOOKUP(J30,Prowadzacy!$F$2:$K$105,3,FALSE)</f>
        <v>0</v>
      </c>
      <c r="M30" s="19" t="str">
        <f>VLOOKUP(J30,Prowadzacy!$F$2:$K$105,4,FALSE)</f>
        <v>Kamiński</v>
      </c>
      <c r="N30" s="20" t="str">
        <f>VLOOKUP(J30,Prowadzacy!$F$2:$M$105,8,FALSE)</f>
        <v xml:space="preserve">Marcin | Kamiński | Dr hab. inż. |  ( 05373 ) </v>
      </c>
      <c r="O30" s="20" t="str">
        <f>VLOOKUP(J30,Prowadzacy!$F$2:$K$105,5,FALSE)</f>
        <v>K37W05D02</v>
      </c>
      <c r="P30" s="20" t="str">
        <f>VLOOKUP(J30,Prowadzacy!$F$2:$K$105,6,FALSE)</f>
        <v>ZNEMAP</v>
      </c>
      <c r="Q30" s="163" t="s">
        <v>1084</v>
      </c>
      <c r="R30" s="20" t="str">
        <f>VLOOKUP(Q30,Prowadzacy!$F$2:$K$105,2,FALSE)</f>
        <v>Krzysztof</v>
      </c>
      <c r="S30" s="20" t="str">
        <f>VLOOKUP(Q30,Prowadzacy!$F$2:$K$105,3,FALSE)</f>
        <v>Paweł</v>
      </c>
      <c r="T30" s="20" t="str">
        <f>VLOOKUP(Q30,Prowadzacy!$F$2:$K$105,4,FALSE)</f>
        <v>Dyrcz</v>
      </c>
      <c r="U30" s="20" t="str">
        <f>VLOOKUP(Q30,Prowadzacy!$F$2:$M$105,8,FALSE)</f>
        <v xml:space="preserve">Krzysztof | Dyrcz | Dr inż. |  ( 05307 ) </v>
      </c>
      <c r="V30" s="164"/>
      <c r="W30" s="163" t="s">
        <v>221</v>
      </c>
      <c r="X30" s="163"/>
      <c r="Y30" s="163"/>
      <c r="Z30" s="10"/>
      <c r="AA30" s="9"/>
      <c r="AB30" s="9"/>
      <c r="AC30" s="9"/>
      <c r="AD30" s="9"/>
      <c r="AE30" s="9"/>
      <c r="AF30" s="9"/>
      <c r="AG30" s="9"/>
      <c r="AH30" s="9"/>
      <c r="AI30" s="9"/>
      <c r="AJ30" s="9"/>
      <c r="AK30" s="9"/>
    </row>
    <row r="31" spans="1:37" ht="129.75">
      <c r="A31" s="288">
        <v>26</v>
      </c>
      <c r="B31" s="20" t="str">
        <f>VLOOKUP(E31,studia!$F$1:$I$12,2,FALSE)</f>
        <v>Automatyka i Robotyka</v>
      </c>
      <c r="C31" s="20" t="str">
        <f>VLOOKUP(E31,studia!$F$1:$I$12,3,FALSE)</f>
        <v>inż.</v>
      </c>
      <c r="D31" s="20" t="str">
        <f>VLOOKUP(E31,studia!$F$1:$I$12,4,FALSE)</f>
        <v>AMU</v>
      </c>
      <c r="E31" s="163" t="s">
        <v>371</v>
      </c>
      <c r="F31" s="295" t="s">
        <v>2124</v>
      </c>
      <c r="G31" s="169" t="s">
        <v>1184</v>
      </c>
      <c r="H31" s="158" t="s">
        <v>1185</v>
      </c>
      <c r="I31" s="169" t="s">
        <v>1683</v>
      </c>
      <c r="J31" s="164" t="s">
        <v>1155</v>
      </c>
      <c r="K31" s="19" t="str">
        <f>VLOOKUP(J31,Prowadzacy!$F$2:$J$105,2,FALSE)</f>
        <v>Marcin</v>
      </c>
      <c r="L31" s="19">
        <f>VLOOKUP(J31,Prowadzacy!$F$2:$K$105,3,FALSE)</f>
        <v>0</v>
      </c>
      <c r="M31" s="19" t="str">
        <f>VLOOKUP(J31,Prowadzacy!$F$2:$K$105,4,FALSE)</f>
        <v>Kamiński</v>
      </c>
      <c r="N31" s="20" t="str">
        <f>VLOOKUP(J31,Prowadzacy!$F$2:$M$105,8,FALSE)</f>
        <v xml:space="preserve">Marcin | Kamiński | Dr hab. inż. |  ( 05373 ) </v>
      </c>
      <c r="O31" s="20" t="str">
        <f>VLOOKUP(J31,Prowadzacy!$F$2:$K$105,5,FALSE)</f>
        <v>K37W05D02</v>
      </c>
      <c r="P31" s="20" t="str">
        <f>VLOOKUP(J31,Prowadzacy!$F$2:$K$105,6,FALSE)</f>
        <v>ZNEMAP</v>
      </c>
      <c r="Q31" s="163" t="s">
        <v>1236</v>
      </c>
      <c r="R31" s="20" t="str">
        <f>VLOOKUP(Q31,Prowadzacy!$F$2:$K$105,2,FALSE)</f>
        <v>Leszek</v>
      </c>
      <c r="S31" s="20">
        <f>VLOOKUP(Q31,Prowadzacy!$F$2:$K$105,3,FALSE)</f>
        <v>0</v>
      </c>
      <c r="T31" s="20" t="str">
        <f>VLOOKUP(Q31,Prowadzacy!$F$2:$K$105,4,FALSE)</f>
        <v>Pawlaczyk</v>
      </c>
      <c r="U31" s="20" t="str">
        <f>VLOOKUP(Q31,Prowadzacy!$F$2:$M$105,8,FALSE)</f>
        <v xml:space="preserve">Leszek | Pawlaczyk | Dr hab. inż. |  ( 05336 ) </v>
      </c>
      <c r="V31" s="164"/>
      <c r="W31" s="163" t="s">
        <v>221</v>
      </c>
      <c r="X31" s="163"/>
      <c r="Y31" s="163"/>
      <c r="Z31" s="10"/>
      <c r="AA31" s="9"/>
      <c r="AB31" s="9"/>
      <c r="AC31" s="9"/>
      <c r="AD31" s="9"/>
      <c r="AE31" s="9"/>
      <c r="AF31" s="9"/>
      <c r="AG31" s="9"/>
      <c r="AH31" s="9"/>
      <c r="AI31" s="9"/>
      <c r="AJ31" s="9"/>
      <c r="AK31" s="9"/>
    </row>
    <row r="32" spans="1:37" ht="123" customHeight="1">
      <c r="A32" s="288">
        <v>27</v>
      </c>
      <c r="B32" s="20" t="str">
        <f>VLOOKUP(E32,studia!$F$1:$I$12,2,FALSE)</f>
        <v>Automatyka i Robotyka</v>
      </c>
      <c r="C32" s="20" t="str">
        <f>VLOOKUP(E32,studia!$F$1:$I$12,3,FALSE)</f>
        <v>inż.</v>
      </c>
      <c r="D32" s="20" t="str">
        <f>VLOOKUP(E32,studia!$F$1:$I$12,4,FALSE)</f>
        <v>AMU</v>
      </c>
      <c r="E32" s="163" t="s">
        <v>371</v>
      </c>
      <c r="F32" s="295" t="s">
        <v>2124</v>
      </c>
      <c r="G32" s="169" t="s">
        <v>1658</v>
      </c>
      <c r="H32" s="169" t="s">
        <v>1659</v>
      </c>
      <c r="I32" s="169" t="s">
        <v>1660</v>
      </c>
      <c r="J32" s="164" t="s">
        <v>1188</v>
      </c>
      <c r="K32" s="19" t="str">
        <f>VLOOKUP(J32,Prowadzacy!$F$2:$J$105,2,FALSE)</f>
        <v>Grzegorz</v>
      </c>
      <c r="L32" s="19" t="str">
        <f>VLOOKUP(J32,Prowadzacy!$F$2:$K$105,3,FALSE)</f>
        <v>Michał</v>
      </c>
      <c r="M32" s="19" t="str">
        <f>VLOOKUP(J32,Prowadzacy!$F$2:$K$105,4,FALSE)</f>
        <v>Kosobudzki</v>
      </c>
      <c r="N32" s="20" t="str">
        <f>VLOOKUP(J32,Prowadzacy!$F$2:$M$105,8,FALSE)</f>
        <v xml:space="preserve">Grzegorz | Kosobudzki | Dr inż. |  ( 05320 ) </v>
      </c>
      <c r="O32" s="20" t="str">
        <f>VLOOKUP(J32,Prowadzacy!$F$2:$K$105,5,FALSE)</f>
        <v>K37W05D02</v>
      </c>
      <c r="P32" s="20" t="str">
        <f>VLOOKUP(J32,Prowadzacy!$F$2:$K$105,6,FALSE)</f>
        <v>ZMPE</v>
      </c>
      <c r="Q32" s="163" t="s">
        <v>1041</v>
      </c>
      <c r="R32" s="20" t="str">
        <f>VLOOKUP(Q32,Prowadzacy!$F$2:$K$105,2,FALSE)</f>
        <v>Daniel</v>
      </c>
      <c r="S32" s="20">
        <f>VLOOKUP(Q32,Prowadzacy!$F$2:$K$105,3,FALSE)</f>
        <v>0</v>
      </c>
      <c r="T32" s="20" t="str">
        <f>VLOOKUP(Q32,Prowadzacy!$F$2:$K$105,4,FALSE)</f>
        <v>Dusza</v>
      </c>
      <c r="U32" s="20" t="str">
        <f>VLOOKUP(Q32,Prowadzacy!$F$2:$M$105,8,FALSE)</f>
        <v xml:space="preserve">Daniel | Dusza | Dr inż. |  ( 05358 ) </v>
      </c>
      <c r="V32" s="164"/>
      <c r="W32" s="163" t="s">
        <v>221</v>
      </c>
      <c r="X32" s="163"/>
      <c r="Y32" s="163"/>
      <c r="Z32" s="10"/>
      <c r="AA32" s="9"/>
      <c r="AB32" s="9"/>
      <c r="AC32" s="9"/>
      <c r="AD32" s="9"/>
      <c r="AE32" s="9"/>
      <c r="AF32" s="9"/>
      <c r="AG32" s="9"/>
      <c r="AH32" s="9"/>
      <c r="AI32" s="9"/>
      <c r="AJ32" s="9"/>
      <c r="AK32" s="9"/>
    </row>
    <row r="33" spans="1:37" ht="91.5">
      <c r="A33" s="288">
        <v>28</v>
      </c>
      <c r="B33" s="20" t="str">
        <f>VLOOKUP(E33,studia!$F$1:$I$12,2,FALSE)</f>
        <v>Automatyka i Robotyka</v>
      </c>
      <c r="C33" s="20" t="str">
        <f>VLOOKUP(E33,studia!$F$1:$I$12,3,FALSE)</f>
        <v>inż.</v>
      </c>
      <c r="D33" s="20" t="str">
        <f>VLOOKUP(E33,studia!$F$1:$I$12,4,FALSE)</f>
        <v>AMU</v>
      </c>
      <c r="E33" s="163" t="s">
        <v>371</v>
      </c>
      <c r="F33" s="295" t="s">
        <v>2124</v>
      </c>
      <c r="G33" s="158" t="s">
        <v>1189</v>
      </c>
      <c r="H33" s="169" t="s">
        <v>1190</v>
      </c>
      <c r="I33" s="169" t="s">
        <v>1684</v>
      </c>
      <c r="J33" s="164" t="s">
        <v>1188</v>
      </c>
      <c r="K33" s="19" t="str">
        <f>VLOOKUP(J33,Prowadzacy!$F$2:$J$105,2,FALSE)</f>
        <v>Grzegorz</v>
      </c>
      <c r="L33" s="19" t="str">
        <f>VLOOKUP(J33,Prowadzacy!$F$2:$K$105,3,FALSE)</f>
        <v>Michał</v>
      </c>
      <c r="M33" s="19" t="str">
        <f>VLOOKUP(J33,Prowadzacy!$F$2:$K$105,4,FALSE)</f>
        <v>Kosobudzki</v>
      </c>
      <c r="N33" s="20" t="str">
        <f>VLOOKUP(J33,Prowadzacy!$F$2:$M$105,8,FALSE)</f>
        <v xml:space="preserve">Grzegorz | Kosobudzki | Dr inż. |  ( 05320 ) </v>
      </c>
      <c r="O33" s="20" t="str">
        <f>VLOOKUP(J33,Prowadzacy!$F$2:$K$105,5,FALSE)</f>
        <v>K37W05D02</v>
      </c>
      <c r="P33" s="20" t="str">
        <f>VLOOKUP(J33,Prowadzacy!$F$2:$K$105,6,FALSE)</f>
        <v>ZMPE</v>
      </c>
      <c r="Q33" s="163" t="s">
        <v>1041</v>
      </c>
      <c r="R33" s="20" t="str">
        <f>VLOOKUP(Q33,Prowadzacy!$F$2:$K$105,2,FALSE)</f>
        <v>Daniel</v>
      </c>
      <c r="S33" s="20">
        <f>VLOOKUP(Q33,Prowadzacy!$F$2:$K$105,3,FALSE)</f>
        <v>0</v>
      </c>
      <c r="T33" s="20" t="str">
        <f>VLOOKUP(Q33,Prowadzacy!$F$2:$K$105,4,FALSE)</f>
        <v>Dusza</v>
      </c>
      <c r="U33" s="20" t="str">
        <f>VLOOKUP(Q33,Prowadzacy!$F$2:$M$105,8,FALSE)</f>
        <v xml:space="preserve">Daniel | Dusza | Dr inż. |  ( 05358 ) </v>
      </c>
      <c r="V33" s="164"/>
      <c r="W33" s="163" t="s">
        <v>221</v>
      </c>
      <c r="X33" s="163"/>
      <c r="Y33" s="163"/>
      <c r="Z33" s="10"/>
      <c r="AA33" s="9"/>
      <c r="AB33" s="9"/>
      <c r="AC33" s="9"/>
      <c r="AD33" s="9"/>
      <c r="AE33" s="9"/>
      <c r="AF33" s="9"/>
      <c r="AG33" s="9"/>
      <c r="AH33" s="9"/>
      <c r="AI33" s="9"/>
      <c r="AJ33" s="9"/>
      <c r="AK33" s="9"/>
    </row>
    <row r="34" spans="1:37" ht="206.25">
      <c r="A34" s="288">
        <v>29</v>
      </c>
      <c r="B34" s="20" t="str">
        <f>VLOOKUP(E34,studia!$F$1:$I$12,2,FALSE)</f>
        <v>Automatyka i Robotyka</v>
      </c>
      <c r="C34" s="20" t="str">
        <f>VLOOKUP(E34,studia!$F$1:$I$12,3,FALSE)</f>
        <v>inż.</v>
      </c>
      <c r="D34" s="20" t="str">
        <f>VLOOKUP(E34,studia!$F$1:$I$12,4,FALSE)</f>
        <v>AMU</v>
      </c>
      <c r="E34" s="163" t="s">
        <v>371</v>
      </c>
      <c r="F34" s="163"/>
      <c r="G34" s="164" t="s">
        <v>1213</v>
      </c>
      <c r="H34" s="158" t="s">
        <v>1214</v>
      </c>
      <c r="I34" s="164" t="s">
        <v>1215</v>
      </c>
      <c r="J34" s="164" t="s">
        <v>1212</v>
      </c>
      <c r="K34" s="19" t="str">
        <f>VLOOKUP(J34,Prowadzacy!$F$2:$J$105,2,FALSE)</f>
        <v>Jacek</v>
      </c>
      <c r="L34" s="19">
        <f>VLOOKUP(J34,Prowadzacy!$F$2:$K$105,3,FALSE)</f>
        <v>0</v>
      </c>
      <c r="M34" s="19" t="str">
        <f>VLOOKUP(J34,Prowadzacy!$F$2:$K$105,4,FALSE)</f>
        <v>Listwan</v>
      </c>
      <c r="N34" s="20" t="str">
        <f>VLOOKUP(J34,Prowadzacy!$F$2:$M$105,8,FALSE)</f>
        <v xml:space="preserve">Jacek | Listwan | Dr inż. |  ( p53100 ) </v>
      </c>
      <c r="O34" s="20" t="str">
        <f>VLOOKUP(J34,Prowadzacy!$F$2:$K$105,5,FALSE)</f>
        <v>K37W05D02</v>
      </c>
      <c r="P34" s="20" t="str">
        <f>VLOOKUP(J34,Prowadzacy!$F$2:$K$105,6,FALSE)</f>
        <v>ZNEMAP</v>
      </c>
      <c r="Q34" s="163" t="s">
        <v>1122</v>
      </c>
      <c r="R34" s="20" t="str">
        <f>VLOOKUP(Q34,Prowadzacy!$F$2:$K$105,2,FALSE)</f>
        <v>Piotr</v>
      </c>
      <c r="S34" s="20">
        <f>VLOOKUP(Q34,Prowadzacy!$F$2:$K$105,3,FALSE)</f>
        <v>0</v>
      </c>
      <c r="T34" s="20" t="str">
        <f>VLOOKUP(Q34,Prowadzacy!$F$2:$K$105,4,FALSE)</f>
        <v>Gajewski</v>
      </c>
      <c r="U34" s="20" t="str">
        <f>VLOOKUP(Q34,Prowadzacy!$F$2:$M$105,8,FALSE)</f>
        <v xml:space="preserve">Piotr | Gajewski | Dr inż. |  ( 05397 ) </v>
      </c>
      <c r="V34" s="164"/>
      <c r="W34" s="163" t="s">
        <v>221</v>
      </c>
      <c r="X34" s="163"/>
      <c r="Y34" s="163"/>
      <c r="Z34" s="10"/>
      <c r="AA34" s="9"/>
      <c r="AB34" s="9"/>
      <c r="AC34" s="9"/>
      <c r="AD34" s="9"/>
      <c r="AE34" s="9"/>
      <c r="AF34" s="9"/>
      <c r="AG34" s="9"/>
      <c r="AH34" s="9"/>
      <c r="AI34" s="9"/>
      <c r="AJ34" s="9"/>
      <c r="AK34" s="9"/>
    </row>
    <row r="35" spans="1:37" ht="219">
      <c r="A35" s="288">
        <v>30</v>
      </c>
      <c r="B35" s="20" t="str">
        <f>VLOOKUP(E35,studia!$F$1:$I$12,2,FALSE)</f>
        <v>Automatyka i Robotyka</v>
      </c>
      <c r="C35" s="20" t="str">
        <f>VLOOKUP(E35,studia!$F$1:$I$12,3,FALSE)</f>
        <v>inż.</v>
      </c>
      <c r="D35" s="20" t="str">
        <f>VLOOKUP(E35,studia!$F$1:$I$12,4,FALSE)</f>
        <v>AMU</v>
      </c>
      <c r="E35" s="163" t="s">
        <v>371</v>
      </c>
      <c r="F35" s="163"/>
      <c r="G35" s="164" t="s">
        <v>1216</v>
      </c>
      <c r="H35" s="164" t="s">
        <v>1217</v>
      </c>
      <c r="I35" s="164" t="s">
        <v>1218</v>
      </c>
      <c r="J35" s="164" t="s">
        <v>1212</v>
      </c>
      <c r="K35" s="19" t="str">
        <f>VLOOKUP(J35,Prowadzacy!$F$2:$J$105,2,FALSE)</f>
        <v>Jacek</v>
      </c>
      <c r="L35" s="19">
        <f>VLOOKUP(J35,Prowadzacy!$F$2:$K$105,3,FALSE)</f>
        <v>0</v>
      </c>
      <c r="M35" s="19" t="str">
        <f>VLOOKUP(J35,Prowadzacy!$F$2:$K$105,4,FALSE)</f>
        <v>Listwan</v>
      </c>
      <c r="N35" s="20" t="str">
        <f>VLOOKUP(J35,Prowadzacy!$F$2:$M$105,8,FALSE)</f>
        <v xml:space="preserve">Jacek | Listwan | Dr inż. |  ( p53100 ) </v>
      </c>
      <c r="O35" s="20" t="str">
        <f>VLOOKUP(J35,Prowadzacy!$F$2:$K$105,5,FALSE)</f>
        <v>K37W05D02</v>
      </c>
      <c r="P35" s="20" t="str">
        <f>VLOOKUP(J35,Prowadzacy!$F$2:$K$105,6,FALSE)</f>
        <v>ZNEMAP</v>
      </c>
      <c r="Q35" s="163" t="s">
        <v>1122</v>
      </c>
      <c r="R35" s="20" t="str">
        <f>VLOOKUP(Q35,Prowadzacy!$F$2:$K$105,2,FALSE)</f>
        <v>Piotr</v>
      </c>
      <c r="S35" s="20">
        <f>VLOOKUP(Q35,Prowadzacy!$F$2:$K$105,3,FALSE)</f>
        <v>0</v>
      </c>
      <c r="T35" s="20" t="str">
        <f>VLOOKUP(Q35,Prowadzacy!$F$2:$K$105,4,FALSE)</f>
        <v>Gajewski</v>
      </c>
      <c r="U35" s="20" t="str">
        <f>VLOOKUP(Q35,Prowadzacy!$F$2:$M$105,8,FALSE)</f>
        <v xml:space="preserve">Piotr | Gajewski | Dr inż. |  ( 05397 ) </v>
      </c>
      <c r="V35" s="164"/>
      <c r="W35" s="163" t="s">
        <v>221</v>
      </c>
      <c r="X35" s="163"/>
      <c r="Y35" s="163"/>
      <c r="Z35" s="10"/>
      <c r="AA35" s="9"/>
      <c r="AB35" s="9"/>
      <c r="AC35" s="9"/>
      <c r="AD35" s="9"/>
      <c r="AE35" s="9"/>
      <c r="AF35" s="9"/>
      <c r="AG35" s="9"/>
      <c r="AH35" s="9"/>
      <c r="AI35" s="9"/>
      <c r="AJ35" s="9"/>
      <c r="AK35" s="9"/>
    </row>
    <row r="36" spans="1:37" ht="206.25">
      <c r="A36" s="288">
        <v>31</v>
      </c>
      <c r="B36" s="20" t="str">
        <f>VLOOKUP(E36,studia!$F$1:$I$12,2,FALSE)</f>
        <v>Automatyka i Robotyka</v>
      </c>
      <c r="C36" s="20" t="str">
        <f>VLOOKUP(E36,studia!$F$1:$I$12,3,FALSE)</f>
        <v>inż.</v>
      </c>
      <c r="D36" s="20" t="str">
        <f>VLOOKUP(E36,studia!$F$1:$I$12,4,FALSE)</f>
        <v>AMU</v>
      </c>
      <c r="E36" s="163" t="s">
        <v>371</v>
      </c>
      <c r="F36" s="295" t="s">
        <v>2124</v>
      </c>
      <c r="G36" s="164" t="s">
        <v>1256</v>
      </c>
      <c r="H36" s="164" t="s">
        <v>1257</v>
      </c>
      <c r="I36" s="164" t="s">
        <v>1258</v>
      </c>
      <c r="J36" s="164" t="s">
        <v>1246</v>
      </c>
      <c r="K36" s="19" t="str">
        <f>VLOOKUP(J36,Prowadzacy!$F$2:$J$105,2,FALSE)</f>
        <v>Marcin</v>
      </c>
      <c r="L36" s="19" t="str">
        <f>VLOOKUP(J36,Prowadzacy!$F$2:$K$105,3,FALSE)</f>
        <v>Stanisław</v>
      </c>
      <c r="M36" s="19" t="str">
        <f>VLOOKUP(J36,Prowadzacy!$F$2:$K$105,4,FALSE)</f>
        <v>Pawlak</v>
      </c>
      <c r="N36" s="20" t="str">
        <f>VLOOKUP(J36,Prowadzacy!$F$2:$M$105,8,FALSE)</f>
        <v xml:space="preserve">Marcin | Pawlak | Dr inż. |  ( 05337 ) </v>
      </c>
      <c r="O36" s="20" t="str">
        <f>VLOOKUP(J36,Prowadzacy!$F$2:$K$105,5,FALSE)</f>
        <v>K37W05D02</v>
      </c>
      <c r="P36" s="20" t="str">
        <f>VLOOKUP(J36,Prowadzacy!$F$2:$K$105,6,FALSE)</f>
        <v>ZNEMAP</v>
      </c>
      <c r="Q36" s="163" t="s">
        <v>1084</v>
      </c>
      <c r="R36" s="20" t="str">
        <f>VLOOKUP(Q36,Prowadzacy!$F$2:$K$105,2,FALSE)</f>
        <v>Krzysztof</v>
      </c>
      <c r="S36" s="20" t="str">
        <f>VLOOKUP(Q36,Prowadzacy!$F$2:$K$105,3,FALSE)</f>
        <v>Paweł</v>
      </c>
      <c r="T36" s="20" t="str">
        <f>VLOOKUP(Q36,Prowadzacy!$F$2:$K$105,4,FALSE)</f>
        <v>Dyrcz</v>
      </c>
      <c r="U36" s="20" t="str">
        <f>VLOOKUP(Q36,Prowadzacy!$F$2:$M$105,8,FALSE)</f>
        <v xml:space="preserve">Krzysztof | Dyrcz | Dr inż. |  ( 05307 ) </v>
      </c>
      <c r="V36" s="164"/>
      <c r="W36" s="163" t="s">
        <v>221</v>
      </c>
      <c r="X36" s="163"/>
      <c r="Y36" s="163"/>
      <c r="Z36" s="10"/>
      <c r="AA36" s="9"/>
      <c r="AB36" s="9"/>
      <c r="AC36" s="9"/>
      <c r="AD36" s="9"/>
      <c r="AE36" s="9"/>
      <c r="AF36" s="9"/>
      <c r="AG36" s="9"/>
      <c r="AH36" s="9"/>
      <c r="AI36" s="9"/>
      <c r="AJ36" s="9"/>
      <c r="AK36" s="9"/>
    </row>
    <row r="37" spans="1:37" ht="155.25">
      <c r="A37" s="288">
        <v>32</v>
      </c>
      <c r="B37" s="20" t="str">
        <f>VLOOKUP(E37,studia!$F$1:$I$12,2,FALSE)</f>
        <v>Automatyka i Robotyka</v>
      </c>
      <c r="C37" s="20" t="str">
        <f>VLOOKUP(E37,studia!$F$1:$I$12,3,FALSE)</f>
        <v>inż.</v>
      </c>
      <c r="D37" s="20" t="str">
        <f>VLOOKUP(E37,studia!$F$1:$I$12,4,FALSE)</f>
        <v>AMU</v>
      </c>
      <c r="E37" s="163" t="s">
        <v>371</v>
      </c>
      <c r="F37" s="295" t="s">
        <v>2124</v>
      </c>
      <c r="G37" s="164" t="s">
        <v>1259</v>
      </c>
      <c r="H37" s="164" t="s">
        <v>1260</v>
      </c>
      <c r="I37" s="164" t="s">
        <v>1261</v>
      </c>
      <c r="J37" s="164" t="s">
        <v>1246</v>
      </c>
      <c r="K37" s="19" t="str">
        <f>VLOOKUP(J37,Prowadzacy!$F$2:$J$105,2,FALSE)</f>
        <v>Marcin</v>
      </c>
      <c r="L37" s="19" t="str">
        <f>VLOOKUP(J37,Prowadzacy!$F$2:$K$105,3,FALSE)</f>
        <v>Stanisław</v>
      </c>
      <c r="M37" s="19" t="str">
        <f>VLOOKUP(J37,Prowadzacy!$F$2:$K$105,4,FALSE)</f>
        <v>Pawlak</v>
      </c>
      <c r="N37" s="20" t="str">
        <f>VLOOKUP(J37,Prowadzacy!$F$2:$M$105,8,FALSE)</f>
        <v xml:space="preserve">Marcin | Pawlak | Dr inż. |  ( 05337 ) </v>
      </c>
      <c r="O37" s="20" t="str">
        <f>VLOOKUP(J37,Prowadzacy!$F$2:$K$105,5,FALSE)</f>
        <v>K37W05D02</v>
      </c>
      <c r="P37" s="20" t="str">
        <f>VLOOKUP(J37,Prowadzacy!$F$2:$K$105,6,FALSE)</f>
        <v>ZNEMAP</v>
      </c>
      <c r="Q37" s="163" t="s">
        <v>1084</v>
      </c>
      <c r="R37" s="20" t="str">
        <f>VLOOKUP(Q37,Prowadzacy!$F$2:$K$105,2,FALSE)</f>
        <v>Krzysztof</v>
      </c>
      <c r="S37" s="20" t="str">
        <f>VLOOKUP(Q37,Prowadzacy!$F$2:$K$105,3,FALSE)</f>
        <v>Paweł</v>
      </c>
      <c r="T37" s="20" t="str">
        <f>VLOOKUP(Q37,Prowadzacy!$F$2:$K$105,4,FALSE)</f>
        <v>Dyrcz</v>
      </c>
      <c r="U37" s="20" t="str">
        <f>VLOOKUP(Q37,Prowadzacy!$F$2:$M$105,8,FALSE)</f>
        <v xml:space="preserve">Krzysztof | Dyrcz | Dr inż. |  ( 05307 ) </v>
      </c>
      <c r="V37" s="164"/>
      <c r="W37" s="163" t="s">
        <v>221</v>
      </c>
      <c r="X37" s="163"/>
      <c r="Y37" s="163"/>
      <c r="Z37" s="10"/>
      <c r="AA37" s="9"/>
      <c r="AB37" s="9"/>
      <c r="AC37" s="9"/>
      <c r="AD37" s="9"/>
      <c r="AE37" s="9"/>
      <c r="AF37" s="9"/>
      <c r="AG37" s="9"/>
      <c r="AH37" s="9"/>
      <c r="AI37" s="9"/>
      <c r="AJ37" s="9"/>
      <c r="AK37" s="9"/>
    </row>
    <row r="38" spans="1:37" ht="193.5">
      <c r="A38" s="288">
        <v>33</v>
      </c>
      <c r="B38" s="20" t="str">
        <f>VLOOKUP(E38,studia!$F$1:$I$12,2,FALSE)</f>
        <v>Automatyka i Robotyka</v>
      </c>
      <c r="C38" s="20" t="str">
        <f>VLOOKUP(E38,studia!$F$1:$I$12,3,FALSE)</f>
        <v>inż.</v>
      </c>
      <c r="D38" s="20" t="str">
        <f>VLOOKUP(E38,studia!$F$1:$I$12,4,FALSE)</f>
        <v>AMU</v>
      </c>
      <c r="E38" s="163" t="s">
        <v>371</v>
      </c>
      <c r="F38" s="295" t="s">
        <v>2124</v>
      </c>
      <c r="G38" s="164" t="s">
        <v>1262</v>
      </c>
      <c r="H38" s="164" t="s">
        <v>1263</v>
      </c>
      <c r="I38" s="164" t="s">
        <v>1264</v>
      </c>
      <c r="J38" s="164" t="s">
        <v>1246</v>
      </c>
      <c r="K38" s="19" t="str">
        <f>VLOOKUP(J38,Prowadzacy!$F$2:$J$105,2,FALSE)</f>
        <v>Marcin</v>
      </c>
      <c r="L38" s="19" t="str">
        <f>VLOOKUP(J38,Prowadzacy!$F$2:$K$105,3,FALSE)</f>
        <v>Stanisław</v>
      </c>
      <c r="M38" s="19" t="str">
        <f>VLOOKUP(J38,Prowadzacy!$F$2:$K$105,4,FALSE)</f>
        <v>Pawlak</v>
      </c>
      <c r="N38" s="20" t="str">
        <f>VLOOKUP(J38,Prowadzacy!$F$2:$M$105,8,FALSE)</f>
        <v xml:space="preserve">Marcin | Pawlak | Dr inż. |  ( 05337 ) </v>
      </c>
      <c r="O38" s="20" t="str">
        <f>VLOOKUP(J38,Prowadzacy!$F$2:$K$105,5,FALSE)</f>
        <v>K37W05D02</v>
      </c>
      <c r="P38" s="20" t="str">
        <f>VLOOKUP(J38,Prowadzacy!$F$2:$K$105,6,FALSE)</f>
        <v>ZNEMAP</v>
      </c>
      <c r="Q38" s="163" t="s">
        <v>1084</v>
      </c>
      <c r="R38" s="20" t="str">
        <f>VLOOKUP(Q38,Prowadzacy!$F$2:$K$105,2,FALSE)</f>
        <v>Krzysztof</v>
      </c>
      <c r="S38" s="20" t="str">
        <f>VLOOKUP(Q38,Prowadzacy!$F$2:$K$105,3,FALSE)</f>
        <v>Paweł</v>
      </c>
      <c r="T38" s="20" t="str">
        <f>VLOOKUP(Q38,Prowadzacy!$F$2:$K$105,4,FALSE)</f>
        <v>Dyrcz</v>
      </c>
      <c r="U38" s="20" t="str">
        <f>VLOOKUP(Q38,Prowadzacy!$F$2:$M$105,8,FALSE)</f>
        <v xml:space="preserve">Krzysztof | Dyrcz | Dr inż. |  ( 05307 ) </v>
      </c>
      <c r="V38" s="164"/>
      <c r="W38" s="163" t="s">
        <v>221</v>
      </c>
      <c r="X38" s="163"/>
      <c r="Y38" s="163"/>
      <c r="Z38" s="10"/>
      <c r="AA38" s="9"/>
      <c r="AB38" s="9"/>
      <c r="AC38" s="9"/>
      <c r="AD38" s="9"/>
      <c r="AE38" s="9"/>
      <c r="AF38" s="9"/>
      <c r="AG38" s="9"/>
      <c r="AH38" s="9"/>
      <c r="AI38" s="9"/>
      <c r="AJ38" s="9"/>
      <c r="AK38" s="9"/>
    </row>
    <row r="39" spans="1:37" ht="155.25">
      <c r="A39" s="288">
        <v>34</v>
      </c>
      <c r="B39" s="20" t="str">
        <f>VLOOKUP(E39,studia!$F$1:$I$12,2,FALSE)</f>
        <v>Automatyka i Robotyka</v>
      </c>
      <c r="C39" s="20" t="str">
        <f>VLOOKUP(E39,studia!$F$1:$I$12,3,FALSE)</f>
        <v>inż.</v>
      </c>
      <c r="D39" s="20" t="str">
        <f>VLOOKUP(E39,studia!$F$1:$I$12,4,FALSE)</f>
        <v>AMU</v>
      </c>
      <c r="E39" s="163" t="s">
        <v>371</v>
      </c>
      <c r="F39" s="295" t="s">
        <v>2124</v>
      </c>
      <c r="G39" s="164" t="s">
        <v>1265</v>
      </c>
      <c r="H39" s="164" t="s">
        <v>1266</v>
      </c>
      <c r="I39" s="164" t="s">
        <v>1267</v>
      </c>
      <c r="J39" s="164" t="s">
        <v>1246</v>
      </c>
      <c r="K39" s="19" t="str">
        <f>VLOOKUP(J39,Prowadzacy!$F$2:$J$105,2,FALSE)</f>
        <v>Marcin</v>
      </c>
      <c r="L39" s="19" t="str">
        <f>VLOOKUP(J39,Prowadzacy!$F$2:$K$105,3,FALSE)</f>
        <v>Stanisław</v>
      </c>
      <c r="M39" s="19" t="str">
        <f>VLOOKUP(J39,Prowadzacy!$F$2:$K$105,4,FALSE)</f>
        <v>Pawlak</v>
      </c>
      <c r="N39" s="20" t="str">
        <f>VLOOKUP(J39,Prowadzacy!$F$2:$M$105,8,FALSE)</f>
        <v xml:space="preserve">Marcin | Pawlak | Dr inż. |  ( 05337 ) </v>
      </c>
      <c r="O39" s="20" t="str">
        <f>VLOOKUP(J39,Prowadzacy!$F$2:$K$105,5,FALSE)</f>
        <v>K37W05D02</v>
      </c>
      <c r="P39" s="20" t="str">
        <f>VLOOKUP(J39,Prowadzacy!$F$2:$K$105,6,FALSE)</f>
        <v>ZNEMAP</v>
      </c>
      <c r="Q39" s="163" t="s">
        <v>1084</v>
      </c>
      <c r="R39" s="20" t="str">
        <f>VLOOKUP(Q39,Prowadzacy!$F$2:$K$105,2,FALSE)</f>
        <v>Krzysztof</v>
      </c>
      <c r="S39" s="20" t="str">
        <f>VLOOKUP(Q39,Prowadzacy!$F$2:$K$105,3,FALSE)</f>
        <v>Paweł</v>
      </c>
      <c r="T39" s="20" t="str">
        <f>VLOOKUP(Q39,Prowadzacy!$F$2:$K$105,4,FALSE)</f>
        <v>Dyrcz</v>
      </c>
      <c r="U39" s="20" t="str">
        <f>VLOOKUP(Q39,Prowadzacy!$F$2:$M$105,8,FALSE)</f>
        <v xml:space="preserve">Krzysztof | Dyrcz | Dr inż. |  ( 05307 ) </v>
      </c>
      <c r="V39" s="164"/>
      <c r="W39" s="163" t="s">
        <v>221</v>
      </c>
      <c r="X39" s="163"/>
      <c r="Y39" s="163"/>
      <c r="Z39" s="10"/>
      <c r="AA39" s="9"/>
      <c r="AB39" s="9"/>
      <c r="AC39" s="9"/>
      <c r="AD39" s="9"/>
      <c r="AE39" s="9"/>
      <c r="AF39" s="9"/>
      <c r="AG39" s="9"/>
      <c r="AH39" s="9"/>
      <c r="AI39" s="9"/>
      <c r="AJ39" s="9"/>
      <c r="AK39" s="9"/>
    </row>
    <row r="40" spans="1:37" ht="142.5">
      <c r="A40" s="288">
        <v>35</v>
      </c>
      <c r="B40" s="20" t="str">
        <f>VLOOKUP(E40,studia!$F$1:$I$12,2,FALSE)</f>
        <v>Automatyka i Robotyka</v>
      </c>
      <c r="C40" s="20" t="str">
        <f>VLOOKUP(E40,studia!$F$1:$I$12,3,FALSE)</f>
        <v>inż.</v>
      </c>
      <c r="D40" s="20" t="str">
        <f>VLOOKUP(E40,studia!$F$1:$I$12,4,FALSE)</f>
        <v>AMU</v>
      </c>
      <c r="E40" s="163" t="s">
        <v>371</v>
      </c>
      <c r="F40" s="295" t="s">
        <v>2124</v>
      </c>
      <c r="G40" s="164" t="s">
        <v>1268</v>
      </c>
      <c r="H40" s="164" t="s">
        <v>1269</v>
      </c>
      <c r="I40" s="164" t="s">
        <v>1270</v>
      </c>
      <c r="J40" s="164" t="s">
        <v>1246</v>
      </c>
      <c r="K40" s="19" t="str">
        <f>VLOOKUP(J40,Prowadzacy!$F$2:$J$105,2,FALSE)</f>
        <v>Marcin</v>
      </c>
      <c r="L40" s="19" t="str">
        <f>VLOOKUP(J40,Prowadzacy!$F$2:$K$105,3,FALSE)</f>
        <v>Stanisław</v>
      </c>
      <c r="M40" s="19" t="str">
        <f>VLOOKUP(J40,Prowadzacy!$F$2:$K$105,4,FALSE)</f>
        <v>Pawlak</v>
      </c>
      <c r="N40" s="20" t="str">
        <f>VLOOKUP(J40,Prowadzacy!$F$2:$M$105,8,FALSE)</f>
        <v xml:space="preserve">Marcin | Pawlak | Dr inż. |  ( 05337 ) </v>
      </c>
      <c r="O40" s="20" t="str">
        <f>VLOOKUP(J40,Prowadzacy!$F$2:$K$105,5,FALSE)</f>
        <v>K37W05D02</v>
      </c>
      <c r="P40" s="20" t="str">
        <f>VLOOKUP(J40,Prowadzacy!$F$2:$K$105,6,FALSE)</f>
        <v>ZNEMAP</v>
      </c>
      <c r="Q40" s="163" t="s">
        <v>1084</v>
      </c>
      <c r="R40" s="20" t="str">
        <f>VLOOKUP(Q40,Prowadzacy!$F$2:$K$105,2,FALSE)</f>
        <v>Krzysztof</v>
      </c>
      <c r="S40" s="20" t="str">
        <f>VLOOKUP(Q40,Prowadzacy!$F$2:$K$105,3,FALSE)</f>
        <v>Paweł</v>
      </c>
      <c r="T40" s="20" t="str">
        <f>VLOOKUP(Q40,Prowadzacy!$F$2:$K$105,4,FALSE)</f>
        <v>Dyrcz</v>
      </c>
      <c r="U40" s="20" t="str">
        <f>VLOOKUP(Q40,Prowadzacy!$F$2:$M$105,8,FALSE)</f>
        <v xml:space="preserve">Krzysztof | Dyrcz | Dr inż. |  ( 05307 ) </v>
      </c>
      <c r="V40" s="164"/>
      <c r="W40" s="163" t="s">
        <v>221</v>
      </c>
      <c r="X40" s="163"/>
      <c r="Y40" s="163"/>
      <c r="Z40" s="10"/>
      <c r="AA40" s="9"/>
      <c r="AB40" s="9"/>
      <c r="AC40" s="9"/>
      <c r="AD40" s="9"/>
      <c r="AE40" s="9"/>
      <c r="AF40" s="9"/>
      <c r="AG40" s="9"/>
      <c r="AH40" s="9"/>
      <c r="AI40" s="9"/>
      <c r="AJ40" s="9"/>
      <c r="AK40" s="9"/>
    </row>
    <row r="41" spans="1:37" ht="104.25">
      <c r="A41" s="288">
        <v>36</v>
      </c>
      <c r="B41" s="20" t="str">
        <f>VLOOKUP(E41,studia!$F$1:$I$12,2,FALSE)</f>
        <v>Automatyka i Robotyka</v>
      </c>
      <c r="C41" s="20" t="str">
        <f>VLOOKUP(E41,studia!$F$1:$I$12,3,FALSE)</f>
        <v>inż.</v>
      </c>
      <c r="D41" s="20" t="str">
        <f>VLOOKUP(E41,studia!$F$1:$I$12,4,FALSE)</f>
        <v>AMU</v>
      </c>
      <c r="E41" s="163" t="s">
        <v>371</v>
      </c>
      <c r="F41" s="163"/>
      <c r="G41" s="164" t="s">
        <v>1277</v>
      </c>
      <c r="H41" s="164" t="s">
        <v>1278</v>
      </c>
      <c r="I41" s="164" t="s">
        <v>1279</v>
      </c>
      <c r="J41" s="164" t="s">
        <v>1280</v>
      </c>
      <c r="K41" s="19" t="str">
        <f>VLOOKUP(J41,Prowadzacy!$F$2:$J$105,2,FALSE)</f>
        <v>Krzysztof</v>
      </c>
      <c r="L41" s="19">
        <f>VLOOKUP(J41,Prowadzacy!$F$2:$K$105,3,FALSE)</f>
        <v>0</v>
      </c>
      <c r="M41" s="19" t="str">
        <f>VLOOKUP(J41,Prowadzacy!$F$2:$K$105,4,FALSE)</f>
        <v>Pieńkowski</v>
      </c>
      <c r="N41" s="20" t="str">
        <f>VLOOKUP(J41,Prowadzacy!$F$2:$M$105,8,FALSE)</f>
        <v xml:space="preserve">Krzysztof | Pieńkowski | Dr hab. inż. |  ( 05339 ) </v>
      </c>
      <c r="O41" s="20" t="str">
        <f>VLOOKUP(J41,Prowadzacy!$F$2:$K$105,5,FALSE)</f>
        <v>K37W05D02</v>
      </c>
      <c r="P41" s="20" t="str">
        <f>VLOOKUP(J41,Prowadzacy!$F$2:$K$105,6,FALSE)</f>
        <v>ZNEMAP</v>
      </c>
      <c r="Q41" s="163" t="s">
        <v>1122</v>
      </c>
      <c r="R41" s="20" t="str">
        <f>VLOOKUP(Q41,Prowadzacy!$F$2:$K$105,2,FALSE)</f>
        <v>Piotr</v>
      </c>
      <c r="S41" s="20">
        <f>VLOOKUP(Q41,Prowadzacy!$F$2:$K$105,3,FALSE)</f>
        <v>0</v>
      </c>
      <c r="T41" s="20" t="str">
        <f>VLOOKUP(Q41,Prowadzacy!$F$2:$K$105,4,FALSE)</f>
        <v>Gajewski</v>
      </c>
      <c r="U41" s="20" t="str">
        <f>VLOOKUP(Q41,Prowadzacy!$F$2:$M$105,8,FALSE)</f>
        <v xml:space="preserve">Piotr | Gajewski | Dr inż. |  ( 05397 ) </v>
      </c>
      <c r="V41" s="164"/>
      <c r="W41" s="163" t="s">
        <v>221</v>
      </c>
      <c r="X41" s="163"/>
      <c r="Y41" s="163"/>
      <c r="Z41" s="10"/>
      <c r="AA41" s="9"/>
      <c r="AB41" s="9"/>
      <c r="AC41" s="9"/>
      <c r="AD41" s="9"/>
      <c r="AE41" s="9"/>
      <c r="AF41" s="9"/>
      <c r="AG41" s="9"/>
      <c r="AH41" s="9"/>
      <c r="AI41" s="9"/>
      <c r="AJ41" s="9"/>
      <c r="AK41" s="9"/>
    </row>
    <row r="42" spans="1:37" ht="183" customHeight="1">
      <c r="A42" s="288">
        <v>37</v>
      </c>
      <c r="B42" s="20" t="str">
        <f>VLOOKUP(E42,studia!$F$1:$I$12,2,FALSE)</f>
        <v>Automatyka i Robotyka</v>
      </c>
      <c r="C42" s="20" t="str">
        <f>VLOOKUP(E42,studia!$F$1:$I$12,3,FALSE)</f>
        <v>inż.</v>
      </c>
      <c r="D42" s="20" t="str">
        <f>VLOOKUP(E42,studia!$F$1:$I$12,4,FALSE)</f>
        <v>AMU</v>
      </c>
      <c r="E42" s="163" t="s">
        <v>371</v>
      </c>
      <c r="F42" s="295" t="s">
        <v>2124</v>
      </c>
      <c r="G42" s="169" t="s">
        <v>1667</v>
      </c>
      <c r="H42" s="169" t="s">
        <v>1299</v>
      </c>
      <c r="I42" s="169" t="s">
        <v>1668</v>
      </c>
      <c r="J42" s="164" t="s">
        <v>1300</v>
      </c>
      <c r="K42" s="19" t="str">
        <f>VLOOKUP(J42,Prowadzacy!$F$2:$J$105,2,FALSE)</f>
        <v>Piotr</v>
      </c>
      <c r="L42" s="19" t="str">
        <f>VLOOKUP(J42,Prowadzacy!$F$2:$K$105,3,FALSE)</f>
        <v>Jóżef</v>
      </c>
      <c r="M42" s="19" t="str">
        <f>VLOOKUP(J42,Prowadzacy!$F$2:$K$105,4,FALSE)</f>
        <v>Serkies</v>
      </c>
      <c r="N42" s="20" t="str">
        <f>VLOOKUP(J42,Prowadzacy!$F$2:$M$105,8,FALSE)</f>
        <v xml:space="preserve">Piotr | Serkies | Dr inż. |  ( 05383 ) </v>
      </c>
      <c r="O42" s="20" t="str">
        <f>VLOOKUP(J42,Prowadzacy!$F$2:$K$105,5,FALSE)</f>
        <v>K37W05D02</v>
      </c>
      <c r="P42" s="20" t="str">
        <f>VLOOKUP(J42,Prowadzacy!$F$2:$K$105,6,FALSE)</f>
        <v>ZNEMAP</v>
      </c>
      <c r="Q42" s="163" t="s">
        <v>1379</v>
      </c>
      <c r="R42" s="20" t="str">
        <f>VLOOKUP(Q42,Prowadzacy!$F$2:$K$105,2,FALSE)</f>
        <v>Karol</v>
      </c>
      <c r="S42" s="20">
        <f>VLOOKUP(Q42,Prowadzacy!$F$2:$K$105,3,FALSE)</f>
        <v>0</v>
      </c>
      <c r="T42" s="20" t="str">
        <f>VLOOKUP(Q42,Prowadzacy!$F$2:$K$105,4,FALSE)</f>
        <v>Wróbel</v>
      </c>
      <c r="U42" s="20" t="str">
        <f>VLOOKUP(Q42,Prowadzacy!$F$2:$M$105,8,FALSE)</f>
        <v xml:space="preserve">Karol | Wróbel | Dr inż. |  ( 053112 ) </v>
      </c>
      <c r="V42" s="164"/>
      <c r="W42" s="163" t="s">
        <v>221</v>
      </c>
      <c r="X42" s="163"/>
      <c r="Y42" s="163"/>
      <c r="Z42" s="10"/>
      <c r="AA42" s="9"/>
      <c r="AB42" s="9"/>
      <c r="AC42" s="9"/>
      <c r="AD42" s="9"/>
      <c r="AE42" s="9"/>
      <c r="AF42" s="9"/>
      <c r="AG42" s="9"/>
      <c r="AH42" s="9"/>
      <c r="AI42" s="9"/>
      <c r="AJ42" s="9"/>
      <c r="AK42" s="9"/>
    </row>
    <row r="43" spans="1:37" ht="183" customHeight="1">
      <c r="A43" s="288">
        <v>38</v>
      </c>
      <c r="B43" s="20" t="str">
        <f>VLOOKUP(E43,studia!$F$1:$I$12,2,FALSE)</f>
        <v>Automatyka i Robotyka</v>
      </c>
      <c r="C43" s="20" t="str">
        <f>VLOOKUP(E43,studia!$F$1:$I$12,3,FALSE)</f>
        <v>inż.</v>
      </c>
      <c r="D43" s="20" t="str">
        <f>VLOOKUP(E43,studia!$F$1:$I$12,4,FALSE)</f>
        <v>AMU</v>
      </c>
      <c r="E43" s="163" t="s">
        <v>371</v>
      </c>
      <c r="F43" s="295" t="s">
        <v>2124</v>
      </c>
      <c r="G43" s="169" t="s">
        <v>1301</v>
      </c>
      <c r="H43" s="169" t="s">
        <v>1302</v>
      </c>
      <c r="I43" s="169" t="s">
        <v>1685</v>
      </c>
      <c r="J43" s="164" t="s">
        <v>1300</v>
      </c>
      <c r="K43" s="19" t="str">
        <f>VLOOKUP(J43,Prowadzacy!$F$2:$J$105,2,FALSE)</f>
        <v>Piotr</v>
      </c>
      <c r="L43" s="19" t="str">
        <f>VLOOKUP(J43,Prowadzacy!$F$2:$K$105,3,FALSE)</f>
        <v>Jóżef</v>
      </c>
      <c r="M43" s="19" t="str">
        <f>VLOOKUP(J43,Prowadzacy!$F$2:$K$105,4,FALSE)</f>
        <v>Serkies</v>
      </c>
      <c r="N43" s="20" t="str">
        <f>VLOOKUP(J43,Prowadzacy!$F$2:$M$105,8,FALSE)</f>
        <v xml:space="preserve">Piotr | Serkies | Dr inż. |  ( 05383 ) </v>
      </c>
      <c r="O43" s="20" t="str">
        <f>VLOOKUP(J43,Prowadzacy!$F$2:$K$105,5,FALSE)</f>
        <v>K37W05D02</v>
      </c>
      <c r="P43" s="20" t="str">
        <f>VLOOKUP(J43,Prowadzacy!$F$2:$K$105,6,FALSE)</f>
        <v>ZNEMAP</v>
      </c>
      <c r="Q43" s="163" t="s">
        <v>1379</v>
      </c>
      <c r="R43" s="20" t="str">
        <f>VLOOKUP(Q43,Prowadzacy!$F$2:$K$105,2,FALSE)</f>
        <v>Karol</v>
      </c>
      <c r="S43" s="20">
        <f>VLOOKUP(Q43,Prowadzacy!$F$2:$K$105,3,FALSE)</f>
        <v>0</v>
      </c>
      <c r="T43" s="20" t="str">
        <f>VLOOKUP(Q43,Prowadzacy!$F$2:$K$105,4,FALSE)</f>
        <v>Wróbel</v>
      </c>
      <c r="U43" s="20" t="str">
        <f>VLOOKUP(Q43,Prowadzacy!$F$2:$M$105,8,FALSE)</f>
        <v xml:space="preserve">Karol | Wróbel | Dr inż. |  ( 053112 ) </v>
      </c>
      <c r="V43" s="164"/>
      <c r="W43" s="163" t="s">
        <v>221</v>
      </c>
      <c r="X43" s="163"/>
      <c r="Y43" s="163"/>
      <c r="Z43" s="10"/>
      <c r="AA43" s="9"/>
      <c r="AB43" s="9"/>
      <c r="AC43" s="9"/>
      <c r="AD43" s="9"/>
      <c r="AE43" s="9"/>
      <c r="AF43" s="9"/>
      <c r="AG43" s="9"/>
      <c r="AH43" s="9"/>
      <c r="AI43" s="9"/>
      <c r="AJ43" s="9"/>
      <c r="AK43" s="9"/>
    </row>
    <row r="44" spans="1:37" ht="232.5" customHeight="1">
      <c r="A44" s="288">
        <v>39</v>
      </c>
      <c r="B44" s="20" t="str">
        <f>VLOOKUP(E44,studia!$F$1:$I$12,2,FALSE)</f>
        <v>Automatyka i Robotyka</v>
      </c>
      <c r="C44" s="20" t="str">
        <f>VLOOKUP(E44,studia!$F$1:$I$12,3,FALSE)</f>
        <v>inż.</v>
      </c>
      <c r="D44" s="20" t="str">
        <f>VLOOKUP(E44,studia!$F$1:$I$12,4,FALSE)</f>
        <v>AMU</v>
      </c>
      <c r="E44" s="163" t="s">
        <v>371</v>
      </c>
      <c r="F44" s="295" t="s">
        <v>2124</v>
      </c>
      <c r="G44" s="169" t="s">
        <v>1662</v>
      </c>
      <c r="H44" s="169" t="s">
        <v>1303</v>
      </c>
      <c r="I44" s="169" t="s">
        <v>1663</v>
      </c>
      <c r="J44" s="164" t="s">
        <v>1300</v>
      </c>
      <c r="K44" s="19" t="str">
        <f>VLOOKUP(J44,Prowadzacy!$F$2:$J$105,2,FALSE)</f>
        <v>Piotr</v>
      </c>
      <c r="L44" s="19" t="str">
        <f>VLOOKUP(J44,Prowadzacy!$F$2:$K$105,3,FALSE)</f>
        <v>Jóżef</v>
      </c>
      <c r="M44" s="19" t="str">
        <f>VLOOKUP(J44,Prowadzacy!$F$2:$K$105,4,FALSE)</f>
        <v>Serkies</v>
      </c>
      <c r="N44" s="20" t="str">
        <f>VLOOKUP(J44,Prowadzacy!$F$2:$M$105,8,FALSE)</f>
        <v xml:space="preserve">Piotr | Serkies | Dr inż. |  ( 05383 ) </v>
      </c>
      <c r="O44" s="20" t="str">
        <f>VLOOKUP(J44,Prowadzacy!$F$2:$K$105,5,FALSE)</f>
        <v>K37W05D02</v>
      </c>
      <c r="P44" s="20" t="str">
        <f>VLOOKUP(J44,Prowadzacy!$F$2:$K$105,6,FALSE)</f>
        <v>ZNEMAP</v>
      </c>
      <c r="Q44" s="163" t="s">
        <v>1336</v>
      </c>
      <c r="R44" s="20" t="str">
        <f>VLOOKUP(Q44,Prowadzacy!$F$2:$K$105,2,FALSE)</f>
        <v>Grzegorz</v>
      </c>
      <c r="S44" s="20" t="str">
        <f>VLOOKUP(Q44,Prowadzacy!$F$2:$K$105,3,FALSE)</f>
        <v>Jakub</v>
      </c>
      <c r="T44" s="20" t="str">
        <f>VLOOKUP(Q44,Prowadzacy!$F$2:$K$105,4,FALSE)</f>
        <v>Tarchała</v>
      </c>
      <c r="U44" s="20" t="str">
        <f>VLOOKUP(Q44,Prowadzacy!$F$2:$M$105,8,FALSE)</f>
        <v xml:space="preserve">Grzegorz | Tarchała | Dr inż. |  ( 05385 ) </v>
      </c>
      <c r="V44" s="164"/>
      <c r="W44" s="163" t="s">
        <v>221</v>
      </c>
      <c r="X44" s="163"/>
      <c r="Y44" s="163"/>
      <c r="Z44" s="10"/>
      <c r="AA44" s="9"/>
      <c r="AB44" s="9"/>
      <c r="AC44" s="9"/>
      <c r="AD44" s="9"/>
      <c r="AE44" s="9"/>
      <c r="AF44" s="9"/>
      <c r="AG44" s="9"/>
      <c r="AH44" s="9"/>
      <c r="AI44" s="9"/>
      <c r="AJ44" s="9"/>
      <c r="AK44" s="9"/>
    </row>
    <row r="45" spans="1:37" ht="155.25">
      <c r="A45" s="288">
        <v>40</v>
      </c>
      <c r="B45" s="20" t="str">
        <f>VLOOKUP(E45,studia!$F$1:$I$12,2,FALSE)</f>
        <v>Automatyka i Robotyka</v>
      </c>
      <c r="C45" s="20" t="str">
        <f>VLOOKUP(E45,studia!$F$1:$I$12,3,FALSE)</f>
        <v>inż.</v>
      </c>
      <c r="D45" s="20" t="str">
        <f>VLOOKUP(E45,studia!$F$1:$I$12,4,FALSE)</f>
        <v>AMU</v>
      </c>
      <c r="E45" s="163" t="s">
        <v>371</v>
      </c>
      <c r="F45" s="295" t="s">
        <v>2124</v>
      </c>
      <c r="G45" s="164" t="s">
        <v>1304</v>
      </c>
      <c r="H45" s="164" t="s">
        <v>1305</v>
      </c>
      <c r="I45" s="164" t="s">
        <v>1306</v>
      </c>
      <c r="J45" s="164" t="s">
        <v>1300</v>
      </c>
      <c r="K45" s="19" t="str">
        <f>VLOOKUP(J45,Prowadzacy!$F$2:$J$105,2,FALSE)</f>
        <v>Piotr</v>
      </c>
      <c r="L45" s="19" t="str">
        <f>VLOOKUP(J45,Prowadzacy!$F$2:$K$105,3,FALSE)</f>
        <v>Jóżef</v>
      </c>
      <c r="M45" s="19" t="str">
        <f>VLOOKUP(J45,Prowadzacy!$F$2:$K$105,4,FALSE)</f>
        <v>Serkies</v>
      </c>
      <c r="N45" s="20" t="str">
        <f>VLOOKUP(J45,Prowadzacy!$F$2:$M$105,8,FALSE)</f>
        <v xml:space="preserve">Piotr | Serkies | Dr inż. |  ( 05383 ) </v>
      </c>
      <c r="O45" s="20" t="str">
        <f>VLOOKUP(J45,Prowadzacy!$F$2:$K$105,5,FALSE)</f>
        <v>K37W05D02</v>
      </c>
      <c r="P45" s="20" t="str">
        <f>VLOOKUP(J45,Prowadzacy!$F$2:$K$105,6,FALSE)</f>
        <v>ZNEMAP</v>
      </c>
      <c r="Q45" s="163" t="s">
        <v>1336</v>
      </c>
      <c r="R45" s="20" t="str">
        <f>VLOOKUP(Q45,Prowadzacy!$F$2:$K$105,2,FALSE)</f>
        <v>Grzegorz</v>
      </c>
      <c r="S45" s="20" t="str">
        <f>VLOOKUP(Q45,Prowadzacy!$F$2:$K$105,3,FALSE)</f>
        <v>Jakub</v>
      </c>
      <c r="T45" s="20" t="str">
        <f>VLOOKUP(Q45,Prowadzacy!$F$2:$K$105,4,FALSE)</f>
        <v>Tarchała</v>
      </c>
      <c r="U45" s="20" t="str">
        <f>VLOOKUP(Q45,Prowadzacy!$F$2:$M$105,8,FALSE)</f>
        <v xml:space="preserve">Grzegorz | Tarchała | Dr inż. |  ( 05385 ) </v>
      </c>
      <c r="V45" s="164"/>
      <c r="W45" s="163" t="s">
        <v>221</v>
      </c>
      <c r="X45" s="163"/>
      <c r="Y45" s="163"/>
      <c r="Z45" s="10"/>
      <c r="AA45" s="9"/>
      <c r="AB45" s="9"/>
      <c r="AC45" s="9"/>
      <c r="AD45" s="9"/>
      <c r="AE45" s="9"/>
      <c r="AF45" s="9"/>
      <c r="AG45" s="9"/>
      <c r="AH45" s="9"/>
      <c r="AI45" s="9"/>
      <c r="AJ45" s="9"/>
      <c r="AK45" s="9"/>
    </row>
    <row r="46" spans="1:37" ht="155.25">
      <c r="A46" s="288">
        <v>41</v>
      </c>
      <c r="B46" s="20" t="str">
        <f>VLOOKUP(E46,studia!$F$1:$I$12,2,FALSE)</f>
        <v>Automatyka i Robotyka</v>
      </c>
      <c r="C46" s="20" t="str">
        <f>VLOOKUP(E46,studia!$F$1:$I$12,3,FALSE)</f>
        <v>inż.</v>
      </c>
      <c r="D46" s="20" t="str">
        <f>VLOOKUP(E46,studia!$F$1:$I$12,4,FALSE)</f>
        <v>AMU</v>
      </c>
      <c r="E46" s="163" t="s">
        <v>371</v>
      </c>
      <c r="F46" s="295" t="s">
        <v>2124</v>
      </c>
      <c r="G46" s="173" t="s">
        <v>1307</v>
      </c>
      <c r="H46" s="173" t="s">
        <v>1308</v>
      </c>
      <c r="I46" s="173" t="s">
        <v>1711</v>
      </c>
      <c r="J46" s="164" t="s">
        <v>1300</v>
      </c>
      <c r="K46" s="19" t="str">
        <f>VLOOKUP(J46,Prowadzacy!$F$2:$J$105,2,FALSE)</f>
        <v>Piotr</v>
      </c>
      <c r="L46" s="19" t="str">
        <f>VLOOKUP(J46,Prowadzacy!$F$2:$K$105,3,FALSE)</f>
        <v>Jóżef</v>
      </c>
      <c r="M46" s="19" t="str">
        <f>VLOOKUP(J46,Prowadzacy!$F$2:$K$105,4,FALSE)</f>
        <v>Serkies</v>
      </c>
      <c r="N46" s="20" t="str">
        <f>VLOOKUP(J46,Prowadzacy!$F$2:$M$105,8,FALSE)</f>
        <v xml:space="preserve">Piotr | Serkies | Dr inż. |  ( 05383 ) </v>
      </c>
      <c r="O46" s="20" t="str">
        <f>VLOOKUP(J46,Prowadzacy!$F$2:$K$105,5,FALSE)</f>
        <v>K37W05D02</v>
      </c>
      <c r="P46" s="20" t="str">
        <f>VLOOKUP(J46,Prowadzacy!$F$2:$K$105,6,FALSE)</f>
        <v>ZNEMAP</v>
      </c>
      <c r="Q46" s="163" t="s">
        <v>1336</v>
      </c>
      <c r="R46" s="20" t="str">
        <f>VLOOKUP(Q46,Prowadzacy!$F$2:$K$105,2,FALSE)</f>
        <v>Grzegorz</v>
      </c>
      <c r="S46" s="20" t="str">
        <f>VLOOKUP(Q46,Prowadzacy!$F$2:$K$105,3,FALSE)</f>
        <v>Jakub</v>
      </c>
      <c r="T46" s="20" t="str">
        <f>VLOOKUP(Q46,Prowadzacy!$F$2:$K$105,4,FALSE)</f>
        <v>Tarchała</v>
      </c>
      <c r="U46" s="20" t="str">
        <f>VLOOKUP(Q46,Prowadzacy!$F$2:$M$105,8,FALSE)</f>
        <v xml:space="preserve">Grzegorz | Tarchała | Dr inż. |  ( 05385 ) </v>
      </c>
      <c r="V46" s="164"/>
      <c r="W46" s="163" t="s">
        <v>221</v>
      </c>
      <c r="X46" s="163"/>
      <c r="Y46" s="163"/>
      <c r="Z46" s="10"/>
      <c r="AA46" s="9"/>
      <c r="AB46" s="9"/>
      <c r="AC46" s="9"/>
      <c r="AD46" s="9"/>
      <c r="AE46" s="9"/>
      <c r="AF46" s="9"/>
      <c r="AG46" s="9"/>
      <c r="AH46" s="9"/>
      <c r="AI46" s="9"/>
      <c r="AJ46" s="9"/>
      <c r="AK46" s="9"/>
    </row>
    <row r="47" spans="1:37" ht="231.75">
      <c r="A47" s="288">
        <v>42</v>
      </c>
      <c r="B47" s="20" t="str">
        <f>VLOOKUP(E47,studia!$F$1:$I$12,2,FALSE)</f>
        <v>Automatyka i Robotyka</v>
      </c>
      <c r="C47" s="20" t="str">
        <f>VLOOKUP(E47,studia!$F$1:$I$12,3,FALSE)</f>
        <v>inż.</v>
      </c>
      <c r="D47" s="20" t="str">
        <f>VLOOKUP(E47,studia!$F$1:$I$12,4,FALSE)</f>
        <v>AMU</v>
      </c>
      <c r="E47" s="163" t="s">
        <v>371</v>
      </c>
      <c r="F47" s="295" t="s">
        <v>2124</v>
      </c>
      <c r="G47" s="169" t="s">
        <v>1309</v>
      </c>
      <c r="H47" s="169" t="s">
        <v>1310</v>
      </c>
      <c r="I47" s="169" t="s">
        <v>1686</v>
      </c>
      <c r="J47" s="164" t="s">
        <v>1300</v>
      </c>
      <c r="K47" s="19" t="str">
        <f>VLOOKUP(J47,Prowadzacy!$F$2:$J$105,2,FALSE)</f>
        <v>Piotr</v>
      </c>
      <c r="L47" s="19" t="str">
        <f>VLOOKUP(J47,Prowadzacy!$F$2:$K$105,3,FALSE)</f>
        <v>Jóżef</v>
      </c>
      <c r="M47" s="19" t="str">
        <f>VLOOKUP(J47,Prowadzacy!$F$2:$K$105,4,FALSE)</f>
        <v>Serkies</v>
      </c>
      <c r="N47" s="20" t="str">
        <f>VLOOKUP(J47,Prowadzacy!$F$2:$M$105,8,FALSE)</f>
        <v xml:space="preserve">Piotr | Serkies | Dr inż. |  ( 05383 ) </v>
      </c>
      <c r="O47" s="20" t="str">
        <f>VLOOKUP(J47,Prowadzacy!$F$2:$K$105,5,FALSE)</f>
        <v>K37W05D02</v>
      </c>
      <c r="P47" s="20" t="str">
        <f>VLOOKUP(J47,Prowadzacy!$F$2:$K$105,6,FALSE)</f>
        <v>ZNEMAP</v>
      </c>
      <c r="Q47" s="163" t="s">
        <v>1379</v>
      </c>
      <c r="R47" s="20" t="str">
        <f>VLOOKUP(Q47,Prowadzacy!$F$2:$K$105,2,FALSE)</f>
        <v>Karol</v>
      </c>
      <c r="S47" s="20">
        <f>VLOOKUP(Q47,Prowadzacy!$F$2:$K$105,3,FALSE)</f>
        <v>0</v>
      </c>
      <c r="T47" s="20" t="str">
        <f>VLOOKUP(Q47,Prowadzacy!$F$2:$K$105,4,FALSE)</f>
        <v>Wróbel</v>
      </c>
      <c r="U47" s="20" t="str">
        <f>VLOOKUP(Q47,Prowadzacy!$F$2:$M$105,8,FALSE)</f>
        <v xml:space="preserve">Karol | Wróbel | Dr inż. |  ( 053112 ) </v>
      </c>
      <c r="V47" s="164"/>
      <c r="W47" s="163" t="s">
        <v>221</v>
      </c>
      <c r="X47" s="163"/>
      <c r="Y47" s="163"/>
      <c r="Z47" s="10"/>
      <c r="AA47" s="9"/>
      <c r="AB47" s="9"/>
      <c r="AC47" s="9"/>
      <c r="AD47" s="9"/>
      <c r="AE47" s="9"/>
      <c r="AF47" s="9"/>
      <c r="AG47" s="9"/>
      <c r="AH47" s="9"/>
      <c r="AI47" s="9"/>
      <c r="AJ47" s="9"/>
      <c r="AK47" s="9"/>
    </row>
    <row r="48" spans="1:37" ht="180.75">
      <c r="A48" s="288">
        <v>43</v>
      </c>
      <c r="B48" s="20" t="str">
        <f>VLOOKUP(E48,studia!$F$1:$I$12,2,FALSE)</f>
        <v>Automatyka i Robotyka</v>
      </c>
      <c r="C48" s="20" t="str">
        <f>VLOOKUP(E48,studia!$F$1:$I$12,3,FALSE)</f>
        <v>inż.</v>
      </c>
      <c r="D48" s="20" t="str">
        <f>VLOOKUP(E48,studia!$F$1:$I$12,4,FALSE)</f>
        <v>AMU</v>
      </c>
      <c r="E48" s="163" t="s">
        <v>371</v>
      </c>
      <c r="F48" s="295" t="s">
        <v>2124</v>
      </c>
      <c r="G48" s="169" t="s">
        <v>1313</v>
      </c>
      <c r="H48" s="169" t="s">
        <v>1314</v>
      </c>
      <c r="I48" s="169" t="s">
        <v>1687</v>
      </c>
      <c r="J48" s="164" t="s">
        <v>1300</v>
      </c>
      <c r="K48" s="19" t="str">
        <f>VLOOKUP(J48,Prowadzacy!$F$2:$J$105,2,FALSE)</f>
        <v>Piotr</v>
      </c>
      <c r="L48" s="19" t="str">
        <f>VLOOKUP(J48,Prowadzacy!$F$2:$K$105,3,FALSE)</f>
        <v>Jóżef</v>
      </c>
      <c r="M48" s="19" t="str">
        <f>VLOOKUP(J48,Prowadzacy!$F$2:$K$105,4,FALSE)</f>
        <v>Serkies</v>
      </c>
      <c r="N48" s="20" t="str">
        <f>VLOOKUP(J48,Prowadzacy!$F$2:$M$105,8,FALSE)</f>
        <v xml:space="preserve">Piotr | Serkies | Dr inż. |  ( 05383 ) </v>
      </c>
      <c r="O48" s="20" t="str">
        <f>VLOOKUP(J48,Prowadzacy!$F$2:$K$105,5,FALSE)</f>
        <v>K37W05D02</v>
      </c>
      <c r="P48" s="20" t="str">
        <f>VLOOKUP(J48,Prowadzacy!$F$2:$K$105,6,FALSE)</f>
        <v>ZNEMAP</v>
      </c>
      <c r="Q48" s="163" t="s">
        <v>1347</v>
      </c>
      <c r="R48" s="20" t="str">
        <f>VLOOKUP(Q48,Prowadzacy!$F$2:$K$105,2,FALSE)</f>
        <v>Marcin</v>
      </c>
      <c r="S48" s="20">
        <f>VLOOKUP(Q48,Prowadzacy!$F$2:$K$105,3,FALSE)</f>
        <v>0</v>
      </c>
      <c r="T48" s="20" t="str">
        <f>VLOOKUP(Q48,Prowadzacy!$F$2:$K$105,4,FALSE)</f>
        <v>Wolkiewicz</v>
      </c>
      <c r="U48" s="20" t="str">
        <f>VLOOKUP(Q48,Prowadzacy!$F$2:$M$105,8,FALSE)</f>
        <v xml:space="preserve">Marcin | Wolkiewicz | Dr inż. |  ( 05377 ) </v>
      </c>
      <c r="V48" s="164"/>
      <c r="W48" s="163" t="s">
        <v>221</v>
      </c>
      <c r="X48" s="163"/>
      <c r="Y48" s="163"/>
      <c r="Z48" s="10"/>
      <c r="AA48" s="9"/>
      <c r="AB48" s="9"/>
      <c r="AC48" s="9"/>
      <c r="AD48" s="9"/>
      <c r="AE48" s="9"/>
      <c r="AF48" s="9"/>
      <c r="AG48" s="9"/>
      <c r="AH48" s="9"/>
      <c r="AI48" s="9"/>
      <c r="AJ48" s="9"/>
      <c r="AK48" s="9"/>
    </row>
    <row r="49" spans="1:37" ht="219" customHeight="1">
      <c r="A49" s="288">
        <v>44</v>
      </c>
      <c r="B49" s="20" t="str">
        <f>VLOOKUP(E49,studia!$F$1:$I$12,2,FALSE)</f>
        <v>Automatyka i Robotyka</v>
      </c>
      <c r="C49" s="20" t="str">
        <f>VLOOKUP(E49,studia!$F$1:$I$12,3,FALSE)</f>
        <v>inż.</v>
      </c>
      <c r="D49" s="20" t="str">
        <f>VLOOKUP(E49,studia!$F$1:$I$12,4,FALSE)</f>
        <v>AMU</v>
      </c>
      <c r="E49" s="163" t="s">
        <v>371</v>
      </c>
      <c r="F49" s="295" t="s">
        <v>2124</v>
      </c>
      <c r="G49" s="169" t="s">
        <v>1664</v>
      </c>
      <c r="H49" s="169" t="s">
        <v>1665</v>
      </c>
      <c r="I49" s="169" t="s">
        <v>1666</v>
      </c>
      <c r="J49" s="164" t="s">
        <v>1336</v>
      </c>
      <c r="K49" s="19" t="str">
        <f>VLOOKUP(J49,Prowadzacy!$F$2:$J$105,2,FALSE)</f>
        <v>Grzegorz</v>
      </c>
      <c r="L49" s="19" t="str">
        <f>VLOOKUP(J49,Prowadzacy!$F$2:$K$105,3,FALSE)</f>
        <v>Jakub</v>
      </c>
      <c r="M49" s="19" t="str">
        <f>VLOOKUP(J49,Prowadzacy!$F$2:$K$105,4,FALSE)</f>
        <v>Tarchała</v>
      </c>
      <c r="N49" s="20" t="str">
        <f>VLOOKUP(J49,Prowadzacy!$F$2:$M$105,8,FALSE)</f>
        <v xml:space="preserve">Grzegorz | Tarchała | Dr inż. |  ( 05385 ) </v>
      </c>
      <c r="O49" s="20" t="str">
        <f>VLOOKUP(J49,Prowadzacy!$F$2:$K$105,5,FALSE)</f>
        <v>K37W05D02</v>
      </c>
      <c r="P49" s="20" t="str">
        <f>VLOOKUP(J49,Prowadzacy!$F$2:$K$105,6,FALSE)</f>
        <v>ZNEMAP</v>
      </c>
      <c r="Q49" s="163" t="s">
        <v>1236</v>
      </c>
      <c r="R49" s="20" t="str">
        <f>VLOOKUP(Q49,Prowadzacy!$F$2:$K$105,2,FALSE)</f>
        <v>Leszek</v>
      </c>
      <c r="S49" s="20">
        <f>VLOOKUP(Q49,Prowadzacy!$F$2:$K$105,3,FALSE)</f>
        <v>0</v>
      </c>
      <c r="T49" s="20" t="str">
        <f>VLOOKUP(Q49,Prowadzacy!$F$2:$K$105,4,FALSE)</f>
        <v>Pawlaczyk</v>
      </c>
      <c r="U49" s="20" t="str">
        <f>VLOOKUP(Q49,Prowadzacy!$F$2:$M$105,8,FALSE)</f>
        <v xml:space="preserve">Leszek | Pawlaczyk | Dr hab. inż. |  ( 05336 ) </v>
      </c>
      <c r="V49" s="164"/>
      <c r="W49" s="163" t="s">
        <v>221</v>
      </c>
      <c r="X49" s="163"/>
      <c r="Y49" s="163"/>
      <c r="Z49" s="10"/>
      <c r="AA49" s="9"/>
      <c r="AB49" s="9"/>
      <c r="AC49" s="9"/>
      <c r="AD49" s="9"/>
      <c r="AE49" s="9"/>
      <c r="AF49" s="9"/>
      <c r="AG49" s="9"/>
      <c r="AH49" s="9"/>
      <c r="AI49" s="9"/>
      <c r="AJ49" s="9"/>
      <c r="AK49" s="9"/>
    </row>
    <row r="50" spans="1:37" ht="257.25" customHeight="1">
      <c r="A50" s="288">
        <v>45</v>
      </c>
      <c r="B50" s="20" t="str">
        <f>VLOOKUP(E50,studia!$F$1:$I$12,2,FALSE)</f>
        <v>Automatyka i Robotyka</v>
      </c>
      <c r="C50" s="20" t="str">
        <f>VLOOKUP(E50,studia!$F$1:$I$12,3,FALSE)</f>
        <v>inż.</v>
      </c>
      <c r="D50" s="20" t="str">
        <f>VLOOKUP(E50,studia!$F$1:$I$12,4,FALSE)</f>
        <v>AMU</v>
      </c>
      <c r="E50" s="163" t="s">
        <v>371</v>
      </c>
      <c r="F50" s="295" t="s">
        <v>2124</v>
      </c>
      <c r="G50" s="169" t="s">
        <v>1669</v>
      </c>
      <c r="H50" s="169" t="s">
        <v>1346</v>
      </c>
      <c r="I50" s="169" t="s">
        <v>1670</v>
      </c>
      <c r="J50" s="164" t="s">
        <v>1347</v>
      </c>
      <c r="K50" s="19" t="str">
        <f>VLOOKUP(J50,Prowadzacy!$F$2:$J$105,2,FALSE)</f>
        <v>Marcin</v>
      </c>
      <c r="L50" s="19">
        <f>VLOOKUP(J50,Prowadzacy!$F$2:$K$105,3,FALSE)</f>
        <v>0</v>
      </c>
      <c r="M50" s="19" t="str">
        <f>VLOOKUP(J50,Prowadzacy!$F$2:$K$105,4,FALSE)</f>
        <v>Wolkiewicz</v>
      </c>
      <c r="N50" s="20" t="str">
        <f>VLOOKUP(J50,Prowadzacy!$F$2:$M$105,8,FALSE)</f>
        <v xml:space="preserve">Marcin | Wolkiewicz | Dr inż. |  ( 05377 ) </v>
      </c>
      <c r="O50" s="20" t="str">
        <f>VLOOKUP(J50,Prowadzacy!$F$2:$K$105,5,FALSE)</f>
        <v>K37W05D02</v>
      </c>
      <c r="P50" s="20" t="str">
        <f>VLOOKUP(J50,Prowadzacy!$F$2:$K$105,6,FALSE)</f>
        <v>ZNEMAP</v>
      </c>
      <c r="Q50" s="163" t="s">
        <v>1246</v>
      </c>
      <c r="R50" s="20" t="str">
        <f>VLOOKUP(Q50,Prowadzacy!$F$2:$K$105,2,FALSE)</f>
        <v>Marcin</v>
      </c>
      <c r="S50" s="20" t="str">
        <f>VLOOKUP(Q50,Prowadzacy!$F$2:$K$105,3,FALSE)</f>
        <v>Stanisław</v>
      </c>
      <c r="T50" s="20" t="str">
        <f>VLOOKUP(Q50,Prowadzacy!$F$2:$K$105,4,FALSE)</f>
        <v>Pawlak</v>
      </c>
      <c r="U50" s="20" t="str">
        <f>VLOOKUP(Q50,Prowadzacy!$F$2:$M$105,8,FALSE)</f>
        <v xml:space="preserve">Marcin | Pawlak | Dr inż. |  ( 05337 ) </v>
      </c>
      <c r="V50" s="164"/>
      <c r="W50" s="163" t="s">
        <v>221</v>
      </c>
      <c r="X50" s="163"/>
      <c r="Y50" s="163"/>
      <c r="Z50" s="10"/>
      <c r="AA50" s="9"/>
      <c r="AB50" s="9"/>
      <c r="AC50" s="9"/>
      <c r="AD50" s="9"/>
      <c r="AE50" s="9"/>
      <c r="AF50" s="9"/>
      <c r="AG50" s="9"/>
      <c r="AH50" s="9"/>
      <c r="AI50" s="9"/>
      <c r="AJ50" s="9"/>
      <c r="AK50" s="9"/>
    </row>
    <row r="51" spans="1:37" ht="295.5">
      <c r="A51" s="288">
        <v>46</v>
      </c>
      <c r="B51" s="20" t="str">
        <f>VLOOKUP(E51,studia!$F$1:$I$12,2,FALSE)</f>
        <v>Automatyka i Robotyka</v>
      </c>
      <c r="C51" s="20" t="str">
        <f>VLOOKUP(E51,studia!$F$1:$I$12,3,FALSE)</f>
        <v>inż.</v>
      </c>
      <c r="D51" s="20" t="str">
        <f>VLOOKUP(E51,studia!$F$1:$I$12,4,FALSE)</f>
        <v>AMU</v>
      </c>
      <c r="E51" s="163" t="s">
        <v>371</v>
      </c>
      <c r="F51" s="295" t="s">
        <v>2124</v>
      </c>
      <c r="G51" s="169" t="s">
        <v>1671</v>
      </c>
      <c r="H51" s="169" t="s">
        <v>1348</v>
      </c>
      <c r="I51" s="169" t="s">
        <v>1349</v>
      </c>
      <c r="J51" s="164" t="s">
        <v>1347</v>
      </c>
      <c r="K51" s="19" t="str">
        <f>VLOOKUP(J51,Prowadzacy!$F$2:$J$105,2,FALSE)</f>
        <v>Marcin</v>
      </c>
      <c r="L51" s="19">
        <f>VLOOKUP(J51,Prowadzacy!$F$2:$K$105,3,FALSE)</f>
        <v>0</v>
      </c>
      <c r="M51" s="19" t="str">
        <f>VLOOKUP(J51,Prowadzacy!$F$2:$K$105,4,FALSE)</f>
        <v>Wolkiewicz</v>
      </c>
      <c r="N51" s="20" t="str">
        <f>VLOOKUP(J51,Prowadzacy!$F$2:$M$105,8,FALSE)</f>
        <v xml:space="preserve">Marcin | Wolkiewicz | Dr inż. |  ( 05377 ) </v>
      </c>
      <c r="O51" s="20" t="str">
        <f>VLOOKUP(J51,Prowadzacy!$F$2:$K$105,5,FALSE)</f>
        <v>K37W05D02</v>
      </c>
      <c r="P51" s="20" t="str">
        <f>VLOOKUP(J51,Prowadzacy!$F$2:$K$105,6,FALSE)</f>
        <v>ZNEMAP</v>
      </c>
      <c r="Q51" s="163" t="s">
        <v>1403</v>
      </c>
      <c r="R51" s="20" t="str">
        <f>VLOOKUP(Q51,Prowadzacy!$F$2:$K$105,2,FALSE)</f>
        <v>Czesław</v>
      </c>
      <c r="S51" s="20" t="str">
        <f>VLOOKUP(Q51,Prowadzacy!$F$2:$K$105,3,FALSE)</f>
        <v>Tadeusz</v>
      </c>
      <c r="T51" s="20" t="str">
        <f>VLOOKUP(Q51,Prowadzacy!$F$2:$K$105,4,FALSE)</f>
        <v>Kowalski</v>
      </c>
      <c r="U51" s="20" t="str">
        <f>VLOOKUP(Q51,Prowadzacy!$F$2:$M$105,8,FALSE)</f>
        <v xml:space="preserve">Czesław | Kowalski | Prof. dr hab. inż. |  ( 05321 ) </v>
      </c>
      <c r="V51" s="164"/>
      <c r="W51" s="163" t="s">
        <v>221</v>
      </c>
      <c r="X51" s="163"/>
      <c r="Y51" s="163"/>
      <c r="Z51" s="10"/>
      <c r="AA51" s="9"/>
      <c r="AB51" s="9"/>
      <c r="AC51" s="9"/>
      <c r="AD51" s="9"/>
      <c r="AE51" s="9"/>
      <c r="AF51" s="9"/>
      <c r="AG51" s="9"/>
      <c r="AH51" s="9"/>
      <c r="AI51" s="9"/>
      <c r="AJ51" s="9"/>
      <c r="AK51" s="9"/>
    </row>
    <row r="52" spans="1:37" ht="270">
      <c r="A52" s="288">
        <v>47</v>
      </c>
      <c r="B52" s="20" t="str">
        <f>VLOOKUP(E52,studia!$F$1:$I$12,2,FALSE)</f>
        <v>Automatyka i Robotyka</v>
      </c>
      <c r="C52" s="20" t="str">
        <f>VLOOKUP(E52,studia!$F$1:$I$12,3,FALSE)</f>
        <v>inż.</v>
      </c>
      <c r="D52" s="20" t="str">
        <f>VLOOKUP(E52,studia!$F$1:$I$12,4,FALSE)</f>
        <v>AMU</v>
      </c>
      <c r="E52" s="163" t="s">
        <v>371</v>
      </c>
      <c r="F52" s="295" t="s">
        <v>2124</v>
      </c>
      <c r="G52" s="164" t="s">
        <v>1350</v>
      </c>
      <c r="H52" s="164" t="s">
        <v>1351</v>
      </c>
      <c r="I52" s="164" t="s">
        <v>1352</v>
      </c>
      <c r="J52" s="164" t="s">
        <v>1347</v>
      </c>
      <c r="K52" s="19" t="str">
        <f>VLOOKUP(J52,Prowadzacy!$F$2:$J$105,2,FALSE)</f>
        <v>Marcin</v>
      </c>
      <c r="L52" s="19">
        <f>VLOOKUP(J52,Prowadzacy!$F$2:$K$105,3,FALSE)</f>
        <v>0</v>
      </c>
      <c r="M52" s="19" t="str">
        <f>VLOOKUP(J52,Prowadzacy!$F$2:$K$105,4,FALSE)</f>
        <v>Wolkiewicz</v>
      </c>
      <c r="N52" s="20" t="str">
        <f>VLOOKUP(J52,Prowadzacy!$F$2:$M$105,8,FALSE)</f>
        <v xml:space="preserve">Marcin | Wolkiewicz | Dr inż. |  ( 05377 ) </v>
      </c>
      <c r="O52" s="20" t="str">
        <f>VLOOKUP(J52,Prowadzacy!$F$2:$K$105,5,FALSE)</f>
        <v>K37W05D02</v>
      </c>
      <c r="P52" s="20" t="str">
        <f>VLOOKUP(J52,Prowadzacy!$F$2:$K$105,6,FALSE)</f>
        <v>ZNEMAP</v>
      </c>
      <c r="Q52" s="163" t="s">
        <v>1106</v>
      </c>
      <c r="R52" s="20" t="str">
        <f>VLOOKUP(Q52,Prowadzacy!$F$2:$K$105,2,FALSE)</f>
        <v>Paweł</v>
      </c>
      <c r="S52" s="20" t="str">
        <f>VLOOKUP(Q52,Prowadzacy!$F$2:$K$105,3,FALSE)</f>
        <v>Grzegorz</v>
      </c>
      <c r="T52" s="20" t="str">
        <f>VLOOKUP(Q52,Prowadzacy!$F$2:$K$105,4,FALSE)</f>
        <v>Ewert</v>
      </c>
      <c r="U52" s="20" t="str">
        <f>VLOOKUP(Q52,Prowadzacy!$F$2:$M$105,8,FALSE)</f>
        <v xml:space="preserve">Paweł | Ewert | Dr inż. |  ( 05378 ) </v>
      </c>
      <c r="V52" s="164"/>
      <c r="W52" s="163" t="s">
        <v>221</v>
      </c>
      <c r="X52" s="163"/>
      <c r="Y52" s="163"/>
      <c r="Z52" s="10"/>
      <c r="AA52" s="9"/>
      <c r="AB52" s="9"/>
      <c r="AC52" s="9"/>
      <c r="AD52" s="9"/>
      <c r="AE52" s="9"/>
      <c r="AF52" s="9"/>
      <c r="AG52" s="9"/>
      <c r="AH52" s="9"/>
      <c r="AI52" s="9"/>
      <c r="AJ52" s="9"/>
      <c r="AK52" s="9"/>
    </row>
    <row r="53" spans="1:37" ht="270">
      <c r="A53" s="288">
        <v>48</v>
      </c>
      <c r="B53" s="20" t="str">
        <f>VLOOKUP(E53,studia!$F$1:$I$12,2,FALSE)</f>
        <v>Automatyka i Robotyka</v>
      </c>
      <c r="C53" s="20" t="str">
        <f>VLOOKUP(E53,studia!$F$1:$I$12,3,FALSE)</f>
        <v>inż.</v>
      </c>
      <c r="D53" s="20" t="str">
        <f>VLOOKUP(E53,studia!$F$1:$I$12,4,FALSE)</f>
        <v>AMU</v>
      </c>
      <c r="E53" s="163" t="s">
        <v>371</v>
      </c>
      <c r="F53" s="295" t="s">
        <v>2124</v>
      </c>
      <c r="G53" s="164" t="s">
        <v>1353</v>
      </c>
      <c r="H53" s="164" t="s">
        <v>1354</v>
      </c>
      <c r="I53" s="164" t="s">
        <v>1355</v>
      </c>
      <c r="J53" s="164" t="s">
        <v>1347</v>
      </c>
      <c r="K53" s="19" t="str">
        <f>VLOOKUP(J53,Prowadzacy!$F$2:$J$105,2,FALSE)</f>
        <v>Marcin</v>
      </c>
      <c r="L53" s="19">
        <f>VLOOKUP(J53,Prowadzacy!$F$2:$K$105,3,FALSE)</f>
        <v>0</v>
      </c>
      <c r="M53" s="19" t="str">
        <f>VLOOKUP(J53,Prowadzacy!$F$2:$K$105,4,FALSE)</f>
        <v>Wolkiewicz</v>
      </c>
      <c r="N53" s="20" t="str">
        <f>VLOOKUP(J53,Prowadzacy!$F$2:$M$105,8,FALSE)</f>
        <v xml:space="preserve">Marcin | Wolkiewicz | Dr inż. |  ( 05377 ) </v>
      </c>
      <c r="O53" s="20" t="str">
        <f>VLOOKUP(J53,Prowadzacy!$F$2:$K$105,5,FALSE)</f>
        <v>K37W05D02</v>
      </c>
      <c r="P53" s="20" t="str">
        <f>VLOOKUP(J53,Prowadzacy!$F$2:$K$105,6,FALSE)</f>
        <v>ZNEMAP</v>
      </c>
      <c r="Q53" s="163" t="s">
        <v>1106</v>
      </c>
      <c r="R53" s="20" t="str">
        <f>VLOOKUP(Q53,Prowadzacy!$F$2:$K$105,2,FALSE)</f>
        <v>Paweł</v>
      </c>
      <c r="S53" s="20" t="str">
        <f>VLOOKUP(Q53,Prowadzacy!$F$2:$K$105,3,FALSE)</f>
        <v>Grzegorz</v>
      </c>
      <c r="T53" s="20" t="str">
        <f>VLOOKUP(Q53,Prowadzacy!$F$2:$K$105,4,FALSE)</f>
        <v>Ewert</v>
      </c>
      <c r="U53" s="20" t="str">
        <f>VLOOKUP(Q53,Prowadzacy!$F$2:$M$105,8,FALSE)</f>
        <v xml:space="preserve">Paweł | Ewert | Dr inż. |  ( 05378 ) </v>
      </c>
      <c r="V53" s="164"/>
      <c r="W53" s="163" t="s">
        <v>221</v>
      </c>
      <c r="X53" s="163"/>
      <c r="Y53" s="163"/>
      <c r="Z53" s="10"/>
      <c r="AA53" s="9"/>
      <c r="AB53" s="9"/>
      <c r="AC53" s="9"/>
      <c r="AD53" s="9"/>
      <c r="AE53" s="9"/>
      <c r="AF53" s="9"/>
      <c r="AG53" s="9"/>
      <c r="AH53" s="9"/>
      <c r="AI53" s="9"/>
      <c r="AJ53" s="9"/>
      <c r="AK53" s="9"/>
    </row>
    <row r="54" spans="1:37" ht="219">
      <c r="A54" s="288">
        <v>49</v>
      </c>
      <c r="B54" s="20" t="str">
        <f>VLOOKUP(E54,studia!$F$1:$I$12,2,FALSE)</f>
        <v>Automatyka i Robotyka</v>
      </c>
      <c r="C54" s="20" t="str">
        <f>VLOOKUP(E54,studia!$F$1:$I$12,3,FALSE)</f>
        <v>inż.</v>
      </c>
      <c r="D54" s="20" t="str">
        <f>VLOOKUP(E54,studia!$F$1:$I$12,4,FALSE)</f>
        <v>AMU</v>
      </c>
      <c r="E54" s="163" t="s">
        <v>371</v>
      </c>
      <c r="F54" s="295" t="s">
        <v>2124</v>
      </c>
      <c r="G54" s="169" t="s">
        <v>1356</v>
      </c>
      <c r="H54" s="169" t="s">
        <v>1678</v>
      </c>
      <c r="I54" s="169" t="s">
        <v>1357</v>
      </c>
      <c r="J54" s="164" t="s">
        <v>1347</v>
      </c>
      <c r="K54" s="19" t="str">
        <f>VLOOKUP(J54,Prowadzacy!$F$2:$J$105,2,FALSE)</f>
        <v>Marcin</v>
      </c>
      <c r="L54" s="19">
        <f>VLOOKUP(J54,Prowadzacy!$F$2:$K$105,3,FALSE)</f>
        <v>0</v>
      </c>
      <c r="M54" s="19" t="str">
        <f>VLOOKUP(J54,Prowadzacy!$F$2:$K$105,4,FALSE)</f>
        <v>Wolkiewicz</v>
      </c>
      <c r="N54" s="20" t="str">
        <f>VLOOKUP(J54,Prowadzacy!$F$2:$M$105,8,FALSE)</f>
        <v xml:space="preserve">Marcin | Wolkiewicz | Dr inż. |  ( 05377 ) </v>
      </c>
      <c r="O54" s="20" t="str">
        <f>VLOOKUP(J54,Prowadzacy!$F$2:$K$105,5,FALSE)</f>
        <v>K37W05D02</v>
      </c>
      <c r="P54" s="20" t="str">
        <f>VLOOKUP(J54,Prowadzacy!$F$2:$K$105,6,FALSE)</f>
        <v>ZNEMAP</v>
      </c>
      <c r="Q54" s="163" t="s">
        <v>1379</v>
      </c>
      <c r="R54" s="20" t="str">
        <f>VLOOKUP(Q54,Prowadzacy!$F$2:$K$105,2,FALSE)</f>
        <v>Karol</v>
      </c>
      <c r="S54" s="20">
        <f>VLOOKUP(Q54,Prowadzacy!$F$2:$K$105,3,FALSE)</f>
        <v>0</v>
      </c>
      <c r="T54" s="20" t="str">
        <f>VLOOKUP(Q54,Prowadzacy!$F$2:$K$105,4,FALSE)</f>
        <v>Wróbel</v>
      </c>
      <c r="U54" s="20" t="str">
        <f>VLOOKUP(Q54,Prowadzacy!$F$2:$M$105,8,FALSE)</f>
        <v xml:space="preserve">Karol | Wróbel | Dr inż. |  ( 053112 ) </v>
      </c>
      <c r="V54" s="164"/>
      <c r="W54" s="163" t="s">
        <v>221</v>
      </c>
      <c r="X54" s="163"/>
      <c r="Y54" s="163"/>
      <c r="Z54" s="10"/>
      <c r="AA54" s="9"/>
      <c r="AB54" s="9"/>
      <c r="AC54" s="9"/>
      <c r="AD54" s="9"/>
      <c r="AE54" s="9"/>
      <c r="AF54" s="9"/>
      <c r="AG54" s="9"/>
      <c r="AH54" s="9"/>
      <c r="AI54" s="9"/>
      <c r="AJ54" s="9"/>
      <c r="AK54" s="9"/>
    </row>
    <row r="55" spans="1:37" ht="231.75">
      <c r="A55" s="288">
        <v>50</v>
      </c>
      <c r="B55" s="20" t="str">
        <f>VLOOKUP(E55,studia!$F$1:$I$12,2,FALSE)</f>
        <v>Automatyka i Robotyka</v>
      </c>
      <c r="C55" s="20" t="str">
        <f>VLOOKUP(E55,studia!$F$1:$I$12,3,FALSE)</f>
        <v>inż.</v>
      </c>
      <c r="D55" s="20" t="str">
        <f>VLOOKUP(E55,studia!$F$1:$I$12,4,FALSE)</f>
        <v>AMU</v>
      </c>
      <c r="E55" s="163" t="s">
        <v>371</v>
      </c>
      <c r="F55" s="295" t="s">
        <v>2124</v>
      </c>
      <c r="G55" s="164" t="s">
        <v>1358</v>
      </c>
      <c r="H55" s="164" t="s">
        <v>1359</v>
      </c>
      <c r="I55" s="164" t="s">
        <v>1360</v>
      </c>
      <c r="J55" s="164" t="s">
        <v>1347</v>
      </c>
      <c r="K55" s="19" t="str">
        <f>VLOOKUP(J55,Prowadzacy!$F$2:$J$105,2,FALSE)</f>
        <v>Marcin</v>
      </c>
      <c r="L55" s="19">
        <f>VLOOKUP(J55,Prowadzacy!$F$2:$K$105,3,FALSE)</f>
        <v>0</v>
      </c>
      <c r="M55" s="19" t="str">
        <f>VLOOKUP(J55,Prowadzacy!$F$2:$K$105,4,FALSE)</f>
        <v>Wolkiewicz</v>
      </c>
      <c r="N55" s="20" t="str">
        <f>VLOOKUP(J55,Prowadzacy!$F$2:$M$105,8,FALSE)</f>
        <v xml:space="preserve">Marcin | Wolkiewicz | Dr inż. |  ( 05377 ) </v>
      </c>
      <c r="O55" s="20" t="str">
        <f>VLOOKUP(J55,Prowadzacy!$F$2:$K$105,5,FALSE)</f>
        <v>K37W05D02</v>
      </c>
      <c r="P55" s="20" t="str">
        <f>VLOOKUP(J55,Prowadzacy!$F$2:$K$105,6,FALSE)</f>
        <v>ZNEMAP</v>
      </c>
      <c r="Q55" s="163" t="s">
        <v>1084</v>
      </c>
      <c r="R55" s="20" t="str">
        <f>VLOOKUP(Q55,Prowadzacy!$F$2:$K$105,2,FALSE)</f>
        <v>Krzysztof</v>
      </c>
      <c r="S55" s="20" t="str">
        <f>VLOOKUP(Q55,Prowadzacy!$F$2:$K$105,3,FALSE)</f>
        <v>Paweł</v>
      </c>
      <c r="T55" s="20" t="str">
        <f>VLOOKUP(Q55,Prowadzacy!$F$2:$K$105,4,FALSE)</f>
        <v>Dyrcz</v>
      </c>
      <c r="U55" s="20" t="str">
        <f>VLOOKUP(Q55,Prowadzacy!$F$2:$M$105,8,FALSE)</f>
        <v xml:space="preserve">Krzysztof | Dyrcz | Dr inż. |  ( 05307 ) </v>
      </c>
      <c r="V55" s="164"/>
      <c r="W55" s="163" t="s">
        <v>221</v>
      </c>
      <c r="X55" s="163"/>
      <c r="Y55" s="163"/>
      <c r="Z55" s="10"/>
      <c r="AA55" s="9"/>
      <c r="AB55" s="9"/>
      <c r="AC55" s="9"/>
      <c r="AD55" s="9"/>
      <c r="AE55" s="9"/>
      <c r="AF55" s="9"/>
      <c r="AG55" s="9"/>
      <c r="AH55" s="9"/>
      <c r="AI55" s="9"/>
      <c r="AJ55" s="9"/>
      <c r="AK55" s="9"/>
    </row>
    <row r="56" spans="1:37" ht="244.5">
      <c r="A56" s="288">
        <v>51</v>
      </c>
      <c r="B56" s="20" t="str">
        <f>VLOOKUP(E56,studia!$F$1:$I$12,2,FALSE)</f>
        <v>Automatyka i Robotyka</v>
      </c>
      <c r="C56" s="20" t="str">
        <f>VLOOKUP(E56,studia!$F$1:$I$12,3,FALSE)</f>
        <v>inż.</v>
      </c>
      <c r="D56" s="20" t="str">
        <f>VLOOKUP(E56,studia!$F$1:$I$12,4,FALSE)</f>
        <v>AMU</v>
      </c>
      <c r="E56" s="163" t="s">
        <v>371</v>
      </c>
      <c r="F56" s="295" t="s">
        <v>2124</v>
      </c>
      <c r="G56" s="164" t="s">
        <v>1361</v>
      </c>
      <c r="H56" s="164" t="s">
        <v>1362</v>
      </c>
      <c r="I56" s="164" t="s">
        <v>1363</v>
      </c>
      <c r="J56" s="164" t="s">
        <v>1347</v>
      </c>
      <c r="K56" s="19" t="str">
        <f>VLOOKUP(J56,Prowadzacy!$F$2:$J$105,2,FALSE)</f>
        <v>Marcin</v>
      </c>
      <c r="L56" s="19">
        <f>VLOOKUP(J56,Prowadzacy!$F$2:$K$105,3,FALSE)</f>
        <v>0</v>
      </c>
      <c r="M56" s="19" t="str">
        <f>VLOOKUP(J56,Prowadzacy!$F$2:$K$105,4,FALSE)</f>
        <v>Wolkiewicz</v>
      </c>
      <c r="N56" s="20" t="str">
        <f>VLOOKUP(J56,Prowadzacy!$F$2:$M$105,8,FALSE)</f>
        <v xml:space="preserve">Marcin | Wolkiewicz | Dr inż. |  ( 05377 ) </v>
      </c>
      <c r="O56" s="20" t="str">
        <f>VLOOKUP(J56,Prowadzacy!$F$2:$K$105,5,FALSE)</f>
        <v>K37W05D02</v>
      </c>
      <c r="P56" s="20" t="str">
        <f>VLOOKUP(J56,Prowadzacy!$F$2:$K$105,6,FALSE)</f>
        <v>ZNEMAP</v>
      </c>
      <c r="Q56" s="163" t="s">
        <v>1246</v>
      </c>
      <c r="R56" s="20" t="str">
        <f>VLOOKUP(Q56,Prowadzacy!$F$2:$K$105,2,FALSE)</f>
        <v>Marcin</v>
      </c>
      <c r="S56" s="20" t="str">
        <f>VLOOKUP(Q56,Prowadzacy!$F$2:$K$105,3,FALSE)</f>
        <v>Stanisław</v>
      </c>
      <c r="T56" s="20" t="str">
        <f>VLOOKUP(Q56,Prowadzacy!$F$2:$K$105,4,FALSE)</f>
        <v>Pawlak</v>
      </c>
      <c r="U56" s="20" t="str">
        <f>VLOOKUP(Q56,Prowadzacy!$F$2:$M$105,8,FALSE)</f>
        <v xml:space="preserve">Marcin | Pawlak | Dr inż. |  ( 05337 ) </v>
      </c>
      <c r="V56" s="164"/>
      <c r="W56" s="163" t="s">
        <v>221</v>
      </c>
      <c r="X56" s="163"/>
      <c r="Y56" s="163"/>
      <c r="Z56" s="10"/>
      <c r="AA56" s="9"/>
      <c r="AB56" s="9"/>
      <c r="AC56" s="9"/>
      <c r="AD56" s="9"/>
      <c r="AE56" s="9"/>
      <c r="AF56" s="9"/>
      <c r="AG56" s="9"/>
      <c r="AH56" s="9"/>
      <c r="AI56" s="9"/>
      <c r="AJ56" s="9"/>
      <c r="AK56" s="9"/>
    </row>
    <row r="57" spans="1:37" ht="104.25">
      <c r="A57" s="288">
        <v>52</v>
      </c>
      <c r="B57" s="20" t="str">
        <f>VLOOKUP(E57,studia!$F$1:$I$12,2,FALSE)</f>
        <v>Automatyka i Robotyka</v>
      </c>
      <c r="C57" s="20" t="str">
        <f>VLOOKUP(E57,studia!$F$1:$I$12,3,FALSE)</f>
        <v>inż.</v>
      </c>
      <c r="D57" s="20" t="str">
        <f>VLOOKUP(E57,studia!$F$1:$I$12,4,FALSE)</f>
        <v>AMU</v>
      </c>
      <c r="E57" s="163" t="s">
        <v>371</v>
      </c>
      <c r="F57" s="295" t="s">
        <v>2124</v>
      </c>
      <c r="G57" s="164" t="s">
        <v>1376</v>
      </c>
      <c r="H57" s="164" t="s">
        <v>1377</v>
      </c>
      <c r="I57" s="164" t="s">
        <v>1378</v>
      </c>
      <c r="J57" s="164" t="s">
        <v>1379</v>
      </c>
      <c r="K57" s="19" t="str">
        <f>VLOOKUP(J57,Prowadzacy!$F$2:$J$105,2,FALSE)</f>
        <v>Karol</v>
      </c>
      <c r="L57" s="19">
        <f>VLOOKUP(J57,Prowadzacy!$F$2:$K$105,3,FALSE)</f>
        <v>0</v>
      </c>
      <c r="M57" s="19" t="str">
        <f>VLOOKUP(J57,Prowadzacy!$F$2:$K$105,4,FALSE)</f>
        <v>Wróbel</v>
      </c>
      <c r="N57" s="20" t="str">
        <f>VLOOKUP(J57,Prowadzacy!$F$2:$M$105,8,FALSE)</f>
        <v xml:space="preserve">Karol | Wróbel | Dr inż. |  ( 053112 ) </v>
      </c>
      <c r="O57" s="20" t="str">
        <f>VLOOKUP(J57,Prowadzacy!$F$2:$K$105,5,FALSE)</f>
        <v>K37W05D02</v>
      </c>
      <c r="P57" s="20" t="str">
        <f>VLOOKUP(J57,Prowadzacy!$F$2:$K$105,6,FALSE)</f>
        <v>ZNEMAP</v>
      </c>
      <c r="Q57" s="163" t="s">
        <v>1300</v>
      </c>
      <c r="R57" s="20" t="str">
        <f>VLOOKUP(Q57,Prowadzacy!$F$2:$K$105,2,FALSE)</f>
        <v>Piotr</v>
      </c>
      <c r="S57" s="20" t="str">
        <f>VLOOKUP(Q57,Prowadzacy!$F$2:$K$105,3,FALSE)</f>
        <v>Jóżef</v>
      </c>
      <c r="T57" s="20" t="str">
        <f>VLOOKUP(Q57,Prowadzacy!$F$2:$K$105,4,FALSE)</f>
        <v>Serkies</v>
      </c>
      <c r="U57" s="20" t="str">
        <f>VLOOKUP(Q57,Prowadzacy!$F$2:$M$105,8,FALSE)</f>
        <v xml:space="preserve">Piotr | Serkies | Dr inż. |  ( 05383 ) </v>
      </c>
      <c r="V57" s="164"/>
      <c r="W57" s="163" t="s">
        <v>221</v>
      </c>
      <c r="X57" s="163"/>
      <c r="Y57" s="163"/>
      <c r="Z57" s="10"/>
      <c r="AA57" s="9"/>
      <c r="AB57" s="9"/>
      <c r="AC57" s="9"/>
      <c r="AD57" s="9"/>
      <c r="AE57" s="9"/>
      <c r="AF57" s="9"/>
      <c r="AG57" s="9"/>
      <c r="AH57" s="9"/>
      <c r="AI57" s="9"/>
      <c r="AJ57" s="9"/>
      <c r="AK57" s="9"/>
    </row>
    <row r="58" spans="1:37" ht="117">
      <c r="A58" s="288">
        <v>53</v>
      </c>
      <c r="B58" s="20" t="str">
        <f>VLOOKUP(E58,studia!$F$1:$I$12,2,FALSE)</f>
        <v>Automatyka i Robotyka</v>
      </c>
      <c r="C58" s="20" t="str">
        <f>VLOOKUP(E58,studia!$F$1:$I$12,3,FALSE)</f>
        <v>inż.</v>
      </c>
      <c r="D58" s="20" t="str">
        <f>VLOOKUP(E58,studia!$F$1:$I$12,4,FALSE)</f>
        <v>AMU</v>
      </c>
      <c r="E58" s="163" t="s">
        <v>371</v>
      </c>
      <c r="F58" s="295" t="s">
        <v>2124</v>
      </c>
      <c r="G58" s="169" t="s">
        <v>1672</v>
      </c>
      <c r="H58" s="169" t="s">
        <v>1673</v>
      </c>
      <c r="I58" s="169" t="s">
        <v>1674</v>
      </c>
      <c r="J58" s="164" t="s">
        <v>1379</v>
      </c>
      <c r="K58" s="19" t="str">
        <f>VLOOKUP(J58,Prowadzacy!$F$2:$J$105,2,FALSE)</f>
        <v>Karol</v>
      </c>
      <c r="L58" s="19">
        <f>VLOOKUP(J58,Prowadzacy!$F$2:$K$105,3,FALSE)</f>
        <v>0</v>
      </c>
      <c r="M58" s="19" t="str">
        <f>VLOOKUP(J58,Prowadzacy!$F$2:$K$105,4,FALSE)</f>
        <v>Wróbel</v>
      </c>
      <c r="N58" s="20" t="str">
        <f>VLOOKUP(J58,Prowadzacy!$F$2:$M$105,8,FALSE)</f>
        <v xml:space="preserve">Karol | Wróbel | Dr inż. |  ( 053112 ) </v>
      </c>
      <c r="O58" s="20" t="str">
        <f>VLOOKUP(J58,Prowadzacy!$F$2:$K$105,5,FALSE)</f>
        <v>K37W05D02</v>
      </c>
      <c r="P58" s="20" t="str">
        <f>VLOOKUP(J58,Prowadzacy!$F$2:$K$105,6,FALSE)</f>
        <v>ZNEMAP</v>
      </c>
      <c r="Q58" s="163" t="s">
        <v>1300</v>
      </c>
      <c r="R58" s="20" t="str">
        <f>VLOOKUP(Q58,Prowadzacy!$F$2:$K$105,2,FALSE)</f>
        <v>Piotr</v>
      </c>
      <c r="S58" s="20" t="str">
        <f>VLOOKUP(Q58,Prowadzacy!$F$2:$K$105,3,FALSE)</f>
        <v>Jóżef</v>
      </c>
      <c r="T58" s="20" t="str">
        <f>VLOOKUP(Q58,Prowadzacy!$F$2:$K$105,4,FALSE)</f>
        <v>Serkies</v>
      </c>
      <c r="U58" s="20" t="str">
        <f>VLOOKUP(Q58,Prowadzacy!$F$2:$M$105,8,FALSE)</f>
        <v xml:space="preserve">Piotr | Serkies | Dr inż. |  ( 05383 ) </v>
      </c>
      <c r="V58" s="164"/>
      <c r="W58" s="163" t="s">
        <v>221</v>
      </c>
      <c r="X58" s="163"/>
      <c r="Y58" s="163"/>
      <c r="Z58" s="10"/>
      <c r="AA58" s="9"/>
      <c r="AB58" s="9"/>
      <c r="AC58" s="9"/>
      <c r="AD58" s="9"/>
      <c r="AE58" s="9"/>
      <c r="AF58" s="9"/>
      <c r="AG58" s="9"/>
      <c r="AH58" s="9"/>
      <c r="AI58" s="9"/>
      <c r="AJ58" s="9"/>
      <c r="AK58" s="9"/>
    </row>
    <row r="59" spans="1:37" ht="180.75">
      <c r="A59" s="288">
        <v>54</v>
      </c>
      <c r="B59" s="20" t="str">
        <f>VLOOKUP(E59,studia!$F$1:$I$12,2,FALSE)</f>
        <v>Automatyka i Robotyka</v>
      </c>
      <c r="C59" s="20" t="str">
        <f>VLOOKUP(E59,studia!$F$1:$I$12,3,FALSE)</f>
        <v>inż.</v>
      </c>
      <c r="D59" s="20" t="str">
        <f>VLOOKUP(E59,studia!$F$1:$I$12,4,FALSE)</f>
        <v>AMU</v>
      </c>
      <c r="E59" s="163" t="s">
        <v>371</v>
      </c>
      <c r="F59" s="295" t="s">
        <v>2124</v>
      </c>
      <c r="G59" s="164" t="s">
        <v>1380</v>
      </c>
      <c r="H59" s="164" t="s">
        <v>1381</v>
      </c>
      <c r="I59" s="164" t="s">
        <v>1382</v>
      </c>
      <c r="J59" s="164" t="s">
        <v>1379</v>
      </c>
      <c r="K59" s="19" t="str">
        <f>VLOOKUP(J59,Prowadzacy!$F$2:$J$105,2,FALSE)</f>
        <v>Karol</v>
      </c>
      <c r="L59" s="19">
        <f>VLOOKUP(J59,Prowadzacy!$F$2:$K$105,3,FALSE)</f>
        <v>0</v>
      </c>
      <c r="M59" s="19" t="str">
        <f>VLOOKUP(J59,Prowadzacy!$F$2:$K$105,4,FALSE)</f>
        <v>Wróbel</v>
      </c>
      <c r="N59" s="20" t="str">
        <f>VLOOKUP(J59,Prowadzacy!$F$2:$M$105,8,FALSE)</f>
        <v xml:space="preserve">Karol | Wróbel | Dr inż. |  ( 053112 ) </v>
      </c>
      <c r="O59" s="20" t="str">
        <f>VLOOKUP(J59,Prowadzacy!$F$2:$K$105,5,FALSE)</f>
        <v>K37W05D02</v>
      </c>
      <c r="P59" s="20" t="str">
        <f>VLOOKUP(J59,Prowadzacy!$F$2:$K$105,6,FALSE)</f>
        <v>ZNEMAP</v>
      </c>
      <c r="Q59" s="163" t="s">
        <v>1106</v>
      </c>
      <c r="R59" s="20" t="str">
        <f>VLOOKUP(Q59,Prowadzacy!$F$2:$K$105,2,FALSE)</f>
        <v>Paweł</v>
      </c>
      <c r="S59" s="20" t="str">
        <f>VLOOKUP(Q59,Prowadzacy!$F$2:$K$105,3,FALSE)</f>
        <v>Grzegorz</v>
      </c>
      <c r="T59" s="20" t="str">
        <f>VLOOKUP(Q59,Prowadzacy!$F$2:$K$105,4,FALSE)</f>
        <v>Ewert</v>
      </c>
      <c r="U59" s="20" t="str">
        <f>VLOOKUP(Q59,Prowadzacy!$F$2:$M$105,8,FALSE)</f>
        <v xml:space="preserve">Paweł | Ewert | Dr inż. |  ( 05378 ) </v>
      </c>
      <c r="V59" s="164"/>
      <c r="W59" s="163" t="s">
        <v>221</v>
      </c>
      <c r="X59" s="163"/>
      <c r="Y59" s="163"/>
      <c r="Z59" s="10"/>
      <c r="AA59" s="9"/>
      <c r="AB59" s="9"/>
      <c r="AC59" s="9"/>
      <c r="AD59" s="9"/>
      <c r="AE59" s="9"/>
      <c r="AF59" s="9"/>
      <c r="AG59" s="9"/>
      <c r="AH59" s="9"/>
      <c r="AI59" s="9"/>
      <c r="AJ59" s="9"/>
      <c r="AK59" s="9"/>
    </row>
    <row r="60" spans="1:37" ht="129.75">
      <c r="A60" s="288">
        <v>55</v>
      </c>
      <c r="B60" s="20" t="str">
        <f>VLOOKUP(E60,studia!$F$1:$I$12,2,FALSE)</f>
        <v>Automatyka i Robotyka</v>
      </c>
      <c r="C60" s="20" t="str">
        <f>VLOOKUP(E60,studia!$F$1:$I$12,3,FALSE)</f>
        <v>inż.</v>
      </c>
      <c r="D60" s="20" t="str">
        <f>VLOOKUP(E60,studia!$F$1:$I$12,4,FALSE)</f>
        <v>AMU</v>
      </c>
      <c r="E60" s="163" t="s">
        <v>371</v>
      </c>
      <c r="F60" s="295" t="s">
        <v>2124</v>
      </c>
      <c r="G60" s="164" t="s">
        <v>1383</v>
      </c>
      <c r="H60" s="164" t="s">
        <v>1384</v>
      </c>
      <c r="I60" s="164" t="s">
        <v>1385</v>
      </c>
      <c r="J60" s="164" t="s">
        <v>1379</v>
      </c>
      <c r="K60" s="19" t="str">
        <f>VLOOKUP(J60,Prowadzacy!$F$2:$J$105,2,FALSE)</f>
        <v>Karol</v>
      </c>
      <c r="L60" s="19">
        <f>VLOOKUP(J60,Prowadzacy!$F$2:$K$105,3,FALSE)</f>
        <v>0</v>
      </c>
      <c r="M60" s="19" t="str">
        <f>VLOOKUP(J60,Prowadzacy!$F$2:$K$105,4,FALSE)</f>
        <v>Wróbel</v>
      </c>
      <c r="N60" s="20" t="str">
        <f>VLOOKUP(J60,Prowadzacy!$F$2:$M$105,8,FALSE)</f>
        <v xml:space="preserve">Karol | Wróbel | Dr inż. |  ( 053112 ) </v>
      </c>
      <c r="O60" s="20" t="str">
        <f>VLOOKUP(J60,Prowadzacy!$F$2:$K$105,5,FALSE)</f>
        <v>K37W05D02</v>
      </c>
      <c r="P60" s="20" t="str">
        <f>VLOOKUP(J60,Prowadzacy!$F$2:$K$105,6,FALSE)</f>
        <v>ZNEMAP</v>
      </c>
      <c r="Q60" s="163" t="s">
        <v>1084</v>
      </c>
      <c r="R60" s="20" t="str">
        <f>VLOOKUP(Q60,Prowadzacy!$F$2:$K$105,2,FALSE)</f>
        <v>Krzysztof</v>
      </c>
      <c r="S60" s="20" t="str">
        <f>VLOOKUP(Q60,Prowadzacy!$F$2:$K$105,3,FALSE)</f>
        <v>Paweł</v>
      </c>
      <c r="T60" s="20" t="str">
        <f>VLOOKUP(Q60,Prowadzacy!$F$2:$K$105,4,FALSE)</f>
        <v>Dyrcz</v>
      </c>
      <c r="U60" s="20" t="str">
        <f>VLOOKUP(Q60,Prowadzacy!$F$2:$M$105,8,FALSE)</f>
        <v xml:space="preserve">Krzysztof | Dyrcz | Dr inż. |  ( 05307 ) </v>
      </c>
      <c r="V60" s="164"/>
      <c r="W60" s="163" t="s">
        <v>221</v>
      </c>
      <c r="X60" s="163"/>
      <c r="Y60" s="163"/>
      <c r="Z60" s="10"/>
      <c r="AA60" s="9"/>
      <c r="AB60" s="9"/>
      <c r="AC60" s="9"/>
      <c r="AD60" s="9"/>
      <c r="AE60" s="9"/>
      <c r="AF60" s="9"/>
      <c r="AG60" s="9"/>
      <c r="AH60" s="9"/>
      <c r="AI60" s="9"/>
      <c r="AJ60" s="9"/>
      <c r="AK60" s="9"/>
    </row>
    <row r="61" spans="1:37" ht="142.5">
      <c r="A61" s="288">
        <v>56</v>
      </c>
      <c r="B61" s="20" t="str">
        <f>VLOOKUP(E61,studia!$F$1:$I$12,2,FALSE)</f>
        <v>Automatyka i Robotyka</v>
      </c>
      <c r="C61" s="20" t="str">
        <f>VLOOKUP(E61,studia!$F$1:$I$12,3,FALSE)</f>
        <v>inż.</v>
      </c>
      <c r="D61" s="20" t="str">
        <f>VLOOKUP(E61,studia!$F$1:$I$12,4,FALSE)</f>
        <v>AMU</v>
      </c>
      <c r="E61" s="163" t="s">
        <v>371</v>
      </c>
      <c r="F61" s="295" t="s">
        <v>2124</v>
      </c>
      <c r="G61" s="164" t="s">
        <v>1386</v>
      </c>
      <c r="H61" s="164" t="s">
        <v>1387</v>
      </c>
      <c r="I61" s="164" t="s">
        <v>1388</v>
      </c>
      <c r="J61" s="164" t="s">
        <v>1379</v>
      </c>
      <c r="K61" s="19" t="str">
        <f>VLOOKUP(J61,Prowadzacy!$F$2:$J$105,2,FALSE)</f>
        <v>Karol</v>
      </c>
      <c r="L61" s="19">
        <f>VLOOKUP(J61,Prowadzacy!$F$2:$K$105,3,FALSE)</f>
        <v>0</v>
      </c>
      <c r="M61" s="19" t="str">
        <f>VLOOKUP(J61,Prowadzacy!$F$2:$K$105,4,FALSE)</f>
        <v>Wróbel</v>
      </c>
      <c r="N61" s="20" t="str">
        <f>VLOOKUP(J61,Prowadzacy!$F$2:$M$105,8,FALSE)</f>
        <v xml:space="preserve">Karol | Wróbel | Dr inż. |  ( 053112 ) </v>
      </c>
      <c r="O61" s="20" t="str">
        <f>VLOOKUP(J61,Prowadzacy!$F$2:$K$105,5,FALSE)</f>
        <v>K37W05D02</v>
      </c>
      <c r="P61" s="20" t="str">
        <f>VLOOKUP(J61,Prowadzacy!$F$2:$K$105,6,FALSE)</f>
        <v>ZNEMAP</v>
      </c>
      <c r="Q61" s="163" t="s">
        <v>1084</v>
      </c>
      <c r="R61" s="20" t="str">
        <f>VLOOKUP(Q61,Prowadzacy!$F$2:$K$105,2,FALSE)</f>
        <v>Krzysztof</v>
      </c>
      <c r="S61" s="20" t="str">
        <f>VLOOKUP(Q61,Prowadzacy!$F$2:$K$105,3,FALSE)</f>
        <v>Paweł</v>
      </c>
      <c r="T61" s="20" t="str">
        <f>VLOOKUP(Q61,Prowadzacy!$F$2:$K$105,4,FALSE)</f>
        <v>Dyrcz</v>
      </c>
      <c r="U61" s="20" t="str">
        <f>VLOOKUP(Q61,Prowadzacy!$F$2:$M$105,8,FALSE)</f>
        <v xml:space="preserve">Krzysztof | Dyrcz | Dr inż. |  ( 05307 ) </v>
      </c>
      <c r="V61" s="164"/>
      <c r="W61" s="163" t="s">
        <v>221</v>
      </c>
      <c r="X61" s="163"/>
      <c r="Y61" s="163"/>
      <c r="Z61" s="10"/>
      <c r="AA61" s="9"/>
      <c r="AB61" s="9"/>
      <c r="AC61" s="9"/>
      <c r="AD61" s="9"/>
      <c r="AE61" s="9"/>
      <c r="AF61" s="9"/>
      <c r="AG61" s="9"/>
      <c r="AH61" s="9"/>
      <c r="AI61" s="9"/>
      <c r="AJ61" s="9"/>
      <c r="AK61" s="9"/>
    </row>
    <row r="62" spans="1:37" ht="104.25">
      <c r="A62" s="288">
        <v>57</v>
      </c>
      <c r="B62" s="20" t="str">
        <f>VLOOKUP(E62,studia!$F$1:$I$12,2,FALSE)</f>
        <v>Automatyka i Robotyka</v>
      </c>
      <c r="C62" s="20" t="str">
        <f>VLOOKUP(E62,studia!$F$1:$I$12,3,FALSE)</f>
        <v>inż.</v>
      </c>
      <c r="D62" s="20" t="str">
        <f>VLOOKUP(E62,studia!$F$1:$I$12,4,FALSE)</f>
        <v>AMU</v>
      </c>
      <c r="E62" s="163" t="s">
        <v>371</v>
      </c>
      <c r="F62" s="295" t="s">
        <v>2124</v>
      </c>
      <c r="G62" s="169" t="s">
        <v>1675</v>
      </c>
      <c r="H62" s="169" t="s">
        <v>1676</v>
      </c>
      <c r="I62" s="169" t="s">
        <v>1677</v>
      </c>
      <c r="J62" s="164" t="s">
        <v>1379</v>
      </c>
      <c r="K62" s="19" t="str">
        <f>VLOOKUP(J62,Prowadzacy!$F$2:$J$105,2,FALSE)</f>
        <v>Karol</v>
      </c>
      <c r="L62" s="19">
        <f>VLOOKUP(J62,Prowadzacy!$F$2:$K$105,3,FALSE)</f>
        <v>0</v>
      </c>
      <c r="M62" s="19" t="str">
        <f>VLOOKUP(J62,Prowadzacy!$F$2:$K$105,4,FALSE)</f>
        <v>Wróbel</v>
      </c>
      <c r="N62" s="20" t="str">
        <f>VLOOKUP(J62,Prowadzacy!$F$2:$M$105,8,FALSE)</f>
        <v xml:space="preserve">Karol | Wróbel | Dr inż. |  ( 053112 ) </v>
      </c>
      <c r="O62" s="20" t="str">
        <f>VLOOKUP(J62,Prowadzacy!$F$2:$K$105,5,FALSE)</f>
        <v>K37W05D02</v>
      </c>
      <c r="P62" s="20" t="str">
        <f>VLOOKUP(J62,Prowadzacy!$F$2:$K$105,6,FALSE)</f>
        <v>ZNEMAP</v>
      </c>
      <c r="Q62" s="163" t="s">
        <v>1084</v>
      </c>
      <c r="R62" s="20" t="str">
        <f>VLOOKUP(Q62,Prowadzacy!$F$2:$K$105,2,FALSE)</f>
        <v>Krzysztof</v>
      </c>
      <c r="S62" s="20" t="str">
        <f>VLOOKUP(Q62,Prowadzacy!$F$2:$K$105,3,FALSE)</f>
        <v>Paweł</v>
      </c>
      <c r="T62" s="20" t="str">
        <f>VLOOKUP(Q62,Prowadzacy!$F$2:$K$105,4,FALSE)</f>
        <v>Dyrcz</v>
      </c>
      <c r="U62" s="20" t="str">
        <f>VLOOKUP(Q62,Prowadzacy!$F$2:$M$105,8,FALSE)</f>
        <v xml:space="preserve">Krzysztof | Dyrcz | Dr inż. |  ( 05307 ) </v>
      </c>
      <c r="V62" s="164" t="s">
        <v>1412</v>
      </c>
      <c r="W62" s="163" t="s">
        <v>220</v>
      </c>
      <c r="X62" s="169" t="s">
        <v>1413</v>
      </c>
      <c r="Y62" s="163" t="s">
        <v>220</v>
      </c>
      <c r="Z62" s="10"/>
      <c r="AA62" s="9"/>
      <c r="AB62" s="9"/>
      <c r="AC62" s="9"/>
      <c r="AD62" s="9"/>
      <c r="AE62" s="9"/>
      <c r="AF62" s="9"/>
      <c r="AG62" s="9"/>
      <c r="AH62" s="9"/>
      <c r="AI62" s="9"/>
      <c r="AJ62" s="9"/>
      <c r="AK62" s="9"/>
    </row>
    <row r="63" spans="1:37" ht="180.75">
      <c r="A63" s="288">
        <v>58</v>
      </c>
      <c r="B63" s="20" t="str">
        <f>VLOOKUP(E63,studia!$F$1:$I$12,2,FALSE)</f>
        <v>Automatyka i Robotyka</v>
      </c>
      <c r="C63" s="20" t="str">
        <f>VLOOKUP(E63,studia!$F$1:$I$12,3,FALSE)</f>
        <v>inż.</v>
      </c>
      <c r="D63" s="20" t="str">
        <f>VLOOKUP(E63,studia!$F$1:$I$12,4,FALSE)</f>
        <v>AMU</v>
      </c>
      <c r="E63" s="163" t="s">
        <v>371</v>
      </c>
      <c r="F63" s="163"/>
      <c r="G63" s="164" t="s">
        <v>1618</v>
      </c>
      <c r="H63" s="164" t="s">
        <v>1619</v>
      </c>
      <c r="I63" s="164" t="s">
        <v>1620</v>
      </c>
      <c r="J63" s="164" t="s">
        <v>1593</v>
      </c>
      <c r="K63" s="19" t="str">
        <f>VLOOKUP(J63,Prowadzacy!$F$2:$J$105,2,FALSE)</f>
        <v>Paweł</v>
      </c>
      <c r="L63" s="19">
        <f>VLOOKUP(J63,Prowadzacy!$F$2:$K$105,3,FALSE)</f>
        <v>0</v>
      </c>
      <c r="M63" s="19" t="str">
        <f>VLOOKUP(J63,Prowadzacy!$F$2:$K$105,4,FALSE)</f>
        <v>Żyłka</v>
      </c>
      <c r="N63" s="20" t="str">
        <f>VLOOKUP(J63,Prowadzacy!$F$2:$M$105,8,FALSE)</f>
        <v xml:space="preserve">Paweł | Żyłka | Dr hab. inż. |  ( 05134 ) </v>
      </c>
      <c r="O63" s="20" t="str">
        <f>VLOOKUP(J63,Prowadzacy!$F$2:$K$105,5,FALSE)</f>
        <v>K38W05D02</v>
      </c>
      <c r="P63" s="20" t="str">
        <f>VLOOKUP(J63,Prowadzacy!$F$2:$K$105,6,FALSE)</f>
        <v>ZE</v>
      </c>
      <c r="Q63" s="163" t="s">
        <v>1515</v>
      </c>
      <c r="R63" s="20" t="str">
        <f>VLOOKUP(Q63,Prowadzacy!$F$2:$K$105,2,FALSE)</f>
        <v>Adam</v>
      </c>
      <c r="S63" s="20" t="str">
        <f>VLOOKUP(Q63,Prowadzacy!$F$2:$K$105,3,FALSE)</f>
        <v>Łukasz</v>
      </c>
      <c r="T63" s="20" t="str">
        <f>VLOOKUP(Q63,Prowadzacy!$F$2:$K$105,4,FALSE)</f>
        <v>Pelesz</v>
      </c>
      <c r="U63" s="20" t="str">
        <f>VLOOKUP(Q63,Prowadzacy!$F$2:$M$105,8,FALSE)</f>
        <v xml:space="preserve">Adam | Pelesz | Dr inż. |  ( 05170 ) </v>
      </c>
      <c r="V63" s="164"/>
      <c r="W63" s="163" t="s">
        <v>221</v>
      </c>
      <c r="X63" s="163"/>
      <c r="Y63" s="163" t="s">
        <v>221</v>
      </c>
      <c r="Z63" s="10"/>
      <c r="AA63" s="9"/>
      <c r="AB63" s="9"/>
      <c r="AC63" s="9"/>
      <c r="AD63" s="9"/>
      <c r="AE63" s="9"/>
      <c r="AF63" s="9"/>
      <c r="AG63" s="9"/>
      <c r="AH63" s="9"/>
      <c r="AI63" s="9"/>
      <c r="AJ63" s="9"/>
      <c r="AK63" s="9"/>
    </row>
    <row r="64" spans="1:37" ht="195" customHeight="1">
      <c r="A64" s="288">
        <v>59</v>
      </c>
      <c r="B64" s="20" t="str">
        <f>VLOOKUP(E64,studia!$F$1:$I$12,2,FALSE)</f>
        <v>Automatyka i Robotyka</v>
      </c>
      <c r="C64" s="20" t="str">
        <f>VLOOKUP(E64,studia!$F$1:$I$12,3,FALSE)</f>
        <v>inż.</v>
      </c>
      <c r="D64" s="20" t="str">
        <f>VLOOKUP(E64,studia!$F$1:$I$12,4,FALSE)</f>
        <v>ASE</v>
      </c>
      <c r="E64" s="138" t="s">
        <v>390</v>
      </c>
      <c r="F64" s="295" t="s">
        <v>2124</v>
      </c>
      <c r="G64" s="145" t="s">
        <v>391</v>
      </c>
      <c r="H64" s="145" t="s">
        <v>392</v>
      </c>
      <c r="I64" s="145" t="s">
        <v>393</v>
      </c>
      <c r="J64" s="138" t="s">
        <v>394</v>
      </c>
      <c r="K64" s="19" t="str">
        <f>VLOOKUP(J64,Prowadzacy!$F$2:$J$105,2,FALSE)</f>
        <v>Daniel</v>
      </c>
      <c r="L64" s="19" t="str">
        <f>VLOOKUP(J64,Prowadzacy!$F$2:$K$105,3,FALSE)</f>
        <v>Łukasz</v>
      </c>
      <c r="M64" s="19" t="str">
        <f>VLOOKUP(J64,Prowadzacy!$F$2:$K$105,4,FALSE)</f>
        <v>Bejmert</v>
      </c>
      <c r="N64" s="20" t="str">
        <f>VLOOKUP(J64,Prowadzacy!$F$2:$M$105,8,FALSE)</f>
        <v xml:space="preserve">Daniel | Bejmert | Dr inż. |  ( 05285 ) </v>
      </c>
      <c r="O64" s="20" t="str">
        <f>VLOOKUP(J64,Prowadzacy!$F$2:$K$105,5,FALSE)</f>
        <v>K36W05D02</v>
      </c>
      <c r="P64" s="20" t="str">
        <f>VLOOKUP(J64,Prowadzacy!$F$2:$K$105,6,FALSE)</f>
        <v>ZAS</v>
      </c>
      <c r="Q64" s="143" t="s">
        <v>452</v>
      </c>
      <c r="R64" s="20" t="str">
        <f>VLOOKUP(Q64,Prowadzacy!$F$2:$K$105,2,FALSE)</f>
        <v>Krzysztof</v>
      </c>
      <c r="S64" s="20" t="str">
        <f>VLOOKUP(Q64,Prowadzacy!$F$2:$K$105,3,FALSE)</f>
        <v>Jacek</v>
      </c>
      <c r="T64" s="20" t="str">
        <f>VLOOKUP(Q64,Prowadzacy!$F$2:$K$105,4,FALSE)</f>
        <v>Solak</v>
      </c>
      <c r="U64" s="20" t="str">
        <f>VLOOKUP(Q64,Prowadzacy!$F$2:$M$105,8,FALSE)</f>
        <v xml:space="preserve">Krzysztof | Solak | Dr inż. |  ( 05296 ) </v>
      </c>
      <c r="V64" s="145"/>
      <c r="W64" s="145" t="s">
        <v>221</v>
      </c>
      <c r="X64" s="145"/>
      <c r="Y64" s="145"/>
      <c r="Z64" s="10"/>
      <c r="AA64" s="9"/>
      <c r="AB64" s="9"/>
      <c r="AC64" s="9"/>
      <c r="AD64" s="9"/>
      <c r="AE64" s="9"/>
      <c r="AF64" s="9"/>
      <c r="AG64" s="9"/>
      <c r="AH64" s="9"/>
      <c r="AI64" s="9"/>
      <c r="AJ64" s="9"/>
      <c r="AK64" s="9"/>
    </row>
    <row r="65" spans="1:37" ht="219">
      <c r="A65" s="288">
        <v>60</v>
      </c>
      <c r="B65" s="20" t="str">
        <f>VLOOKUP(E65,studia!$F$1:$I$12,2,FALSE)</f>
        <v>Automatyka i Robotyka</v>
      </c>
      <c r="C65" s="20" t="str">
        <f>VLOOKUP(E65,studia!$F$1:$I$12,3,FALSE)</f>
        <v>inż.</v>
      </c>
      <c r="D65" s="20" t="str">
        <f>VLOOKUP(E65,studia!$F$1:$I$12,4,FALSE)</f>
        <v>ASE</v>
      </c>
      <c r="E65" s="138" t="s">
        <v>390</v>
      </c>
      <c r="F65" s="295" t="s">
        <v>2124</v>
      </c>
      <c r="G65" s="138" t="s">
        <v>395</v>
      </c>
      <c r="H65" s="138" t="s">
        <v>396</v>
      </c>
      <c r="I65" s="138" t="s">
        <v>397</v>
      </c>
      <c r="J65" s="138" t="s">
        <v>394</v>
      </c>
      <c r="K65" s="19" t="str">
        <f>VLOOKUP(J65,Prowadzacy!$F$2:$J$105,2,FALSE)</f>
        <v>Daniel</v>
      </c>
      <c r="L65" s="19" t="str">
        <f>VLOOKUP(J65,Prowadzacy!$F$2:$K$105,3,FALSE)</f>
        <v>Łukasz</v>
      </c>
      <c r="M65" s="19" t="str">
        <f>VLOOKUP(J65,Prowadzacy!$F$2:$K$105,4,FALSE)</f>
        <v>Bejmert</v>
      </c>
      <c r="N65" s="20" t="str">
        <f>VLOOKUP(J65,Prowadzacy!$F$2:$M$105,8,FALSE)</f>
        <v xml:space="preserve">Daniel | Bejmert | Dr inż. |  ( 05285 ) </v>
      </c>
      <c r="O65" s="20" t="str">
        <f>VLOOKUP(J65,Prowadzacy!$F$2:$K$105,5,FALSE)</f>
        <v>K36W05D02</v>
      </c>
      <c r="P65" s="20" t="str">
        <f>VLOOKUP(J65,Prowadzacy!$F$2:$K$105,6,FALSE)</f>
        <v>ZAS</v>
      </c>
      <c r="Q65" s="143" t="s">
        <v>452</v>
      </c>
      <c r="R65" s="20" t="str">
        <f>VLOOKUP(Q65,Prowadzacy!$F$2:$K$105,2,FALSE)</f>
        <v>Krzysztof</v>
      </c>
      <c r="S65" s="20" t="str">
        <f>VLOOKUP(Q65,Prowadzacy!$F$2:$K$105,3,FALSE)</f>
        <v>Jacek</v>
      </c>
      <c r="T65" s="20" t="str">
        <f>VLOOKUP(Q65,Prowadzacy!$F$2:$K$105,4,FALSE)</f>
        <v>Solak</v>
      </c>
      <c r="U65" s="20" t="str">
        <f>VLOOKUP(Q65,Prowadzacy!$F$2:$M$105,8,FALSE)</f>
        <v xml:space="preserve">Krzysztof | Solak | Dr inż. |  ( 05296 ) </v>
      </c>
      <c r="V65" s="145"/>
      <c r="W65" s="145" t="s">
        <v>221</v>
      </c>
      <c r="X65" s="145"/>
      <c r="Y65" s="145"/>
      <c r="Z65" s="10"/>
      <c r="AA65" s="9"/>
      <c r="AB65" s="9"/>
      <c r="AC65" s="9"/>
      <c r="AD65" s="9"/>
      <c r="AE65" s="9"/>
      <c r="AF65" s="9"/>
      <c r="AG65" s="9"/>
      <c r="AH65" s="9"/>
      <c r="AI65" s="9"/>
      <c r="AJ65" s="9"/>
      <c r="AK65" s="9"/>
    </row>
    <row r="66" spans="1:37" ht="155.25">
      <c r="A66" s="288">
        <v>61</v>
      </c>
      <c r="B66" s="20" t="str">
        <f>VLOOKUP(E66,studia!$F$1:$I$12,2,FALSE)</f>
        <v>Automatyka i Robotyka</v>
      </c>
      <c r="C66" s="20" t="str">
        <f>VLOOKUP(E66,studia!$F$1:$I$12,3,FALSE)</f>
        <v>inż.</v>
      </c>
      <c r="D66" s="20" t="str">
        <f>VLOOKUP(E66,studia!$F$1:$I$12,4,FALSE)</f>
        <v>ASE</v>
      </c>
      <c r="E66" s="138" t="s">
        <v>390</v>
      </c>
      <c r="F66" s="295" t="s">
        <v>2124</v>
      </c>
      <c r="G66" s="138" t="s">
        <v>398</v>
      </c>
      <c r="H66" s="145" t="s">
        <v>399</v>
      </c>
      <c r="I66" s="145" t="s">
        <v>400</v>
      </c>
      <c r="J66" s="138" t="s">
        <v>394</v>
      </c>
      <c r="K66" s="19" t="str">
        <f>VLOOKUP(J66,Prowadzacy!$F$2:$J$105,2,FALSE)</f>
        <v>Daniel</v>
      </c>
      <c r="L66" s="19" t="str">
        <f>VLOOKUP(J66,Prowadzacy!$F$2:$K$105,3,FALSE)</f>
        <v>Łukasz</v>
      </c>
      <c r="M66" s="19" t="str">
        <f>VLOOKUP(J66,Prowadzacy!$F$2:$K$105,4,FALSE)</f>
        <v>Bejmert</v>
      </c>
      <c r="N66" s="20" t="str">
        <f>VLOOKUP(J66,Prowadzacy!$F$2:$M$105,8,FALSE)</f>
        <v xml:space="preserve">Daniel | Bejmert | Dr inż. |  ( 05285 ) </v>
      </c>
      <c r="O66" s="20" t="str">
        <f>VLOOKUP(J66,Prowadzacy!$F$2:$K$105,5,FALSE)</f>
        <v>K36W05D02</v>
      </c>
      <c r="P66" s="20" t="str">
        <f>VLOOKUP(J66,Prowadzacy!$F$2:$K$105,6,FALSE)</f>
        <v>ZAS</v>
      </c>
      <c r="Q66" s="143" t="s">
        <v>372</v>
      </c>
      <c r="R66" s="20" t="str">
        <f>VLOOKUP(Q66,Prowadzacy!$F$2:$K$105,2,FALSE)</f>
        <v>Bartosz</v>
      </c>
      <c r="S66" s="20" t="str">
        <f>VLOOKUP(Q66,Prowadzacy!$F$2:$K$105,3,FALSE)</f>
        <v>Jan</v>
      </c>
      <c r="T66" s="20" t="str">
        <f>VLOOKUP(Q66,Prowadzacy!$F$2:$K$105,4,FALSE)</f>
        <v>Brusiłowicz</v>
      </c>
      <c r="U66" s="20" t="str">
        <f>VLOOKUP(Q66,Prowadzacy!$F$2:$M$105,8,FALSE)</f>
        <v xml:space="preserve">Bartosz | Brusiłowicz | Dr inż. |  ( 05413 ) </v>
      </c>
      <c r="V66" s="145"/>
      <c r="W66" s="145" t="s">
        <v>221</v>
      </c>
      <c r="X66" s="145"/>
      <c r="Y66" s="145"/>
      <c r="Z66" s="10"/>
      <c r="AA66" s="9"/>
      <c r="AB66" s="9"/>
      <c r="AC66" s="9"/>
      <c r="AD66" s="9"/>
      <c r="AE66" s="9"/>
      <c r="AF66" s="9"/>
      <c r="AG66" s="9"/>
      <c r="AH66" s="9"/>
      <c r="AI66" s="9"/>
      <c r="AJ66" s="9"/>
      <c r="AK66" s="9"/>
    </row>
    <row r="67" spans="1:37" ht="129.75">
      <c r="A67" s="288">
        <v>62</v>
      </c>
      <c r="B67" s="20" t="str">
        <f>VLOOKUP(E67,studia!$F$1:$I$12,2,FALSE)</f>
        <v>Automatyka i Robotyka</v>
      </c>
      <c r="C67" s="20" t="str">
        <f>VLOOKUP(E67,studia!$F$1:$I$12,3,FALSE)</f>
        <v>inż.</v>
      </c>
      <c r="D67" s="20" t="str">
        <f>VLOOKUP(E67,studia!$F$1:$I$12,4,FALSE)</f>
        <v>ASE</v>
      </c>
      <c r="E67" s="138" t="s">
        <v>390</v>
      </c>
      <c r="F67" s="138"/>
      <c r="G67" s="138" t="s">
        <v>401</v>
      </c>
      <c r="H67" s="138" t="s">
        <v>402</v>
      </c>
      <c r="I67" s="138" t="s">
        <v>403</v>
      </c>
      <c r="J67" s="138" t="s">
        <v>372</v>
      </c>
      <c r="K67" s="19" t="str">
        <f>VLOOKUP(J67,Prowadzacy!$F$2:$J$105,2,FALSE)</f>
        <v>Bartosz</v>
      </c>
      <c r="L67" s="19" t="str">
        <f>VLOOKUP(J67,Prowadzacy!$F$2:$K$105,3,FALSE)</f>
        <v>Jan</v>
      </c>
      <c r="M67" s="19" t="str">
        <f>VLOOKUP(J67,Prowadzacy!$F$2:$K$105,4,FALSE)</f>
        <v>Brusiłowicz</v>
      </c>
      <c r="N67" s="20" t="str">
        <f>VLOOKUP(J67,Prowadzacy!$F$2:$M$105,8,FALSE)</f>
        <v xml:space="preserve">Bartosz | Brusiłowicz | Dr inż. |  ( 05413 ) </v>
      </c>
      <c r="O67" s="20" t="str">
        <f>VLOOKUP(J67,Prowadzacy!$F$2:$K$105,5,FALSE)</f>
        <v>K36W05D02</v>
      </c>
      <c r="P67" s="20" t="str">
        <f>VLOOKUP(J67,Prowadzacy!$F$2:$K$105,6,FALSE)</f>
        <v>ZAS</v>
      </c>
      <c r="Q67" s="143" t="s">
        <v>394</v>
      </c>
      <c r="R67" s="20" t="str">
        <f>VLOOKUP(Q67,Prowadzacy!$F$2:$K$105,2,FALSE)</f>
        <v>Daniel</v>
      </c>
      <c r="S67" s="20" t="str">
        <f>VLOOKUP(Q67,Prowadzacy!$F$2:$K$105,3,FALSE)</f>
        <v>Łukasz</v>
      </c>
      <c r="T67" s="20" t="str">
        <f>VLOOKUP(Q67,Prowadzacy!$F$2:$K$105,4,FALSE)</f>
        <v>Bejmert</v>
      </c>
      <c r="U67" s="20" t="str">
        <f>VLOOKUP(Q67,Prowadzacy!$F$2:$M$105,8,FALSE)</f>
        <v xml:space="preserve">Daniel | Bejmert | Dr inż. |  ( 05285 ) </v>
      </c>
      <c r="V67" s="145"/>
      <c r="W67" s="145" t="s">
        <v>221</v>
      </c>
      <c r="X67" s="145"/>
      <c r="Y67" s="145"/>
      <c r="Z67" s="10"/>
      <c r="AA67" s="9"/>
      <c r="AB67" s="9"/>
      <c r="AC67" s="9"/>
      <c r="AD67" s="9"/>
      <c r="AE67" s="9"/>
      <c r="AF67" s="9"/>
      <c r="AG67" s="9"/>
      <c r="AH67" s="9"/>
      <c r="AI67" s="9"/>
      <c r="AJ67" s="9"/>
      <c r="AK67" s="9"/>
    </row>
    <row r="68" spans="1:37" ht="129.75">
      <c r="A68" s="288">
        <v>63</v>
      </c>
      <c r="B68" s="20" t="str">
        <f>VLOOKUP(E68,studia!$F$1:$I$12,2,FALSE)</f>
        <v>Automatyka i Robotyka</v>
      </c>
      <c r="C68" s="20" t="str">
        <f>VLOOKUP(E68,studia!$F$1:$I$12,3,FALSE)</f>
        <v>inż.</v>
      </c>
      <c r="D68" s="20" t="str">
        <f>VLOOKUP(E68,studia!$F$1:$I$12,4,FALSE)</f>
        <v>ASE</v>
      </c>
      <c r="E68" s="138" t="s">
        <v>390</v>
      </c>
      <c r="F68" s="138"/>
      <c r="G68" s="138" t="s">
        <v>404</v>
      </c>
      <c r="H68" s="138" t="s">
        <v>405</v>
      </c>
      <c r="I68" s="138" t="s">
        <v>406</v>
      </c>
      <c r="J68" s="138" t="s">
        <v>372</v>
      </c>
      <c r="K68" s="19" t="str">
        <f>VLOOKUP(J68,Prowadzacy!$F$2:$J$105,2,FALSE)</f>
        <v>Bartosz</v>
      </c>
      <c r="L68" s="19" t="str">
        <f>VLOOKUP(J68,Prowadzacy!$F$2:$K$105,3,FALSE)</f>
        <v>Jan</v>
      </c>
      <c r="M68" s="19" t="str">
        <f>VLOOKUP(J68,Prowadzacy!$F$2:$K$105,4,FALSE)</f>
        <v>Brusiłowicz</v>
      </c>
      <c r="N68" s="20" t="str">
        <f>VLOOKUP(J68,Prowadzacy!$F$2:$M$105,8,FALSE)</f>
        <v xml:space="preserve">Bartosz | Brusiłowicz | Dr inż. |  ( 05413 ) </v>
      </c>
      <c r="O68" s="20" t="str">
        <f>VLOOKUP(J68,Prowadzacy!$F$2:$K$105,5,FALSE)</f>
        <v>K36W05D02</v>
      </c>
      <c r="P68" s="20" t="str">
        <f>VLOOKUP(J68,Prowadzacy!$F$2:$K$105,6,FALSE)</f>
        <v>ZAS</v>
      </c>
      <c r="Q68" s="143" t="s">
        <v>394</v>
      </c>
      <c r="R68" s="20" t="str">
        <f>VLOOKUP(Q68,Prowadzacy!$F$2:$K$105,2,FALSE)</f>
        <v>Daniel</v>
      </c>
      <c r="S68" s="20" t="str">
        <f>VLOOKUP(Q68,Prowadzacy!$F$2:$K$105,3,FALSE)</f>
        <v>Łukasz</v>
      </c>
      <c r="T68" s="20" t="str">
        <f>VLOOKUP(Q68,Prowadzacy!$F$2:$K$105,4,FALSE)</f>
        <v>Bejmert</v>
      </c>
      <c r="U68" s="20" t="str">
        <f>VLOOKUP(Q68,Prowadzacy!$F$2:$M$105,8,FALSE)</f>
        <v xml:space="preserve">Daniel | Bejmert | Dr inż. |  ( 05285 ) </v>
      </c>
      <c r="V68" s="145"/>
      <c r="W68" s="145" t="s">
        <v>221</v>
      </c>
      <c r="X68" s="145"/>
      <c r="Y68" s="145"/>
      <c r="Z68" s="10"/>
      <c r="AA68" s="9"/>
      <c r="AB68" s="9"/>
      <c r="AC68" s="9"/>
      <c r="AD68" s="9"/>
      <c r="AE68" s="9"/>
      <c r="AF68" s="9"/>
      <c r="AG68" s="9"/>
      <c r="AH68" s="9"/>
      <c r="AI68" s="9"/>
      <c r="AJ68" s="9"/>
      <c r="AK68" s="9"/>
    </row>
    <row r="69" spans="1:37" ht="129.75">
      <c r="A69" s="288">
        <v>64</v>
      </c>
      <c r="B69" s="20" t="str">
        <f>VLOOKUP(E69,studia!$F$1:$I$12,2,FALSE)</f>
        <v>Automatyka i Robotyka</v>
      </c>
      <c r="C69" s="20" t="str">
        <f>VLOOKUP(E69,studia!$F$1:$I$12,3,FALSE)</f>
        <v>inż.</v>
      </c>
      <c r="D69" s="20" t="str">
        <f>VLOOKUP(E69,studia!$F$1:$I$12,4,FALSE)</f>
        <v>ASE</v>
      </c>
      <c r="E69" s="138" t="s">
        <v>390</v>
      </c>
      <c r="F69" s="295" t="s">
        <v>2124</v>
      </c>
      <c r="G69" s="138" t="s">
        <v>407</v>
      </c>
      <c r="H69" s="138" t="s">
        <v>408</v>
      </c>
      <c r="I69" s="138" t="s">
        <v>409</v>
      </c>
      <c r="J69" s="138" t="s">
        <v>372</v>
      </c>
      <c r="K69" s="19" t="str">
        <f>VLOOKUP(J69,Prowadzacy!$F$2:$J$105,2,FALSE)</f>
        <v>Bartosz</v>
      </c>
      <c r="L69" s="19" t="str">
        <f>VLOOKUP(J69,Prowadzacy!$F$2:$K$105,3,FALSE)</f>
        <v>Jan</v>
      </c>
      <c r="M69" s="19" t="str">
        <f>VLOOKUP(J69,Prowadzacy!$F$2:$K$105,4,FALSE)</f>
        <v>Brusiłowicz</v>
      </c>
      <c r="N69" s="20" t="str">
        <f>VLOOKUP(J69,Prowadzacy!$F$2:$M$105,8,FALSE)</f>
        <v xml:space="preserve">Bartosz | Brusiłowicz | Dr inż. |  ( 05413 ) </v>
      </c>
      <c r="O69" s="20" t="str">
        <f>VLOOKUP(J69,Prowadzacy!$F$2:$K$105,5,FALSE)</f>
        <v>K36W05D02</v>
      </c>
      <c r="P69" s="20" t="str">
        <f>VLOOKUP(J69,Prowadzacy!$F$2:$K$105,6,FALSE)</f>
        <v>ZAS</v>
      </c>
      <c r="Q69" s="143" t="s">
        <v>452</v>
      </c>
      <c r="R69" s="20" t="str">
        <f>VLOOKUP(Q69,Prowadzacy!$F$2:$K$105,2,FALSE)</f>
        <v>Krzysztof</v>
      </c>
      <c r="S69" s="20" t="str">
        <f>VLOOKUP(Q69,Prowadzacy!$F$2:$K$105,3,FALSE)</f>
        <v>Jacek</v>
      </c>
      <c r="T69" s="20" t="str">
        <f>VLOOKUP(Q69,Prowadzacy!$F$2:$K$105,4,FALSE)</f>
        <v>Solak</v>
      </c>
      <c r="U69" s="20" t="str">
        <f>VLOOKUP(Q69,Prowadzacy!$F$2:$M$105,8,FALSE)</f>
        <v xml:space="preserve">Krzysztof | Solak | Dr inż. |  ( 05296 ) </v>
      </c>
      <c r="V69" s="145"/>
      <c r="W69" s="145" t="s">
        <v>221</v>
      </c>
      <c r="X69" s="145"/>
      <c r="Y69" s="145"/>
      <c r="Z69" s="10"/>
      <c r="AA69" s="9"/>
      <c r="AB69" s="9"/>
      <c r="AC69" s="9"/>
      <c r="AD69" s="9"/>
      <c r="AE69" s="9"/>
      <c r="AF69" s="9"/>
      <c r="AG69" s="9"/>
      <c r="AH69" s="9"/>
      <c r="AI69" s="9"/>
      <c r="AJ69" s="9"/>
      <c r="AK69" s="9"/>
    </row>
    <row r="70" spans="1:37" ht="155.25">
      <c r="A70" s="288">
        <v>65</v>
      </c>
      <c r="B70" s="20" t="str">
        <f>VLOOKUP(E70,studia!$F$1:$I$12,2,FALSE)</f>
        <v>Automatyka i Robotyka</v>
      </c>
      <c r="C70" s="20" t="str">
        <f>VLOOKUP(E70,studia!$F$1:$I$12,3,FALSE)</f>
        <v>inż.</v>
      </c>
      <c r="D70" s="20" t="str">
        <f>VLOOKUP(E70,studia!$F$1:$I$12,4,FALSE)</f>
        <v>ASE</v>
      </c>
      <c r="E70" s="138" t="s">
        <v>390</v>
      </c>
      <c r="F70" s="295" t="s">
        <v>2124</v>
      </c>
      <c r="G70" s="138" t="s">
        <v>410</v>
      </c>
      <c r="H70" s="138" t="s">
        <v>411</v>
      </c>
      <c r="I70" s="138" t="s">
        <v>412</v>
      </c>
      <c r="J70" s="138" t="s">
        <v>372</v>
      </c>
      <c r="K70" s="19" t="str">
        <f>VLOOKUP(J70,Prowadzacy!$F$2:$J$105,2,FALSE)</f>
        <v>Bartosz</v>
      </c>
      <c r="L70" s="19" t="str">
        <f>VLOOKUP(J70,Prowadzacy!$F$2:$K$105,3,FALSE)</f>
        <v>Jan</v>
      </c>
      <c r="M70" s="19" t="str">
        <f>VLOOKUP(J70,Prowadzacy!$F$2:$K$105,4,FALSE)</f>
        <v>Brusiłowicz</v>
      </c>
      <c r="N70" s="20" t="str">
        <f>VLOOKUP(J70,Prowadzacy!$F$2:$M$105,8,FALSE)</f>
        <v xml:space="preserve">Bartosz | Brusiłowicz | Dr inż. |  ( 05413 ) </v>
      </c>
      <c r="O70" s="20" t="str">
        <f>VLOOKUP(J70,Prowadzacy!$F$2:$K$105,5,FALSE)</f>
        <v>K36W05D02</v>
      </c>
      <c r="P70" s="20" t="str">
        <f>VLOOKUP(J70,Prowadzacy!$F$2:$K$105,6,FALSE)</f>
        <v>ZAS</v>
      </c>
      <c r="Q70" s="143" t="s">
        <v>452</v>
      </c>
      <c r="R70" s="20" t="str">
        <f>VLOOKUP(Q70,Prowadzacy!$F$2:$K$105,2,FALSE)</f>
        <v>Krzysztof</v>
      </c>
      <c r="S70" s="20" t="str">
        <f>VLOOKUP(Q70,Prowadzacy!$F$2:$K$105,3,FALSE)</f>
        <v>Jacek</v>
      </c>
      <c r="T70" s="20" t="str">
        <f>VLOOKUP(Q70,Prowadzacy!$F$2:$K$105,4,FALSE)</f>
        <v>Solak</v>
      </c>
      <c r="U70" s="20" t="str">
        <f>VLOOKUP(Q70,Prowadzacy!$F$2:$M$105,8,FALSE)</f>
        <v xml:space="preserve">Krzysztof | Solak | Dr inż. |  ( 05296 ) </v>
      </c>
      <c r="V70" s="145"/>
      <c r="W70" s="145" t="s">
        <v>221</v>
      </c>
      <c r="X70" s="145"/>
      <c r="Y70" s="145"/>
      <c r="Z70" s="10"/>
      <c r="AA70" s="9"/>
      <c r="AB70" s="9"/>
      <c r="AC70" s="9"/>
      <c r="AD70" s="9"/>
      <c r="AE70" s="9"/>
      <c r="AF70" s="9"/>
      <c r="AG70" s="9"/>
      <c r="AH70" s="9"/>
      <c r="AI70" s="9"/>
      <c r="AJ70" s="9"/>
      <c r="AK70" s="9"/>
    </row>
    <row r="71" spans="1:37" ht="142.5">
      <c r="A71" s="288">
        <v>66</v>
      </c>
      <c r="B71" s="20" t="str">
        <f>VLOOKUP(E71,studia!$F$1:$I$12,2,FALSE)</f>
        <v>Automatyka i Robotyka</v>
      </c>
      <c r="C71" s="20" t="str">
        <f>VLOOKUP(E71,studia!$F$1:$I$12,3,FALSE)</f>
        <v>inż.</v>
      </c>
      <c r="D71" s="20" t="str">
        <f>VLOOKUP(E71,studia!$F$1:$I$12,4,FALSE)</f>
        <v>ASE</v>
      </c>
      <c r="E71" s="138" t="s">
        <v>390</v>
      </c>
      <c r="F71" s="138"/>
      <c r="G71" s="138" t="s">
        <v>413</v>
      </c>
      <c r="H71" s="138" t="s">
        <v>414</v>
      </c>
      <c r="I71" s="138" t="s">
        <v>415</v>
      </c>
      <c r="J71" s="138" t="s">
        <v>372</v>
      </c>
      <c r="K71" s="19" t="str">
        <f>VLOOKUP(J71,Prowadzacy!$F$2:$J$105,2,FALSE)</f>
        <v>Bartosz</v>
      </c>
      <c r="L71" s="19" t="str">
        <f>VLOOKUP(J71,Prowadzacy!$F$2:$K$105,3,FALSE)</f>
        <v>Jan</v>
      </c>
      <c r="M71" s="19" t="str">
        <f>VLOOKUP(J71,Prowadzacy!$F$2:$K$105,4,FALSE)</f>
        <v>Brusiłowicz</v>
      </c>
      <c r="N71" s="20" t="str">
        <f>VLOOKUP(J71,Prowadzacy!$F$2:$M$105,8,FALSE)</f>
        <v xml:space="preserve">Bartosz | Brusiłowicz | Dr inż. |  ( 05413 ) </v>
      </c>
      <c r="O71" s="20" t="str">
        <f>VLOOKUP(J71,Prowadzacy!$F$2:$K$105,5,FALSE)</f>
        <v>K36W05D02</v>
      </c>
      <c r="P71" s="20" t="str">
        <f>VLOOKUP(J71,Prowadzacy!$F$2:$K$105,6,FALSE)</f>
        <v>ZAS</v>
      </c>
      <c r="Q71" s="143" t="s">
        <v>452</v>
      </c>
      <c r="R71" s="20" t="str">
        <f>VLOOKUP(Q71,Prowadzacy!$F$2:$K$105,2,FALSE)</f>
        <v>Krzysztof</v>
      </c>
      <c r="S71" s="20" t="str">
        <f>VLOOKUP(Q71,Prowadzacy!$F$2:$K$105,3,FALSE)</f>
        <v>Jacek</v>
      </c>
      <c r="T71" s="20" t="str">
        <f>VLOOKUP(Q71,Prowadzacy!$F$2:$K$105,4,FALSE)</f>
        <v>Solak</v>
      </c>
      <c r="U71" s="20" t="str">
        <f>VLOOKUP(Q71,Prowadzacy!$F$2:$M$105,8,FALSE)</f>
        <v xml:space="preserve">Krzysztof | Solak | Dr inż. |  ( 05296 ) </v>
      </c>
      <c r="V71" s="145"/>
      <c r="W71" s="145" t="s">
        <v>221</v>
      </c>
      <c r="X71" s="145"/>
      <c r="Y71" s="145"/>
      <c r="Z71" s="10"/>
      <c r="AA71" s="9"/>
      <c r="AB71" s="9"/>
      <c r="AC71" s="9"/>
      <c r="AD71" s="9"/>
      <c r="AE71" s="9"/>
      <c r="AF71" s="9"/>
      <c r="AG71" s="9"/>
      <c r="AH71" s="9"/>
      <c r="AI71" s="9"/>
      <c r="AJ71" s="9"/>
      <c r="AK71" s="9"/>
    </row>
    <row r="72" spans="1:37" ht="129.75">
      <c r="A72" s="288">
        <v>67</v>
      </c>
      <c r="B72" s="20" t="str">
        <f>VLOOKUP(E72,studia!$F$1:$I$12,2,FALSE)</f>
        <v>Automatyka i Robotyka</v>
      </c>
      <c r="C72" s="20" t="str">
        <f>VLOOKUP(E72,studia!$F$1:$I$12,3,FALSE)</f>
        <v>inż.</v>
      </c>
      <c r="D72" s="20" t="str">
        <f>VLOOKUP(E72,studia!$F$1:$I$12,4,FALSE)</f>
        <v>ASE</v>
      </c>
      <c r="E72" s="138" t="s">
        <v>390</v>
      </c>
      <c r="F72" s="138"/>
      <c r="G72" s="138" t="s">
        <v>416</v>
      </c>
      <c r="H72" s="138" t="s">
        <v>417</v>
      </c>
      <c r="I72" s="138" t="s">
        <v>418</v>
      </c>
      <c r="J72" s="138" t="s">
        <v>419</v>
      </c>
      <c r="K72" s="19" t="str">
        <f>VLOOKUP(J72,Prowadzacy!$F$2:$J$105,2,FALSE)</f>
        <v>Robert</v>
      </c>
      <c r="L72" s="19" t="str">
        <f>VLOOKUP(J72,Prowadzacy!$F$2:$K$105,3,FALSE)</f>
        <v>Stanisław</v>
      </c>
      <c r="M72" s="19" t="str">
        <f>VLOOKUP(J72,Prowadzacy!$F$2:$K$105,4,FALSE)</f>
        <v>Łukomski</v>
      </c>
      <c r="N72" s="20" t="str">
        <f>VLOOKUP(J72,Prowadzacy!$F$2:$M$105,8,FALSE)</f>
        <v xml:space="preserve">Robert | Łukomski | Dr inż. |  ( 05216 ) </v>
      </c>
      <c r="O72" s="20" t="str">
        <f>VLOOKUP(J72,Prowadzacy!$F$2:$K$105,5,FALSE)</f>
        <v>K36W05D02</v>
      </c>
      <c r="P72" s="20" t="str">
        <f>VLOOKUP(J72,Prowadzacy!$F$2:$K$105,6,FALSE)</f>
        <v>ZSS</v>
      </c>
      <c r="Q72" s="143" t="s">
        <v>616</v>
      </c>
      <c r="R72" s="20" t="str">
        <f>VLOOKUP(Q72,Prowadzacy!$F$2:$K$105,2,FALSE)</f>
        <v>Tomasz</v>
      </c>
      <c r="S72" s="20" t="str">
        <f>VLOOKUP(Q72,Prowadzacy!$F$2:$K$105,3,FALSE)</f>
        <v>Kazimierz</v>
      </c>
      <c r="T72" s="20" t="str">
        <f>VLOOKUP(Q72,Prowadzacy!$F$2:$K$105,4,FALSE)</f>
        <v>Okoń</v>
      </c>
      <c r="U72" s="20" t="str">
        <f>VLOOKUP(Q72,Prowadzacy!$F$2:$M$105,8,FALSE)</f>
        <v xml:space="preserve">Tomasz | Okoń | Dr inż. |  ( 05401 ) </v>
      </c>
      <c r="V72" s="145"/>
      <c r="W72" s="145" t="s">
        <v>221</v>
      </c>
      <c r="X72" s="145"/>
      <c r="Y72" s="145"/>
      <c r="Z72" s="10"/>
      <c r="AA72" s="9"/>
      <c r="AB72" s="9"/>
      <c r="AC72" s="9"/>
      <c r="AD72" s="9"/>
      <c r="AE72" s="9"/>
      <c r="AF72" s="9"/>
      <c r="AG72" s="9"/>
      <c r="AH72" s="9"/>
      <c r="AI72" s="9"/>
      <c r="AJ72" s="9"/>
      <c r="AK72" s="9"/>
    </row>
    <row r="73" spans="1:37" ht="117">
      <c r="A73" s="288">
        <v>68</v>
      </c>
      <c r="B73" s="20" t="str">
        <f>VLOOKUP(E73,studia!$F$1:$I$12,2,FALSE)</f>
        <v>Automatyka i Robotyka</v>
      </c>
      <c r="C73" s="20" t="str">
        <f>VLOOKUP(E73,studia!$F$1:$I$12,3,FALSE)</f>
        <v>inż.</v>
      </c>
      <c r="D73" s="20" t="str">
        <f>VLOOKUP(E73,studia!$F$1:$I$12,4,FALSE)</f>
        <v>ASE</v>
      </c>
      <c r="E73" s="138" t="s">
        <v>390</v>
      </c>
      <c r="F73" s="138"/>
      <c r="G73" s="138" t="s">
        <v>420</v>
      </c>
      <c r="H73" s="138" t="s">
        <v>421</v>
      </c>
      <c r="I73" s="138" t="s">
        <v>422</v>
      </c>
      <c r="J73" s="138" t="s">
        <v>419</v>
      </c>
      <c r="K73" s="19" t="str">
        <f>VLOOKUP(J73,Prowadzacy!$F$2:$J$105,2,FALSE)</f>
        <v>Robert</v>
      </c>
      <c r="L73" s="19" t="str">
        <f>VLOOKUP(J73,Prowadzacy!$F$2:$K$105,3,FALSE)</f>
        <v>Stanisław</v>
      </c>
      <c r="M73" s="19" t="str">
        <f>VLOOKUP(J73,Prowadzacy!$F$2:$K$105,4,FALSE)</f>
        <v>Łukomski</v>
      </c>
      <c r="N73" s="20" t="str">
        <f>VLOOKUP(J73,Prowadzacy!$F$2:$M$105,8,FALSE)</f>
        <v xml:space="preserve">Robert | Łukomski | Dr inż. |  ( 05216 ) </v>
      </c>
      <c r="O73" s="20" t="str">
        <f>VLOOKUP(J73,Prowadzacy!$F$2:$K$105,5,FALSE)</f>
        <v>K36W05D02</v>
      </c>
      <c r="P73" s="20" t="str">
        <f>VLOOKUP(J73,Prowadzacy!$F$2:$K$105,6,FALSE)</f>
        <v>ZSS</v>
      </c>
      <c r="Q73" s="143" t="s">
        <v>616</v>
      </c>
      <c r="R73" s="20" t="str">
        <f>VLOOKUP(Q73,Prowadzacy!$F$2:$K$105,2,FALSE)</f>
        <v>Tomasz</v>
      </c>
      <c r="S73" s="20" t="str">
        <f>VLOOKUP(Q73,Prowadzacy!$F$2:$K$105,3,FALSE)</f>
        <v>Kazimierz</v>
      </c>
      <c r="T73" s="20" t="str">
        <f>VLOOKUP(Q73,Prowadzacy!$F$2:$K$105,4,FALSE)</f>
        <v>Okoń</v>
      </c>
      <c r="U73" s="20" t="str">
        <f>VLOOKUP(Q73,Prowadzacy!$F$2:$M$105,8,FALSE)</f>
        <v xml:space="preserve">Tomasz | Okoń | Dr inż. |  ( 05401 ) </v>
      </c>
      <c r="V73" s="145"/>
      <c r="W73" s="145" t="s">
        <v>221</v>
      </c>
      <c r="X73" s="145"/>
      <c r="Y73" s="145"/>
      <c r="Z73" s="10"/>
      <c r="AA73" s="9"/>
      <c r="AB73" s="9"/>
      <c r="AC73" s="9"/>
      <c r="AD73" s="9"/>
      <c r="AE73" s="9"/>
      <c r="AF73" s="9"/>
      <c r="AG73" s="9"/>
      <c r="AH73" s="9"/>
      <c r="AI73" s="9"/>
      <c r="AJ73" s="9"/>
      <c r="AK73" s="9"/>
    </row>
    <row r="74" spans="1:37" ht="129.75">
      <c r="A74" s="288">
        <v>69</v>
      </c>
      <c r="B74" s="20" t="str">
        <f>VLOOKUP(E74,studia!$F$1:$I$12,2,FALSE)</f>
        <v>Automatyka i Robotyka</v>
      </c>
      <c r="C74" s="20" t="str">
        <f>VLOOKUP(E74,studia!$F$1:$I$12,3,FALSE)</f>
        <v>inż.</v>
      </c>
      <c r="D74" s="20" t="str">
        <f>VLOOKUP(E74,studia!$F$1:$I$12,4,FALSE)</f>
        <v>ASE</v>
      </c>
      <c r="E74" s="138" t="s">
        <v>390</v>
      </c>
      <c r="F74" s="295" t="s">
        <v>2124</v>
      </c>
      <c r="G74" s="145" t="s">
        <v>423</v>
      </c>
      <c r="H74" s="145" t="s">
        <v>1689</v>
      </c>
      <c r="I74" s="145" t="s">
        <v>424</v>
      </c>
      <c r="J74" s="138" t="s">
        <v>419</v>
      </c>
      <c r="K74" s="19" t="str">
        <f>VLOOKUP(J74,Prowadzacy!$F$2:$J$105,2,FALSE)</f>
        <v>Robert</v>
      </c>
      <c r="L74" s="19" t="str">
        <f>VLOOKUP(J74,Prowadzacy!$F$2:$K$105,3,FALSE)</f>
        <v>Stanisław</v>
      </c>
      <c r="M74" s="19" t="str">
        <f>VLOOKUP(J74,Prowadzacy!$F$2:$K$105,4,FALSE)</f>
        <v>Łukomski</v>
      </c>
      <c r="N74" s="20" t="str">
        <f>VLOOKUP(J74,Prowadzacy!$F$2:$M$105,8,FALSE)</f>
        <v xml:space="preserve">Robert | Łukomski | Dr inż. |  ( 05216 ) </v>
      </c>
      <c r="O74" s="20" t="str">
        <f>VLOOKUP(J74,Prowadzacy!$F$2:$K$105,5,FALSE)</f>
        <v>K36W05D02</v>
      </c>
      <c r="P74" s="20" t="str">
        <f>VLOOKUP(J74,Prowadzacy!$F$2:$K$105,6,FALSE)</f>
        <v>ZSS</v>
      </c>
      <c r="Q74" s="143" t="s">
        <v>616</v>
      </c>
      <c r="R74" s="20" t="str">
        <f>VLOOKUP(Q74,Prowadzacy!$F$2:$K$105,2,FALSE)</f>
        <v>Tomasz</v>
      </c>
      <c r="S74" s="20" t="str">
        <f>VLOOKUP(Q74,Prowadzacy!$F$2:$K$105,3,FALSE)</f>
        <v>Kazimierz</v>
      </c>
      <c r="T74" s="20" t="str">
        <f>VLOOKUP(Q74,Prowadzacy!$F$2:$K$105,4,FALSE)</f>
        <v>Okoń</v>
      </c>
      <c r="U74" s="20" t="str">
        <f>VLOOKUP(Q74,Prowadzacy!$F$2:$M$105,8,FALSE)</f>
        <v xml:space="preserve">Tomasz | Okoń | Dr inż. |  ( 05401 ) </v>
      </c>
      <c r="V74" s="145"/>
      <c r="W74" s="145" t="s">
        <v>221</v>
      </c>
      <c r="X74" s="145"/>
      <c r="Y74" s="145"/>
      <c r="Z74" s="10"/>
      <c r="AA74" s="9"/>
      <c r="AB74" s="9"/>
      <c r="AC74" s="9"/>
      <c r="AD74" s="9"/>
      <c r="AE74" s="9"/>
      <c r="AF74" s="9"/>
      <c r="AG74" s="9"/>
      <c r="AH74" s="9"/>
      <c r="AI74" s="9"/>
      <c r="AJ74" s="9"/>
      <c r="AK74" s="9"/>
    </row>
    <row r="75" spans="1:37" ht="104.25">
      <c r="A75" s="288">
        <v>70</v>
      </c>
      <c r="B75" s="20" t="str">
        <f>VLOOKUP(E75,studia!$F$1:$I$12,2,FALSE)</f>
        <v>Automatyka i Robotyka</v>
      </c>
      <c r="C75" s="20" t="str">
        <f>VLOOKUP(E75,studia!$F$1:$I$12,3,FALSE)</f>
        <v>inż.</v>
      </c>
      <c r="D75" s="20" t="str">
        <f>VLOOKUP(E75,studia!$F$1:$I$12,4,FALSE)</f>
        <v>ASE</v>
      </c>
      <c r="E75" s="145" t="s">
        <v>390</v>
      </c>
      <c r="F75" s="295" t="s">
        <v>2124</v>
      </c>
      <c r="G75" s="145" t="s">
        <v>425</v>
      </c>
      <c r="H75" s="145" t="s">
        <v>426</v>
      </c>
      <c r="I75" s="145" t="s">
        <v>427</v>
      </c>
      <c r="J75" s="145" t="s">
        <v>419</v>
      </c>
      <c r="K75" s="19" t="str">
        <f>VLOOKUP(J75,Prowadzacy!$F$2:$J$105,2,FALSE)</f>
        <v>Robert</v>
      </c>
      <c r="L75" s="19" t="str">
        <f>VLOOKUP(J75,Prowadzacy!$F$2:$K$105,3,FALSE)</f>
        <v>Stanisław</v>
      </c>
      <c r="M75" s="19" t="str">
        <f>VLOOKUP(J75,Prowadzacy!$F$2:$K$105,4,FALSE)</f>
        <v>Łukomski</v>
      </c>
      <c r="N75" s="20" t="str">
        <f>VLOOKUP(J75,Prowadzacy!$F$2:$M$105,8,FALSE)</f>
        <v xml:space="preserve">Robert | Łukomski | Dr inż. |  ( 05216 ) </v>
      </c>
      <c r="O75" s="20" t="str">
        <f>VLOOKUP(J75,Prowadzacy!$F$2:$K$105,5,FALSE)</f>
        <v>K36W05D02</v>
      </c>
      <c r="P75" s="20" t="str">
        <f>VLOOKUP(J75,Prowadzacy!$F$2:$K$105,6,FALSE)</f>
        <v>ZSS</v>
      </c>
      <c r="Q75" s="145" t="s">
        <v>616</v>
      </c>
      <c r="R75" s="20" t="str">
        <f>VLOOKUP(Q75,Prowadzacy!$F$2:$K$105,2,FALSE)</f>
        <v>Tomasz</v>
      </c>
      <c r="S75" s="20" t="str">
        <f>VLOOKUP(Q75,Prowadzacy!$F$2:$K$105,3,FALSE)</f>
        <v>Kazimierz</v>
      </c>
      <c r="T75" s="20" t="str">
        <f>VLOOKUP(Q75,Prowadzacy!$F$2:$K$105,4,FALSE)</f>
        <v>Okoń</v>
      </c>
      <c r="U75" s="20" t="str">
        <f>VLOOKUP(Q75,Prowadzacy!$F$2:$M$105,8,FALSE)</f>
        <v xml:space="preserve">Tomasz | Okoń | Dr inż. |  ( 05401 ) </v>
      </c>
      <c r="V75" s="145"/>
      <c r="W75" s="145" t="s">
        <v>221</v>
      </c>
      <c r="X75" s="145"/>
      <c r="Y75" s="145"/>
      <c r="Z75" s="10"/>
      <c r="AA75" s="9"/>
      <c r="AB75" s="9"/>
      <c r="AC75" s="9"/>
      <c r="AD75" s="9"/>
      <c r="AE75" s="9"/>
      <c r="AF75" s="9"/>
      <c r="AG75" s="9"/>
      <c r="AH75" s="9"/>
      <c r="AI75" s="9"/>
      <c r="AJ75" s="9"/>
      <c r="AK75" s="9"/>
    </row>
    <row r="76" spans="1:37" ht="155.25">
      <c r="A76" s="288">
        <v>71</v>
      </c>
      <c r="B76" s="20" t="str">
        <f>VLOOKUP(E76,studia!$F$1:$I$12,2,FALSE)</f>
        <v>Automatyka i Robotyka</v>
      </c>
      <c r="C76" s="20" t="str">
        <f>VLOOKUP(E76,studia!$F$1:$I$12,3,FALSE)</f>
        <v>inż.</v>
      </c>
      <c r="D76" s="20" t="str">
        <f>VLOOKUP(E76,studia!$F$1:$I$12,4,FALSE)</f>
        <v>ASE</v>
      </c>
      <c r="E76" s="145" t="s">
        <v>390</v>
      </c>
      <c r="F76" s="295" t="s">
        <v>2124</v>
      </c>
      <c r="G76" s="145" t="s">
        <v>428</v>
      </c>
      <c r="H76" s="145" t="s">
        <v>429</v>
      </c>
      <c r="I76" s="145" t="s">
        <v>430</v>
      </c>
      <c r="J76" s="145" t="s">
        <v>431</v>
      </c>
      <c r="K76" s="19" t="str">
        <f>VLOOKUP(J76,Prowadzacy!$F$2:$J$105,2,FALSE)</f>
        <v>Radosław</v>
      </c>
      <c r="L76" s="19">
        <f>VLOOKUP(J76,Prowadzacy!$F$2:$K$105,3,FALSE)</f>
        <v>0</v>
      </c>
      <c r="M76" s="19" t="str">
        <f>VLOOKUP(J76,Prowadzacy!$F$2:$K$105,4,FALSE)</f>
        <v>Nalepa</v>
      </c>
      <c r="N76" s="20" t="str">
        <f>VLOOKUP(J76,Prowadzacy!$F$2:$M$105,8,FALSE)</f>
        <v xml:space="preserve">Radosław | Nalepa | Dr inż. |  ( 05386 ) </v>
      </c>
      <c r="O76" s="20" t="str">
        <f>VLOOKUP(J76,Prowadzacy!$F$2:$K$105,5,FALSE)</f>
        <v>K36W05D02</v>
      </c>
      <c r="P76" s="20" t="str">
        <f>VLOOKUP(J76,Prowadzacy!$F$2:$K$105,6,FALSE)</f>
        <v>ZSS</v>
      </c>
      <c r="Q76" s="145" t="s">
        <v>419</v>
      </c>
      <c r="R76" s="20" t="str">
        <f>VLOOKUP(Q76,Prowadzacy!$F$2:$K$105,2,FALSE)</f>
        <v>Robert</v>
      </c>
      <c r="S76" s="20" t="str">
        <f>VLOOKUP(Q76,Prowadzacy!$F$2:$K$105,3,FALSE)</f>
        <v>Stanisław</v>
      </c>
      <c r="T76" s="20" t="str">
        <f>VLOOKUP(Q76,Prowadzacy!$F$2:$K$105,4,FALSE)</f>
        <v>Łukomski</v>
      </c>
      <c r="U76" s="20" t="str">
        <f>VLOOKUP(Q76,Prowadzacy!$F$2:$M$105,8,FALSE)</f>
        <v xml:space="preserve">Robert | Łukomski | Dr inż. |  ( 05216 ) </v>
      </c>
      <c r="V76" s="145"/>
      <c r="W76" s="145" t="s">
        <v>221</v>
      </c>
      <c r="X76" s="145"/>
      <c r="Y76" s="145"/>
      <c r="Z76" s="10"/>
      <c r="AA76" s="9"/>
      <c r="AB76" s="9"/>
      <c r="AC76" s="9"/>
      <c r="AD76" s="9"/>
      <c r="AE76" s="9"/>
      <c r="AF76" s="9"/>
      <c r="AG76" s="9"/>
      <c r="AH76" s="9"/>
      <c r="AI76" s="9"/>
      <c r="AJ76" s="9"/>
      <c r="AK76" s="9"/>
    </row>
    <row r="77" spans="1:37" ht="142.5">
      <c r="A77" s="288">
        <v>72</v>
      </c>
      <c r="B77" s="20" t="str">
        <f>VLOOKUP(E77,studia!$F$1:$I$12,2,FALSE)</f>
        <v>Automatyka i Robotyka</v>
      </c>
      <c r="C77" s="20" t="str">
        <f>VLOOKUP(E77,studia!$F$1:$I$12,3,FALSE)</f>
        <v>inż.</v>
      </c>
      <c r="D77" s="20" t="str">
        <f>VLOOKUP(E77,studia!$F$1:$I$12,4,FALSE)</f>
        <v>ASE</v>
      </c>
      <c r="E77" s="145" t="s">
        <v>390</v>
      </c>
      <c r="F77" s="295" t="s">
        <v>2124</v>
      </c>
      <c r="G77" s="145" t="s">
        <v>432</v>
      </c>
      <c r="H77" s="145" t="s">
        <v>433</v>
      </c>
      <c r="I77" s="145" t="s">
        <v>434</v>
      </c>
      <c r="J77" s="145" t="s">
        <v>435</v>
      </c>
      <c r="K77" s="19" t="str">
        <f>VLOOKUP(J77,Prowadzacy!$F$2:$J$105,2,FALSE)</f>
        <v>Paweł</v>
      </c>
      <c r="L77" s="19" t="str">
        <f>VLOOKUP(J77,Prowadzacy!$F$2:$K$105,3,FALSE)</f>
        <v>Adam</v>
      </c>
      <c r="M77" s="19" t="str">
        <f>VLOOKUP(J77,Prowadzacy!$F$2:$K$105,4,FALSE)</f>
        <v>Regulski</v>
      </c>
      <c r="N77" s="20" t="str">
        <f>VLOOKUP(J77,Prowadzacy!$F$2:$M$105,8,FALSE)</f>
        <v xml:space="preserve">Paweł | Regulski | Dr inż. |  ( 52340 ) </v>
      </c>
      <c r="O77" s="20" t="str">
        <f>VLOOKUP(J77,Prowadzacy!$F$2:$K$105,5,FALSE)</f>
        <v>K36W05D02</v>
      </c>
      <c r="P77" s="20" t="str">
        <f>VLOOKUP(J77,Prowadzacy!$F$2:$K$105,6,FALSE)</f>
        <v>ZAS</v>
      </c>
      <c r="Q77" s="145" t="s">
        <v>452</v>
      </c>
      <c r="R77" s="20" t="str">
        <f>VLOOKUP(Q77,Prowadzacy!$F$2:$K$105,2,FALSE)</f>
        <v>Krzysztof</v>
      </c>
      <c r="S77" s="20" t="str">
        <f>VLOOKUP(Q77,Prowadzacy!$F$2:$K$105,3,FALSE)</f>
        <v>Jacek</v>
      </c>
      <c r="T77" s="20" t="str">
        <f>VLOOKUP(Q77,Prowadzacy!$F$2:$K$105,4,FALSE)</f>
        <v>Solak</v>
      </c>
      <c r="U77" s="20" t="str">
        <f>VLOOKUP(Q77,Prowadzacy!$F$2:$M$105,8,FALSE)</f>
        <v xml:space="preserve">Krzysztof | Solak | Dr inż. |  ( 05296 ) </v>
      </c>
      <c r="V77" s="145"/>
      <c r="W77" s="145" t="s">
        <v>221</v>
      </c>
      <c r="X77" s="145"/>
      <c r="Y77" s="145"/>
      <c r="Z77" s="10"/>
      <c r="AA77" s="9"/>
      <c r="AB77" s="9"/>
      <c r="AC77" s="9"/>
      <c r="AD77" s="9"/>
      <c r="AE77" s="9"/>
      <c r="AF77" s="9"/>
      <c r="AG77" s="9"/>
      <c r="AH77" s="9"/>
      <c r="AI77" s="9"/>
      <c r="AJ77" s="9"/>
      <c r="AK77" s="9"/>
    </row>
    <row r="78" spans="1:37" ht="142.5">
      <c r="A78" s="288">
        <v>73</v>
      </c>
      <c r="B78" s="20" t="str">
        <f>VLOOKUP(E78,studia!$F$1:$I$12,2,FALSE)</f>
        <v>Automatyka i Robotyka</v>
      </c>
      <c r="C78" s="20" t="str">
        <f>VLOOKUP(E78,studia!$F$1:$I$12,3,FALSE)</f>
        <v>inż.</v>
      </c>
      <c r="D78" s="20" t="str">
        <f>VLOOKUP(E78,studia!$F$1:$I$12,4,FALSE)</f>
        <v>ASE</v>
      </c>
      <c r="E78" s="145" t="s">
        <v>390</v>
      </c>
      <c r="F78" s="295" t="s">
        <v>2124</v>
      </c>
      <c r="G78" s="145" t="s">
        <v>436</v>
      </c>
      <c r="H78" s="145" t="s">
        <v>437</v>
      </c>
      <c r="I78" s="145" t="s">
        <v>438</v>
      </c>
      <c r="J78" s="145" t="s">
        <v>435</v>
      </c>
      <c r="K78" s="19" t="str">
        <f>VLOOKUP(J78,Prowadzacy!$F$2:$J$105,2,FALSE)</f>
        <v>Paweł</v>
      </c>
      <c r="L78" s="19" t="str">
        <f>VLOOKUP(J78,Prowadzacy!$F$2:$K$105,3,FALSE)</f>
        <v>Adam</v>
      </c>
      <c r="M78" s="19" t="str">
        <f>VLOOKUP(J78,Prowadzacy!$F$2:$K$105,4,FALSE)</f>
        <v>Regulski</v>
      </c>
      <c r="N78" s="20" t="str">
        <f>VLOOKUP(J78,Prowadzacy!$F$2:$M$105,8,FALSE)</f>
        <v xml:space="preserve">Paweł | Regulski | Dr inż. |  ( 52340 ) </v>
      </c>
      <c r="O78" s="20" t="str">
        <f>VLOOKUP(J78,Prowadzacy!$F$2:$K$105,5,FALSE)</f>
        <v>K36W05D02</v>
      </c>
      <c r="P78" s="20" t="str">
        <f>VLOOKUP(J78,Prowadzacy!$F$2:$K$105,6,FALSE)</f>
        <v>ZAS</v>
      </c>
      <c r="Q78" s="145" t="s">
        <v>452</v>
      </c>
      <c r="R78" s="20" t="str">
        <f>VLOOKUP(Q78,Prowadzacy!$F$2:$K$105,2,FALSE)</f>
        <v>Krzysztof</v>
      </c>
      <c r="S78" s="20" t="str">
        <f>VLOOKUP(Q78,Prowadzacy!$F$2:$K$105,3,FALSE)</f>
        <v>Jacek</v>
      </c>
      <c r="T78" s="20" t="str">
        <f>VLOOKUP(Q78,Prowadzacy!$F$2:$K$105,4,FALSE)</f>
        <v>Solak</v>
      </c>
      <c r="U78" s="20" t="str">
        <f>VLOOKUP(Q78,Prowadzacy!$F$2:$M$105,8,FALSE)</f>
        <v xml:space="preserve">Krzysztof | Solak | Dr inż. |  ( 05296 ) </v>
      </c>
      <c r="V78" s="145"/>
      <c r="W78" s="145" t="s">
        <v>221</v>
      </c>
      <c r="X78" s="145"/>
      <c r="Y78" s="145"/>
      <c r="Z78" s="10"/>
      <c r="AA78" s="9"/>
      <c r="AB78" s="9"/>
      <c r="AC78" s="9"/>
      <c r="AD78" s="9"/>
      <c r="AE78" s="9"/>
      <c r="AF78" s="9"/>
      <c r="AG78" s="9"/>
      <c r="AH78" s="9"/>
      <c r="AI78" s="9"/>
      <c r="AJ78" s="9"/>
      <c r="AK78" s="9"/>
    </row>
    <row r="79" spans="1:37" ht="129.75">
      <c r="A79" s="288">
        <v>74</v>
      </c>
      <c r="B79" s="20" t="str">
        <f>VLOOKUP(E79,studia!$F$1:$I$12,2,FALSE)</f>
        <v>Elektrotechnika</v>
      </c>
      <c r="C79" s="20" t="str">
        <f>VLOOKUP(E79,studia!$F$1:$I$12,3,FALSE)</f>
        <v>inż.</v>
      </c>
      <c r="D79" s="20" t="str">
        <f>VLOOKUP(E79,studia!$F$1:$I$12,4,FALSE)</f>
        <v>EEN</v>
      </c>
      <c r="E79" s="145" t="s">
        <v>497</v>
      </c>
      <c r="F79" s="145"/>
      <c r="G79" s="145" t="s">
        <v>439</v>
      </c>
      <c r="H79" s="145" t="s">
        <v>440</v>
      </c>
      <c r="I79" s="152" t="s">
        <v>441</v>
      </c>
      <c r="J79" s="145" t="s">
        <v>442</v>
      </c>
      <c r="K79" s="19" t="str">
        <f>VLOOKUP(J79,Prowadzacy!$F$2:$J$105,2,FALSE)</f>
        <v>Eugeniusz</v>
      </c>
      <c r="L79" s="19">
        <f>VLOOKUP(J79,Prowadzacy!$F$2:$K$105,3,FALSE)</f>
        <v>0</v>
      </c>
      <c r="M79" s="19" t="str">
        <f>VLOOKUP(J79,Prowadzacy!$F$2:$K$105,4,FALSE)</f>
        <v>Rosołowski</v>
      </c>
      <c r="N79" s="20" t="str">
        <f>VLOOKUP(J79,Prowadzacy!$F$2:$M$105,8,FALSE)</f>
        <v xml:space="preserve">Eugeniusz | Rosołowski | Prof. dr hab. inż. |  ( 05242 ) </v>
      </c>
      <c r="O79" s="20" t="str">
        <f>VLOOKUP(J79,Prowadzacy!$F$2:$K$105,5,FALSE)</f>
        <v>K36W05D02</v>
      </c>
      <c r="P79" s="20" t="str">
        <f>VLOOKUP(J79,Prowadzacy!$F$2:$K$105,6,FALSE)</f>
        <v>ZAS</v>
      </c>
      <c r="Q79" s="145" t="s">
        <v>967</v>
      </c>
      <c r="R79" s="20" t="str">
        <f>VLOOKUP(Q79,Prowadzacy!$F$2:$K$105,2,FALSE)</f>
        <v>Piotr</v>
      </c>
      <c r="S79" s="20" t="str">
        <f>VLOOKUP(Q79,Prowadzacy!$F$2:$K$105,3,FALSE)</f>
        <v>Eugeniusz</v>
      </c>
      <c r="T79" s="20" t="str">
        <f>VLOOKUP(Q79,Prowadzacy!$F$2:$K$105,4,FALSE)</f>
        <v>Pierz</v>
      </c>
      <c r="U79" s="20" t="str">
        <f>VLOOKUP(Q79,Prowadzacy!$F$2:$M$105,8,FALSE)</f>
        <v xml:space="preserve">Piotr | Pierz | Dr inż. |  ( 05232 ) </v>
      </c>
      <c r="V79" s="145"/>
      <c r="W79" s="145" t="s">
        <v>221</v>
      </c>
      <c r="X79" s="145"/>
      <c r="Y79" s="145"/>
      <c r="Z79" s="10"/>
      <c r="AA79" s="9"/>
      <c r="AB79" s="9"/>
      <c r="AC79" s="9"/>
      <c r="AD79" s="9"/>
      <c r="AE79" s="9"/>
      <c r="AF79" s="9"/>
      <c r="AG79" s="9"/>
      <c r="AH79" s="9"/>
      <c r="AI79" s="9"/>
      <c r="AJ79" s="9"/>
      <c r="AK79" s="9"/>
    </row>
    <row r="80" spans="1:37" ht="142.5">
      <c r="A80" s="288">
        <v>75</v>
      </c>
      <c r="B80" s="20" t="str">
        <f>VLOOKUP(E80,studia!$F$1:$I$12,2,FALSE)</f>
        <v>Automatyka i Robotyka</v>
      </c>
      <c r="C80" s="20" t="str">
        <f>VLOOKUP(E80,studia!$F$1:$I$12,3,FALSE)</f>
        <v>inż.</v>
      </c>
      <c r="D80" s="20" t="str">
        <f>VLOOKUP(E80,studia!$F$1:$I$12,4,FALSE)</f>
        <v>ASE</v>
      </c>
      <c r="E80" s="138" t="s">
        <v>390</v>
      </c>
      <c r="F80" s="295" t="s">
        <v>2124</v>
      </c>
      <c r="G80" s="138" t="s">
        <v>443</v>
      </c>
      <c r="H80" s="138" t="s">
        <v>444</v>
      </c>
      <c r="I80" s="152" t="s">
        <v>445</v>
      </c>
      <c r="J80" s="138" t="s">
        <v>442</v>
      </c>
      <c r="K80" s="19" t="str">
        <f>VLOOKUP(J80,Prowadzacy!$F$2:$J$105,2,FALSE)</f>
        <v>Eugeniusz</v>
      </c>
      <c r="L80" s="19">
        <f>VLOOKUP(J80,Prowadzacy!$F$2:$K$105,3,FALSE)</f>
        <v>0</v>
      </c>
      <c r="M80" s="19" t="str">
        <f>VLOOKUP(J80,Prowadzacy!$F$2:$K$105,4,FALSE)</f>
        <v>Rosołowski</v>
      </c>
      <c r="N80" s="20" t="str">
        <f>VLOOKUP(J80,Prowadzacy!$F$2:$M$105,8,FALSE)</f>
        <v xml:space="preserve">Eugeniusz | Rosołowski | Prof. dr hab. inż. |  ( 05242 ) </v>
      </c>
      <c r="O80" s="20" t="str">
        <f>VLOOKUP(J80,Prowadzacy!$F$2:$K$105,5,FALSE)</f>
        <v>K36W05D02</v>
      </c>
      <c r="P80" s="20" t="str">
        <f>VLOOKUP(J80,Prowadzacy!$F$2:$K$105,6,FALSE)</f>
        <v>ZAS</v>
      </c>
      <c r="Q80" s="143" t="s">
        <v>967</v>
      </c>
      <c r="R80" s="20" t="str">
        <f>VLOOKUP(Q80,Prowadzacy!$F$2:$K$105,2,FALSE)</f>
        <v>Piotr</v>
      </c>
      <c r="S80" s="20" t="str">
        <f>VLOOKUP(Q80,Prowadzacy!$F$2:$K$105,3,FALSE)</f>
        <v>Eugeniusz</v>
      </c>
      <c r="T80" s="20" t="str">
        <f>VLOOKUP(Q80,Prowadzacy!$F$2:$K$105,4,FALSE)</f>
        <v>Pierz</v>
      </c>
      <c r="U80" s="20" t="str">
        <f>VLOOKUP(Q80,Prowadzacy!$F$2:$M$105,8,FALSE)</f>
        <v xml:space="preserve">Piotr | Pierz | Dr inż. |  ( 05232 ) </v>
      </c>
      <c r="V80" s="145"/>
      <c r="W80" s="285" t="s">
        <v>221</v>
      </c>
      <c r="X80" s="145"/>
      <c r="Y80" s="145"/>
      <c r="Z80" s="10"/>
      <c r="AA80" s="9"/>
      <c r="AB80" s="9"/>
      <c r="AC80" s="9"/>
      <c r="AD80" s="9"/>
      <c r="AE80" s="9"/>
      <c r="AF80" s="9"/>
      <c r="AG80" s="9"/>
      <c r="AH80" s="9"/>
      <c r="AI80" s="9"/>
      <c r="AJ80" s="9"/>
      <c r="AK80" s="9"/>
    </row>
    <row r="81" spans="1:37" ht="129.75">
      <c r="A81" s="288">
        <v>76</v>
      </c>
      <c r="B81" s="20" t="str">
        <f>VLOOKUP(E81,studia!$F$1:$I$12,2,FALSE)</f>
        <v>Automatyka i Robotyka</v>
      </c>
      <c r="C81" s="20" t="str">
        <f>VLOOKUP(E81,studia!$F$1:$I$12,3,FALSE)</f>
        <v>inż.</v>
      </c>
      <c r="D81" s="20" t="str">
        <f>VLOOKUP(E81,studia!$F$1:$I$12,4,FALSE)</f>
        <v>ASE</v>
      </c>
      <c r="E81" s="138" t="s">
        <v>390</v>
      </c>
      <c r="F81" s="295" t="s">
        <v>2124</v>
      </c>
      <c r="G81" s="145" t="s">
        <v>446</v>
      </c>
      <c r="H81" s="145" t="s">
        <v>447</v>
      </c>
      <c r="I81" s="145" t="s">
        <v>448</v>
      </c>
      <c r="J81" s="145" t="s">
        <v>442</v>
      </c>
      <c r="K81" s="19" t="str">
        <f>VLOOKUP(J81,Prowadzacy!$F$2:$J$105,2,FALSE)</f>
        <v>Eugeniusz</v>
      </c>
      <c r="L81" s="19">
        <f>VLOOKUP(J81,Prowadzacy!$F$2:$K$105,3,FALSE)</f>
        <v>0</v>
      </c>
      <c r="M81" s="19" t="str">
        <f>VLOOKUP(J81,Prowadzacy!$F$2:$K$105,4,FALSE)</f>
        <v>Rosołowski</v>
      </c>
      <c r="N81" s="20" t="str">
        <f>VLOOKUP(J81,Prowadzacy!$F$2:$M$105,8,FALSE)</f>
        <v xml:space="preserve">Eugeniusz | Rosołowski | Prof. dr hab. inż. |  ( 05242 ) </v>
      </c>
      <c r="O81" s="20" t="str">
        <f>VLOOKUP(J81,Prowadzacy!$F$2:$K$105,5,FALSE)</f>
        <v>K36W05D02</v>
      </c>
      <c r="P81" s="20" t="str">
        <f>VLOOKUP(J81,Prowadzacy!$F$2:$K$105,6,FALSE)</f>
        <v>ZAS</v>
      </c>
      <c r="Q81" s="145" t="s">
        <v>394</v>
      </c>
      <c r="R81" s="20" t="str">
        <f>VLOOKUP(Q81,Prowadzacy!$F$2:$K$105,2,FALSE)</f>
        <v>Daniel</v>
      </c>
      <c r="S81" s="20" t="str">
        <f>VLOOKUP(Q81,Prowadzacy!$F$2:$K$105,3,FALSE)</f>
        <v>Łukasz</v>
      </c>
      <c r="T81" s="20" t="str">
        <f>VLOOKUP(Q81,Prowadzacy!$F$2:$K$105,4,FALSE)</f>
        <v>Bejmert</v>
      </c>
      <c r="U81" s="20" t="str">
        <f>VLOOKUP(Q81,Prowadzacy!$F$2:$M$105,8,FALSE)</f>
        <v xml:space="preserve">Daniel | Bejmert | Dr inż. |  ( 05285 ) </v>
      </c>
      <c r="V81" s="145"/>
      <c r="W81" s="285" t="s">
        <v>221</v>
      </c>
      <c r="X81" s="145"/>
      <c r="Y81" s="145"/>
      <c r="Z81" s="10"/>
      <c r="AA81" s="9"/>
      <c r="AB81" s="9"/>
      <c r="AC81" s="9"/>
      <c r="AD81" s="9"/>
      <c r="AE81" s="9"/>
      <c r="AF81" s="9"/>
      <c r="AG81" s="9"/>
      <c r="AH81" s="9"/>
      <c r="AI81" s="9"/>
      <c r="AJ81" s="9"/>
      <c r="AK81" s="9"/>
    </row>
    <row r="82" spans="1:37" ht="78.75">
      <c r="A82" s="288">
        <v>77</v>
      </c>
      <c r="B82" s="20" t="str">
        <f>VLOOKUP(E82,studia!$F$1:$I$12,2,FALSE)</f>
        <v>Automatyka i Robotyka</v>
      </c>
      <c r="C82" s="20" t="str">
        <f>VLOOKUP(E82,studia!$F$1:$I$12,3,FALSE)</f>
        <v>inż.</v>
      </c>
      <c r="D82" s="20" t="str">
        <f>VLOOKUP(E82,studia!$F$1:$I$12,4,FALSE)</f>
        <v>ASE</v>
      </c>
      <c r="E82" s="138" t="s">
        <v>390</v>
      </c>
      <c r="F82" s="295" t="s">
        <v>2124</v>
      </c>
      <c r="G82" s="138" t="s">
        <v>449</v>
      </c>
      <c r="H82" s="145" t="s">
        <v>450</v>
      </c>
      <c r="I82" s="138" t="s">
        <v>451</v>
      </c>
      <c r="J82" s="138" t="s">
        <v>452</v>
      </c>
      <c r="K82" s="19" t="str">
        <f>VLOOKUP(J82,Prowadzacy!$F$2:$J$105,2,FALSE)</f>
        <v>Krzysztof</v>
      </c>
      <c r="L82" s="19" t="str">
        <f>VLOOKUP(J82,Prowadzacy!$F$2:$K$105,3,FALSE)</f>
        <v>Jacek</v>
      </c>
      <c r="M82" s="19" t="str">
        <f>VLOOKUP(J82,Prowadzacy!$F$2:$K$105,4,FALSE)</f>
        <v>Solak</v>
      </c>
      <c r="N82" s="20" t="str">
        <f>VLOOKUP(J82,Prowadzacy!$F$2:$M$105,8,FALSE)</f>
        <v xml:space="preserve">Krzysztof | Solak | Dr inż. |  ( 05296 ) </v>
      </c>
      <c r="O82" s="20" t="str">
        <f>VLOOKUP(J82,Prowadzacy!$F$2:$K$105,5,FALSE)</f>
        <v>K36W05D02</v>
      </c>
      <c r="P82" s="20" t="str">
        <f>VLOOKUP(J82,Prowadzacy!$F$2:$K$105,6,FALSE)</f>
        <v>ZAS</v>
      </c>
      <c r="Q82" s="143" t="s">
        <v>372</v>
      </c>
      <c r="R82" s="20" t="str">
        <f>VLOOKUP(Q82,Prowadzacy!$F$2:$K$105,2,FALSE)</f>
        <v>Bartosz</v>
      </c>
      <c r="S82" s="20" t="str">
        <f>VLOOKUP(Q82,Prowadzacy!$F$2:$K$105,3,FALSE)</f>
        <v>Jan</v>
      </c>
      <c r="T82" s="20" t="str">
        <f>VLOOKUP(Q82,Prowadzacy!$F$2:$K$105,4,FALSE)</f>
        <v>Brusiłowicz</v>
      </c>
      <c r="U82" s="20" t="str">
        <f>VLOOKUP(Q82,Prowadzacy!$F$2:$M$105,8,FALSE)</f>
        <v xml:space="preserve">Bartosz | Brusiłowicz | Dr inż. |  ( 05413 ) </v>
      </c>
      <c r="V82" s="145"/>
      <c r="W82" s="285" t="s">
        <v>221</v>
      </c>
      <c r="X82" s="145"/>
      <c r="Y82" s="145"/>
      <c r="Z82" s="10"/>
      <c r="AA82" s="9"/>
      <c r="AB82" s="9"/>
      <c r="AC82" s="9"/>
      <c r="AD82" s="9"/>
      <c r="AE82" s="9"/>
      <c r="AF82" s="9"/>
      <c r="AG82" s="9"/>
      <c r="AH82" s="9"/>
      <c r="AI82" s="9"/>
      <c r="AJ82" s="9"/>
      <c r="AK82" s="9"/>
    </row>
    <row r="83" spans="1:37" ht="78.75">
      <c r="A83" s="288">
        <v>78</v>
      </c>
      <c r="B83" s="20" t="str">
        <f>VLOOKUP(E83,studia!$F$1:$I$12,2,FALSE)</f>
        <v>Automatyka i Robotyka</v>
      </c>
      <c r="C83" s="20" t="str">
        <f>VLOOKUP(E83,studia!$F$1:$I$12,3,FALSE)</f>
        <v>inż.</v>
      </c>
      <c r="D83" s="20" t="str">
        <f>VLOOKUP(E83,studia!$F$1:$I$12,4,FALSE)</f>
        <v>ASE</v>
      </c>
      <c r="E83" s="138" t="s">
        <v>390</v>
      </c>
      <c r="F83" s="295" t="s">
        <v>2124</v>
      </c>
      <c r="G83" s="138" t="s">
        <v>453</v>
      </c>
      <c r="H83" s="138" t="s">
        <v>454</v>
      </c>
      <c r="I83" s="138" t="s">
        <v>455</v>
      </c>
      <c r="J83" s="138" t="s">
        <v>452</v>
      </c>
      <c r="K83" s="19" t="str">
        <f>VLOOKUP(J83,Prowadzacy!$F$2:$J$105,2,FALSE)</f>
        <v>Krzysztof</v>
      </c>
      <c r="L83" s="19" t="str">
        <f>VLOOKUP(J83,Prowadzacy!$F$2:$K$105,3,FALSE)</f>
        <v>Jacek</v>
      </c>
      <c r="M83" s="19" t="str">
        <f>VLOOKUP(J83,Prowadzacy!$F$2:$K$105,4,FALSE)</f>
        <v>Solak</v>
      </c>
      <c r="N83" s="20" t="str">
        <f>VLOOKUP(J83,Prowadzacy!$F$2:$M$105,8,FALSE)</f>
        <v xml:space="preserve">Krzysztof | Solak | Dr inż. |  ( 05296 ) </v>
      </c>
      <c r="O83" s="20" t="str">
        <f>VLOOKUP(J83,Prowadzacy!$F$2:$K$105,5,FALSE)</f>
        <v>K36W05D02</v>
      </c>
      <c r="P83" s="20" t="str">
        <f>VLOOKUP(J83,Prowadzacy!$F$2:$K$105,6,FALSE)</f>
        <v>ZAS</v>
      </c>
      <c r="Q83" s="143" t="s">
        <v>372</v>
      </c>
      <c r="R83" s="20" t="str">
        <f>VLOOKUP(Q83,Prowadzacy!$F$2:$K$105,2,FALSE)</f>
        <v>Bartosz</v>
      </c>
      <c r="S83" s="20" t="str">
        <f>VLOOKUP(Q83,Prowadzacy!$F$2:$K$105,3,FALSE)</f>
        <v>Jan</v>
      </c>
      <c r="T83" s="20" t="str">
        <f>VLOOKUP(Q83,Prowadzacy!$F$2:$K$105,4,FALSE)</f>
        <v>Brusiłowicz</v>
      </c>
      <c r="U83" s="20" t="str">
        <f>VLOOKUP(Q83,Prowadzacy!$F$2:$M$105,8,FALSE)</f>
        <v xml:space="preserve">Bartosz | Brusiłowicz | Dr inż. |  ( 05413 ) </v>
      </c>
      <c r="V83" s="145"/>
      <c r="W83" s="285" t="s">
        <v>221</v>
      </c>
      <c r="X83" s="145"/>
      <c r="Y83" s="145"/>
      <c r="Z83" s="10"/>
      <c r="AA83" s="9"/>
      <c r="AB83" s="9"/>
      <c r="AC83" s="9"/>
      <c r="AD83" s="9"/>
      <c r="AE83" s="9"/>
      <c r="AF83" s="9"/>
      <c r="AG83" s="9"/>
      <c r="AH83" s="9"/>
      <c r="AI83" s="9"/>
      <c r="AJ83" s="9"/>
      <c r="AK83" s="9"/>
    </row>
    <row r="84" spans="1:37" ht="91.5">
      <c r="A84" s="288">
        <v>79</v>
      </c>
      <c r="B84" s="20" t="str">
        <f>VLOOKUP(E84,studia!$F$1:$I$12,2,FALSE)</f>
        <v>Automatyka i Robotyka</v>
      </c>
      <c r="C84" s="20" t="str">
        <f>VLOOKUP(E84,studia!$F$1:$I$12,3,FALSE)</f>
        <v>inż.</v>
      </c>
      <c r="D84" s="20" t="str">
        <f>VLOOKUP(E84,studia!$F$1:$I$12,4,FALSE)</f>
        <v>ASE</v>
      </c>
      <c r="E84" s="138" t="s">
        <v>390</v>
      </c>
      <c r="F84" s="295" t="s">
        <v>2124</v>
      </c>
      <c r="G84" s="138" t="s">
        <v>456</v>
      </c>
      <c r="H84" s="138" t="s">
        <v>457</v>
      </c>
      <c r="I84" s="138" t="s">
        <v>458</v>
      </c>
      <c r="J84" s="138" t="s">
        <v>452</v>
      </c>
      <c r="K84" s="19" t="str">
        <f>VLOOKUP(J84,Prowadzacy!$F$2:$J$105,2,FALSE)</f>
        <v>Krzysztof</v>
      </c>
      <c r="L84" s="19" t="str">
        <f>VLOOKUP(J84,Prowadzacy!$F$2:$K$105,3,FALSE)</f>
        <v>Jacek</v>
      </c>
      <c r="M84" s="19" t="str">
        <f>VLOOKUP(J84,Prowadzacy!$F$2:$K$105,4,FALSE)</f>
        <v>Solak</v>
      </c>
      <c r="N84" s="20" t="str">
        <f>VLOOKUP(J84,Prowadzacy!$F$2:$M$105,8,FALSE)</f>
        <v xml:space="preserve">Krzysztof | Solak | Dr inż. |  ( 05296 ) </v>
      </c>
      <c r="O84" s="20" t="str">
        <f>VLOOKUP(J84,Prowadzacy!$F$2:$K$105,5,FALSE)</f>
        <v>K36W05D02</v>
      </c>
      <c r="P84" s="20" t="str">
        <f>VLOOKUP(J84,Prowadzacy!$F$2:$K$105,6,FALSE)</f>
        <v>ZAS</v>
      </c>
      <c r="Q84" s="143" t="s">
        <v>372</v>
      </c>
      <c r="R84" s="20" t="str">
        <f>VLOOKUP(Q84,Prowadzacy!$F$2:$K$105,2,FALSE)</f>
        <v>Bartosz</v>
      </c>
      <c r="S84" s="20" t="str">
        <f>VLOOKUP(Q84,Prowadzacy!$F$2:$K$105,3,FALSE)</f>
        <v>Jan</v>
      </c>
      <c r="T84" s="20" t="str">
        <f>VLOOKUP(Q84,Prowadzacy!$F$2:$K$105,4,FALSE)</f>
        <v>Brusiłowicz</v>
      </c>
      <c r="U84" s="20" t="str">
        <f>VLOOKUP(Q84,Prowadzacy!$F$2:$M$105,8,FALSE)</f>
        <v xml:space="preserve">Bartosz | Brusiłowicz | Dr inż. |  ( 05413 ) </v>
      </c>
      <c r="V84" s="145"/>
      <c r="W84" s="285" t="s">
        <v>221</v>
      </c>
      <c r="X84" s="145"/>
      <c r="Y84" s="145"/>
      <c r="Z84" s="10"/>
      <c r="AA84" s="9"/>
      <c r="AB84" s="9"/>
      <c r="AC84" s="9"/>
      <c r="AD84" s="9"/>
      <c r="AE84" s="9"/>
      <c r="AF84" s="9"/>
      <c r="AG84" s="9"/>
      <c r="AH84" s="9"/>
      <c r="AI84" s="9"/>
      <c r="AJ84" s="9"/>
      <c r="AK84" s="9"/>
    </row>
    <row r="85" spans="1:37" ht="91.5">
      <c r="A85" s="288">
        <v>80</v>
      </c>
      <c r="B85" s="20" t="str">
        <f>VLOOKUP(E85,studia!$F$1:$I$12,2,FALSE)</f>
        <v>Automatyka i Robotyka</v>
      </c>
      <c r="C85" s="20" t="str">
        <f>VLOOKUP(E85,studia!$F$1:$I$12,3,FALSE)</f>
        <v>inż.</v>
      </c>
      <c r="D85" s="20" t="str">
        <f>VLOOKUP(E85,studia!$F$1:$I$12,4,FALSE)</f>
        <v>ASE</v>
      </c>
      <c r="E85" s="138" t="s">
        <v>390</v>
      </c>
      <c r="F85" s="295" t="s">
        <v>2124</v>
      </c>
      <c r="G85" s="138" t="s">
        <v>459</v>
      </c>
      <c r="H85" s="138" t="s">
        <v>460</v>
      </c>
      <c r="I85" s="138" t="s">
        <v>461</v>
      </c>
      <c r="J85" s="138" t="s">
        <v>462</v>
      </c>
      <c r="K85" s="19" t="str">
        <f>VLOOKUP(J85,Prowadzacy!$F$2:$J$105,2,FALSE)</f>
        <v>Łukasz</v>
      </c>
      <c r="L85" s="19">
        <f>VLOOKUP(J85,Prowadzacy!$F$2:$K$105,3,FALSE)</f>
        <v>0</v>
      </c>
      <c r="M85" s="19" t="str">
        <f>VLOOKUP(J85,Prowadzacy!$F$2:$K$105,4,FALSE)</f>
        <v>Staszewski</v>
      </c>
      <c r="N85" s="20" t="str">
        <f>VLOOKUP(J85,Prowadzacy!$F$2:$M$105,8,FALSE)</f>
        <v xml:space="preserve">Łukasz | Staszewski | Dr inż. |  ( 05410 ) </v>
      </c>
      <c r="O85" s="20" t="str">
        <f>VLOOKUP(J85,Prowadzacy!$F$2:$K$105,5,FALSE)</f>
        <v>K36W05D02</v>
      </c>
      <c r="P85" s="20" t="str">
        <f>VLOOKUP(J85,Prowadzacy!$F$2:$K$105,6,FALSE)</f>
        <v>ZAS</v>
      </c>
      <c r="Q85" s="143" t="s">
        <v>394</v>
      </c>
      <c r="R85" s="20" t="str">
        <f>VLOOKUP(Q85,Prowadzacy!$F$2:$K$105,2,FALSE)</f>
        <v>Daniel</v>
      </c>
      <c r="S85" s="20" t="str">
        <f>VLOOKUP(Q85,Prowadzacy!$F$2:$K$105,3,FALSE)</f>
        <v>Łukasz</v>
      </c>
      <c r="T85" s="20" t="str">
        <f>VLOOKUP(Q85,Prowadzacy!$F$2:$K$105,4,FALSE)</f>
        <v>Bejmert</v>
      </c>
      <c r="U85" s="20" t="str">
        <f>VLOOKUP(Q85,Prowadzacy!$F$2:$M$105,8,FALSE)</f>
        <v xml:space="preserve">Daniel | Bejmert | Dr inż. |  ( 05285 ) </v>
      </c>
      <c r="V85" s="145"/>
      <c r="W85" s="145" t="s">
        <v>221</v>
      </c>
      <c r="X85" s="145"/>
      <c r="Y85" s="145"/>
      <c r="Z85" s="10"/>
      <c r="AA85" s="9"/>
      <c r="AB85" s="9"/>
      <c r="AC85" s="9"/>
      <c r="AD85" s="9"/>
      <c r="AE85" s="9"/>
      <c r="AF85" s="9"/>
      <c r="AG85" s="9"/>
      <c r="AH85" s="9"/>
      <c r="AI85" s="9"/>
      <c r="AJ85" s="9"/>
      <c r="AK85" s="9"/>
    </row>
    <row r="86" spans="1:37" ht="104.25">
      <c r="A86" s="288">
        <v>81</v>
      </c>
      <c r="B86" s="20" t="str">
        <f>VLOOKUP(E86,studia!$F$1:$I$12,2,FALSE)</f>
        <v>Automatyka i Robotyka</v>
      </c>
      <c r="C86" s="20" t="str">
        <f>VLOOKUP(E86,studia!$F$1:$I$12,3,FALSE)</f>
        <v>inż.</v>
      </c>
      <c r="D86" s="20" t="str">
        <f>VLOOKUP(E86,studia!$F$1:$I$12,4,FALSE)</f>
        <v>ASE</v>
      </c>
      <c r="E86" s="138" t="s">
        <v>390</v>
      </c>
      <c r="F86" s="295" t="s">
        <v>2124</v>
      </c>
      <c r="G86" s="138" t="s">
        <v>463</v>
      </c>
      <c r="H86" s="138" t="s">
        <v>464</v>
      </c>
      <c r="I86" s="138" t="s">
        <v>465</v>
      </c>
      <c r="J86" s="138" t="s">
        <v>462</v>
      </c>
      <c r="K86" s="19" t="str">
        <f>VLOOKUP(J86,Prowadzacy!$F$2:$J$105,2,FALSE)</f>
        <v>Łukasz</v>
      </c>
      <c r="L86" s="19">
        <f>VLOOKUP(J86,Prowadzacy!$F$2:$K$105,3,FALSE)</f>
        <v>0</v>
      </c>
      <c r="M86" s="19" t="str">
        <f>VLOOKUP(J86,Prowadzacy!$F$2:$K$105,4,FALSE)</f>
        <v>Staszewski</v>
      </c>
      <c r="N86" s="20" t="str">
        <f>VLOOKUP(J86,Prowadzacy!$F$2:$M$105,8,FALSE)</f>
        <v xml:space="preserve">Łukasz | Staszewski | Dr inż. |  ( 05410 ) </v>
      </c>
      <c r="O86" s="20" t="str">
        <f>VLOOKUP(J86,Prowadzacy!$F$2:$K$105,5,FALSE)</f>
        <v>K36W05D02</v>
      </c>
      <c r="P86" s="20" t="str">
        <f>VLOOKUP(J86,Prowadzacy!$F$2:$K$105,6,FALSE)</f>
        <v>ZAS</v>
      </c>
      <c r="Q86" s="143" t="s">
        <v>394</v>
      </c>
      <c r="R86" s="20" t="str">
        <f>VLOOKUP(Q86,Prowadzacy!$F$2:$K$105,2,FALSE)</f>
        <v>Daniel</v>
      </c>
      <c r="S86" s="20" t="str">
        <f>VLOOKUP(Q86,Prowadzacy!$F$2:$K$105,3,FALSE)</f>
        <v>Łukasz</v>
      </c>
      <c r="T86" s="20" t="str">
        <f>VLOOKUP(Q86,Prowadzacy!$F$2:$K$105,4,FALSE)</f>
        <v>Bejmert</v>
      </c>
      <c r="U86" s="20" t="str">
        <f>VLOOKUP(Q86,Prowadzacy!$F$2:$M$105,8,FALSE)</f>
        <v xml:space="preserve">Daniel | Bejmert | Dr inż. |  ( 05285 ) </v>
      </c>
      <c r="V86" s="145"/>
      <c r="W86" s="285" t="s">
        <v>221</v>
      </c>
      <c r="X86" s="145"/>
      <c r="Y86" s="145"/>
      <c r="Z86" s="10"/>
      <c r="AA86" s="9"/>
      <c r="AB86" s="9"/>
      <c r="AC86" s="9"/>
      <c r="AD86" s="9"/>
      <c r="AE86" s="9"/>
      <c r="AF86" s="9"/>
      <c r="AG86" s="9"/>
      <c r="AH86" s="9"/>
      <c r="AI86" s="9"/>
      <c r="AJ86" s="9"/>
      <c r="AK86" s="9"/>
    </row>
    <row r="87" spans="1:37" ht="129.75">
      <c r="A87" s="288">
        <v>82</v>
      </c>
      <c r="B87" s="20" t="str">
        <f>VLOOKUP(E87,studia!$F$1:$I$12,2,FALSE)</f>
        <v>Automatyka i Robotyka</v>
      </c>
      <c r="C87" s="20" t="str">
        <f>VLOOKUP(E87,studia!$F$1:$I$12,3,FALSE)</f>
        <v>inż.</v>
      </c>
      <c r="D87" s="20" t="str">
        <f>VLOOKUP(E87,studia!$F$1:$I$12,4,FALSE)</f>
        <v>ASE</v>
      </c>
      <c r="E87" s="138" t="s">
        <v>390</v>
      </c>
      <c r="F87" s="138"/>
      <c r="G87" s="138" t="s">
        <v>466</v>
      </c>
      <c r="H87" s="138" t="s">
        <v>467</v>
      </c>
      <c r="I87" s="138" t="s">
        <v>468</v>
      </c>
      <c r="J87" s="138" t="s">
        <v>469</v>
      </c>
      <c r="K87" s="19" t="str">
        <f>VLOOKUP(J87,Prowadzacy!$F$2:$J$105,2,FALSE)</f>
        <v>Kazimierz</v>
      </c>
      <c r="L87" s="19" t="str">
        <f>VLOOKUP(J87,Prowadzacy!$F$2:$K$105,3,FALSE)</f>
        <v>Teodor</v>
      </c>
      <c r="M87" s="19" t="str">
        <f>VLOOKUP(J87,Prowadzacy!$F$2:$K$105,4,FALSE)</f>
        <v>Wilkosz</v>
      </c>
      <c r="N87" s="20" t="str">
        <f>VLOOKUP(J87,Prowadzacy!$F$2:$M$105,8,FALSE)</f>
        <v xml:space="preserve">Kazimierz | Wilkosz | Prof. dr hab. inż. |  ( 05255 ) </v>
      </c>
      <c r="O87" s="20" t="str">
        <f>VLOOKUP(J87,Prowadzacy!$F$2:$K$105,5,FALSE)</f>
        <v>K36W05D02</v>
      </c>
      <c r="P87" s="20" t="str">
        <f>VLOOKUP(J87,Prowadzacy!$F$2:$K$105,6,FALSE)</f>
        <v>ZSS</v>
      </c>
      <c r="Q87" s="143" t="s">
        <v>616</v>
      </c>
      <c r="R87" s="20" t="str">
        <f>VLOOKUP(Q87,Prowadzacy!$F$2:$K$105,2,FALSE)</f>
        <v>Tomasz</v>
      </c>
      <c r="S87" s="20" t="str">
        <f>VLOOKUP(Q87,Prowadzacy!$F$2:$K$105,3,FALSE)</f>
        <v>Kazimierz</v>
      </c>
      <c r="T87" s="20" t="str">
        <f>VLOOKUP(Q87,Prowadzacy!$F$2:$K$105,4,FALSE)</f>
        <v>Okoń</v>
      </c>
      <c r="U87" s="20" t="str">
        <f>VLOOKUP(Q87,Prowadzacy!$F$2:$M$105,8,FALSE)</f>
        <v xml:space="preserve">Tomasz | Okoń | Dr inż. |  ( 05401 ) </v>
      </c>
      <c r="V87" s="145"/>
      <c r="W87" s="145" t="s">
        <v>221</v>
      </c>
      <c r="X87" s="145"/>
      <c r="Y87" s="145"/>
      <c r="Z87" s="10"/>
      <c r="AA87" s="9"/>
      <c r="AB87" s="9"/>
      <c r="AC87" s="9"/>
      <c r="AD87" s="9"/>
      <c r="AE87" s="9"/>
      <c r="AF87" s="9"/>
      <c r="AG87" s="9"/>
      <c r="AH87" s="9"/>
      <c r="AI87" s="9"/>
      <c r="AJ87" s="9"/>
      <c r="AK87" s="9"/>
    </row>
    <row r="88" spans="1:37" ht="78.75">
      <c r="A88" s="288">
        <v>83</v>
      </c>
      <c r="B88" s="20" t="str">
        <f>VLOOKUP(E88,studia!$F$1:$I$12,2,FALSE)</f>
        <v>Automatyka i Robotyka</v>
      </c>
      <c r="C88" s="20" t="str">
        <f>VLOOKUP(E88,studia!$F$1:$I$12,3,FALSE)</f>
        <v>inż.</v>
      </c>
      <c r="D88" s="20" t="str">
        <f>VLOOKUP(E88,studia!$F$1:$I$12,4,FALSE)</f>
        <v>ASE</v>
      </c>
      <c r="E88" s="138" t="s">
        <v>390</v>
      </c>
      <c r="F88" s="138"/>
      <c r="G88" s="153" t="s">
        <v>470</v>
      </c>
      <c r="H88" s="151" t="s">
        <v>471</v>
      </c>
      <c r="I88" s="153" t="s">
        <v>472</v>
      </c>
      <c r="J88" s="138" t="s">
        <v>469</v>
      </c>
      <c r="K88" s="19" t="str">
        <f>VLOOKUP(J88,Prowadzacy!$F$2:$J$105,2,FALSE)</f>
        <v>Kazimierz</v>
      </c>
      <c r="L88" s="19" t="str">
        <f>VLOOKUP(J88,Prowadzacy!$F$2:$K$105,3,FALSE)</f>
        <v>Teodor</v>
      </c>
      <c r="M88" s="19" t="str">
        <f>VLOOKUP(J88,Prowadzacy!$F$2:$K$105,4,FALSE)</f>
        <v>Wilkosz</v>
      </c>
      <c r="N88" s="20" t="str">
        <f>VLOOKUP(J88,Prowadzacy!$F$2:$M$105,8,FALSE)</f>
        <v xml:space="preserve">Kazimierz | Wilkosz | Prof. dr hab. inż. |  ( 05255 ) </v>
      </c>
      <c r="O88" s="20" t="str">
        <f>VLOOKUP(J88,Prowadzacy!$F$2:$K$105,5,FALSE)</f>
        <v>K36W05D02</v>
      </c>
      <c r="P88" s="20" t="str">
        <f>VLOOKUP(J88,Prowadzacy!$F$2:$K$105,6,FALSE)</f>
        <v>ZSS</v>
      </c>
      <c r="Q88" s="143" t="s">
        <v>616</v>
      </c>
      <c r="R88" s="20" t="str">
        <f>VLOOKUP(Q88,Prowadzacy!$F$2:$K$105,2,FALSE)</f>
        <v>Tomasz</v>
      </c>
      <c r="S88" s="20" t="str">
        <f>VLOOKUP(Q88,Prowadzacy!$F$2:$K$105,3,FALSE)</f>
        <v>Kazimierz</v>
      </c>
      <c r="T88" s="20" t="str">
        <f>VLOOKUP(Q88,Prowadzacy!$F$2:$K$105,4,FALSE)</f>
        <v>Okoń</v>
      </c>
      <c r="U88" s="20" t="str">
        <f>VLOOKUP(Q88,Prowadzacy!$F$2:$M$105,8,FALSE)</f>
        <v xml:space="preserve">Tomasz | Okoń | Dr inż. |  ( 05401 ) </v>
      </c>
      <c r="V88" s="145"/>
      <c r="W88" s="145" t="s">
        <v>221</v>
      </c>
      <c r="X88" s="145"/>
      <c r="Y88" s="145"/>
      <c r="Z88" s="10"/>
      <c r="AA88" s="9"/>
      <c r="AB88" s="9"/>
      <c r="AC88" s="9"/>
      <c r="AD88" s="9"/>
      <c r="AE88" s="9"/>
      <c r="AF88" s="9"/>
      <c r="AG88" s="9"/>
      <c r="AH88" s="9"/>
      <c r="AI88" s="9"/>
      <c r="AJ88" s="9"/>
      <c r="AK88" s="9"/>
    </row>
    <row r="89" spans="1:37" ht="104.25">
      <c r="A89" s="288">
        <v>84</v>
      </c>
      <c r="B89" s="20" t="str">
        <f>VLOOKUP(E89,studia!$F$1:$I$12,2,FALSE)</f>
        <v>Automatyka i Robotyka</v>
      </c>
      <c r="C89" s="20" t="str">
        <f>VLOOKUP(E89,studia!$F$1:$I$12,3,FALSE)</f>
        <v>inż.</v>
      </c>
      <c r="D89" s="20" t="str">
        <f>VLOOKUP(E89,studia!$F$1:$I$12,4,FALSE)</f>
        <v>ASE</v>
      </c>
      <c r="E89" s="138" t="s">
        <v>390</v>
      </c>
      <c r="F89" s="295" t="s">
        <v>2124</v>
      </c>
      <c r="G89" s="170" t="s">
        <v>1690</v>
      </c>
      <c r="H89" s="170" t="s">
        <v>473</v>
      </c>
      <c r="I89" s="170" t="s">
        <v>474</v>
      </c>
      <c r="J89" s="138" t="s">
        <v>475</v>
      </c>
      <c r="K89" s="19" t="str">
        <f>VLOOKUP(J89,Prowadzacy!$F$2:$J$105,2,FALSE)</f>
        <v>Grzegorz</v>
      </c>
      <c r="L89" s="19" t="str">
        <f>VLOOKUP(J89,Prowadzacy!$F$2:$K$105,3,FALSE)</f>
        <v>Eugeniusz</v>
      </c>
      <c r="M89" s="19" t="str">
        <f>VLOOKUP(J89,Prowadzacy!$F$2:$K$105,4,FALSE)</f>
        <v>Wiśniewski</v>
      </c>
      <c r="N89" s="20" t="str">
        <f>VLOOKUP(J89,Prowadzacy!$F$2:$M$105,8,FALSE)</f>
        <v xml:space="preserve">Grzegorz | Wiśniewski | Dr inż. |  ( 05214 ) </v>
      </c>
      <c r="O89" s="20" t="str">
        <f>VLOOKUP(J89,Prowadzacy!$F$2:$K$105,5,FALSE)</f>
        <v>K36W05D02</v>
      </c>
      <c r="P89" s="20" t="str">
        <f>VLOOKUP(J89,Prowadzacy!$F$2:$K$105,6,FALSE)</f>
        <v>ZAS</v>
      </c>
      <c r="Q89" s="143" t="s">
        <v>968</v>
      </c>
      <c r="R89" s="20" t="str">
        <f>VLOOKUP(Q89,Prowadzacy!$F$2:$K$105,2,FALSE)</f>
        <v>Marek</v>
      </c>
      <c r="S89" s="20">
        <f>VLOOKUP(Q89,Prowadzacy!$F$2:$K$105,3,FALSE)</f>
        <v>0</v>
      </c>
      <c r="T89" s="20" t="str">
        <f>VLOOKUP(Q89,Prowadzacy!$F$2:$K$105,4,FALSE)</f>
        <v>Wąsowski</v>
      </c>
      <c r="U89" s="20" t="str">
        <f>VLOOKUP(Q89,Prowadzacy!$F$2:$M$105,8,FALSE)</f>
        <v xml:space="preserve">Marek | Wąsowski | Dr inż. |  ( 05415 ) </v>
      </c>
      <c r="V89" s="145"/>
      <c r="W89" s="145" t="s">
        <v>221</v>
      </c>
      <c r="X89" s="145"/>
      <c r="Y89" s="145"/>
      <c r="Z89" s="10"/>
      <c r="AA89" s="9"/>
      <c r="AB89" s="9"/>
      <c r="AC89" s="9"/>
      <c r="AD89" s="9"/>
      <c r="AE89" s="9"/>
      <c r="AF89" s="9"/>
      <c r="AG89" s="9"/>
      <c r="AH89" s="9"/>
      <c r="AI89" s="9"/>
      <c r="AJ89" s="9"/>
      <c r="AK89" s="9"/>
    </row>
    <row r="90" spans="1:37" ht="142.5">
      <c r="A90" s="288">
        <v>85</v>
      </c>
      <c r="B90" s="20" t="str">
        <f>VLOOKUP(E90,studia!$F$1:$I$12,2,FALSE)</f>
        <v>Automatyka i Robotyka</v>
      </c>
      <c r="C90" s="20" t="str">
        <f>VLOOKUP(E90,studia!$F$1:$I$12,3,FALSE)</f>
        <v>inż.</v>
      </c>
      <c r="D90" s="20" t="str">
        <f>VLOOKUP(E90,studia!$F$1:$I$12,4,FALSE)</f>
        <v>ASE</v>
      </c>
      <c r="E90" s="138" t="s">
        <v>390</v>
      </c>
      <c r="F90" s="138"/>
      <c r="G90" s="153" t="s">
        <v>476</v>
      </c>
      <c r="H90" s="151" t="s">
        <v>477</v>
      </c>
      <c r="I90" s="153" t="s">
        <v>478</v>
      </c>
      <c r="J90" s="138" t="s">
        <v>475</v>
      </c>
      <c r="K90" s="19" t="str">
        <f>VLOOKUP(J90,Prowadzacy!$F$2:$J$105,2,FALSE)</f>
        <v>Grzegorz</v>
      </c>
      <c r="L90" s="19" t="str">
        <f>VLOOKUP(J90,Prowadzacy!$F$2:$K$105,3,FALSE)</f>
        <v>Eugeniusz</v>
      </c>
      <c r="M90" s="19" t="str">
        <f>VLOOKUP(J90,Prowadzacy!$F$2:$K$105,4,FALSE)</f>
        <v>Wiśniewski</v>
      </c>
      <c r="N90" s="20" t="str">
        <f>VLOOKUP(J90,Prowadzacy!$F$2:$M$105,8,FALSE)</f>
        <v xml:space="preserve">Grzegorz | Wiśniewski | Dr inż. |  ( 05214 ) </v>
      </c>
      <c r="O90" s="20" t="str">
        <f>VLOOKUP(J90,Prowadzacy!$F$2:$K$105,5,FALSE)</f>
        <v>K36W05D02</v>
      </c>
      <c r="P90" s="20" t="str">
        <f>VLOOKUP(J90,Prowadzacy!$F$2:$K$105,6,FALSE)</f>
        <v>ZAS</v>
      </c>
      <c r="Q90" s="143" t="s">
        <v>968</v>
      </c>
      <c r="R90" s="20" t="str">
        <f>VLOOKUP(Q90,Prowadzacy!$F$2:$K$105,2,FALSE)</f>
        <v>Marek</v>
      </c>
      <c r="S90" s="20">
        <f>VLOOKUP(Q90,Prowadzacy!$F$2:$K$105,3,FALSE)</f>
        <v>0</v>
      </c>
      <c r="T90" s="20" t="str">
        <f>VLOOKUP(Q90,Prowadzacy!$F$2:$K$105,4,FALSE)</f>
        <v>Wąsowski</v>
      </c>
      <c r="U90" s="20" t="str">
        <f>VLOOKUP(Q90,Prowadzacy!$F$2:$M$105,8,FALSE)</f>
        <v xml:space="preserve">Marek | Wąsowski | Dr inż. |  ( 05415 ) </v>
      </c>
      <c r="V90" s="145"/>
      <c r="W90" s="145" t="s">
        <v>221</v>
      </c>
      <c r="X90" s="145"/>
      <c r="Y90" s="145"/>
      <c r="Z90" s="10"/>
      <c r="AA90" s="9"/>
      <c r="AB90" s="9"/>
      <c r="AC90" s="9"/>
      <c r="AD90" s="9"/>
      <c r="AE90" s="9"/>
      <c r="AF90" s="9"/>
      <c r="AG90" s="9"/>
      <c r="AH90" s="9"/>
      <c r="AI90" s="9"/>
      <c r="AJ90" s="9"/>
      <c r="AK90" s="9"/>
    </row>
    <row r="91" spans="1:37" ht="91.5">
      <c r="A91" s="288">
        <v>86</v>
      </c>
      <c r="B91" s="20" t="str">
        <f>VLOOKUP(E91,studia!$F$1:$I$12,2,FALSE)</f>
        <v>Automatyka i Robotyka</v>
      </c>
      <c r="C91" s="20" t="str">
        <f>VLOOKUP(E91,studia!$F$1:$I$12,3,FALSE)</f>
        <v>inż.</v>
      </c>
      <c r="D91" s="20" t="str">
        <f>VLOOKUP(E91,studia!$F$1:$I$12,4,FALSE)</f>
        <v>ASE</v>
      </c>
      <c r="E91" s="138" t="s">
        <v>390</v>
      </c>
      <c r="F91" s="295" t="s">
        <v>2124</v>
      </c>
      <c r="G91" s="145" t="s">
        <v>479</v>
      </c>
      <c r="H91" s="145" t="s">
        <v>480</v>
      </c>
      <c r="I91" s="145" t="s">
        <v>481</v>
      </c>
      <c r="J91" s="138" t="s">
        <v>475</v>
      </c>
      <c r="K91" s="19" t="str">
        <f>VLOOKUP(J91,Prowadzacy!$F$2:$J$105,2,FALSE)</f>
        <v>Grzegorz</v>
      </c>
      <c r="L91" s="19" t="str">
        <f>VLOOKUP(J91,Prowadzacy!$F$2:$K$105,3,FALSE)</f>
        <v>Eugeniusz</v>
      </c>
      <c r="M91" s="19" t="str">
        <f>VLOOKUP(J91,Prowadzacy!$F$2:$K$105,4,FALSE)</f>
        <v>Wiśniewski</v>
      </c>
      <c r="N91" s="20" t="str">
        <f>VLOOKUP(J91,Prowadzacy!$F$2:$M$105,8,FALSE)</f>
        <v xml:space="preserve">Grzegorz | Wiśniewski | Dr inż. |  ( 05214 ) </v>
      </c>
      <c r="O91" s="20" t="str">
        <f>VLOOKUP(J91,Prowadzacy!$F$2:$K$105,5,FALSE)</f>
        <v>K36W05D02</v>
      </c>
      <c r="P91" s="20" t="str">
        <f>VLOOKUP(J91,Prowadzacy!$F$2:$K$105,6,FALSE)</f>
        <v>ZAS</v>
      </c>
      <c r="Q91" s="143" t="s">
        <v>551</v>
      </c>
      <c r="R91" s="20" t="str">
        <f>VLOOKUP(Q91,Prowadzacy!$F$2:$K$105,2,FALSE)</f>
        <v>Marcin</v>
      </c>
      <c r="S91" s="20" t="str">
        <f>VLOOKUP(Q91,Prowadzacy!$F$2:$K$105,3,FALSE)</f>
        <v>Wojciech</v>
      </c>
      <c r="T91" s="20" t="str">
        <f>VLOOKUP(Q91,Prowadzacy!$F$2:$K$105,4,FALSE)</f>
        <v>Habrych</v>
      </c>
      <c r="U91" s="20" t="str">
        <f>VLOOKUP(Q91,Prowadzacy!$F$2:$M$105,8,FALSE)</f>
        <v xml:space="preserve">Marcin | Habrych | Dr hab. inż. |  ( 05281 ) </v>
      </c>
      <c r="V91" s="145"/>
      <c r="W91" s="145" t="s">
        <v>221</v>
      </c>
      <c r="X91" s="145"/>
      <c r="Y91" s="145"/>
      <c r="Z91" s="10"/>
      <c r="AA91" s="9"/>
      <c r="AB91" s="9"/>
      <c r="AC91" s="9"/>
      <c r="AD91" s="9"/>
      <c r="AE91" s="9"/>
      <c r="AF91" s="9"/>
      <c r="AG91" s="9"/>
      <c r="AH91" s="9"/>
      <c r="AI91" s="9"/>
      <c r="AJ91" s="9"/>
      <c r="AK91" s="9"/>
    </row>
    <row r="92" spans="1:37" ht="177" customHeight="1">
      <c r="A92" s="288">
        <v>87</v>
      </c>
      <c r="B92" s="20" t="str">
        <f>VLOOKUP(E92,studia!$F$1:$I$12,2,FALSE)</f>
        <v>Automatyka i Robotyka</v>
      </c>
      <c r="C92" s="20" t="str">
        <f>VLOOKUP(E92,studia!$F$1:$I$12,3,FALSE)</f>
        <v>inż.</v>
      </c>
      <c r="D92" s="20" t="str">
        <f>VLOOKUP(E92,studia!$F$1:$I$12,4,FALSE)</f>
        <v>ASE</v>
      </c>
      <c r="E92" s="145" t="s">
        <v>390</v>
      </c>
      <c r="F92" s="295" t="s">
        <v>2124</v>
      </c>
      <c r="G92" s="170" t="s">
        <v>482</v>
      </c>
      <c r="H92" s="170" t="s">
        <v>483</v>
      </c>
      <c r="I92" s="170" t="s">
        <v>1691</v>
      </c>
      <c r="J92" s="145" t="s">
        <v>475</v>
      </c>
      <c r="K92" s="19" t="str">
        <f>VLOOKUP(J92,Prowadzacy!$F$2:$J$105,2,FALSE)</f>
        <v>Grzegorz</v>
      </c>
      <c r="L92" s="19" t="str">
        <f>VLOOKUP(J92,Prowadzacy!$F$2:$K$105,3,FALSE)</f>
        <v>Eugeniusz</v>
      </c>
      <c r="M92" s="19" t="str">
        <f>VLOOKUP(J92,Prowadzacy!$F$2:$K$105,4,FALSE)</f>
        <v>Wiśniewski</v>
      </c>
      <c r="N92" s="20" t="str">
        <f>VLOOKUP(J92,Prowadzacy!$F$2:$M$105,8,FALSE)</f>
        <v xml:space="preserve">Grzegorz | Wiśniewski | Dr inż. |  ( 05214 ) </v>
      </c>
      <c r="O92" s="20" t="str">
        <f>VLOOKUP(J92,Prowadzacy!$F$2:$K$105,5,FALSE)</f>
        <v>K36W05D02</v>
      </c>
      <c r="P92" s="20" t="str">
        <f>VLOOKUP(J92,Prowadzacy!$F$2:$K$105,6,FALSE)</f>
        <v>ZAS</v>
      </c>
      <c r="Q92" s="145" t="s">
        <v>372</v>
      </c>
      <c r="R92" s="20" t="str">
        <f>VLOOKUP(Q92,Prowadzacy!$F$2:$K$105,2,FALSE)</f>
        <v>Bartosz</v>
      </c>
      <c r="S92" s="20" t="str">
        <f>VLOOKUP(Q92,Prowadzacy!$F$2:$K$105,3,FALSE)</f>
        <v>Jan</v>
      </c>
      <c r="T92" s="20" t="str">
        <f>VLOOKUP(Q92,Prowadzacy!$F$2:$K$105,4,FALSE)</f>
        <v>Brusiłowicz</v>
      </c>
      <c r="U92" s="20" t="str">
        <f>VLOOKUP(Q92,Prowadzacy!$F$2:$M$105,8,FALSE)</f>
        <v xml:space="preserve">Bartosz | Brusiłowicz | Dr inż. |  ( 05413 ) </v>
      </c>
      <c r="V92" s="145"/>
      <c r="W92" s="145" t="s">
        <v>221</v>
      </c>
      <c r="X92" s="145"/>
      <c r="Y92" s="145"/>
      <c r="Z92" s="10"/>
      <c r="AA92" s="9"/>
      <c r="AB92" s="9"/>
      <c r="AC92" s="9"/>
      <c r="AD92" s="9"/>
      <c r="AE92" s="9"/>
      <c r="AF92" s="9"/>
      <c r="AG92" s="9"/>
      <c r="AH92" s="9"/>
      <c r="AI92" s="9"/>
      <c r="AJ92" s="9"/>
      <c r="AK92" s="9"/>
    </row>
    <row r="93" spans="1:37" ht="142.5">
      <c r="A93" s="288">
        <v>88</v>
      </c>
      <c r="B93" s="20" t="str">
        <f>VLOOKUP(E93,studia!$F$1:$I$12,2,FALSE)</f>
        <v>Elektrotechnika</v>
      </c>
      <c r="C93" s="20" t="str">
        <f>VLOOKUP(E93,studia!$F$1:$I$12,3,FALSE)</f>
        <v>inż.</v>
      </c>
      <c r="D93" s="20" t="str">
        <f>VLOOKUP(E93,studia!$F$1:$I$12,4,FALSE)</f>
        <v>EEN</v>
      </c>
      <c r="E93" s="163" t="s">
        <v>497</v>
      </c>
      <c r="F93" s="163"/>
      <c r="G93" s="164" t="s">
        <v>1444</v>
      </c>
      <c r="H93" s="164" t="s">
        <v>1445</v>
      </c>
      <c r="I93" s="164" t="s">
        <v>1446</v>
      </c>
      <c r="J93" s="164" t="s">
        <v>1443</v>
      </c>
      <c r="K93" s="19" t="str">
        <f>VLOOKUP(J93,Prowadzacy!$F$2:$J$105,2,FALSE)</f>
        <v>Przemysław</v>
      </c>
      <c r="L93" s="19">
        <f>VLOOKUP(J93,Prowadzacy!$F$2:$K$105,3,FALSE)</f>
        <v>0</v>
      </c>
      <c r="M93" s="19" t="str">
        <f>VLOOKUP(J93,Prowadzacy!$F$2:$K$105,4,FALSE)</f>
        <v>Janik</v>
      </c>
      <c r="N93" s="20" t="str">
        <f>VLOOKUP(J93,Prowadzacy!$F$2:$M$105,8,FALSE)</f>
        <v xml:space="preserve">Przemysław | Janik | Dr hab. inż. |  ( 05115 ) </v>
      </c>
      <c r="O93" s="20" t="str">
        <f>VLOOKUP(J93,Prowadzacy!$F$2:$K$105,5,FALSE)</f>
        <v>K38W05D02</v>
      </c>
      <c r="P93" s="20" t="str">
        <f>VLOOKUP(J93,Prowadzacy!$F$2:$K$105,6,FALSE)</f>
        <v>ZET</v>
      </c>
      <c r="Q93" s="163" t="s">
        <v>1569</v>
      </c>
      <c r="R93" s="20" t="str">
        <f>VLOOKUP(Q93,Prowadzacy!$F$2:$K$105,2,FALSE)</f>
        <v>Zbigniew</v>
      </c>
      <c r="S93" s="20" t="str">
        <f>VLOOKUP(Q93,Prowadzacy!$F$2:$K$105,3,FALSE)</f>
        <v>Krzysztof</v>
      </c>
      <c r="T93" s="20" t="str">
        <f>VLOOKUP(Q93,Prowadzacy!$F$2:$K$105,4,FALSE)</f>
        <v>Wacławek</v>
      </c>
      <c r="U93" s="20" t="str">
        <f>VLOOKUP(Q93,Prowadzacy!$F$2:$M$105,8,FALSE)</f>
        <v xml:space="preserve">Zbigniew | Wacławek | Dr inż. |  ( 05129 ) </v>
      </c>
      <c r="V93" s="164"/>
      <c r="W93" s="163" t="s">
        <v>221</v>
      </c>
      <c r="X93" s="163"/>
      <c r="Y93" s="163" t="s">
        <v>221</v>
      </c>
      <c r="Z93" s="10"/>
      <c r="AA93" s="9"/>
      <c r="AB93" s="9"/>
      <c r="AC93" s="9"/>
      <c r="AD93" s="9"/>
      <c r="AE93" s="9"/>
      <c r="AF93" s="9"/>
      <c r="AG93" s="9"/>
      <c r="AH93" s="9"/>
      <c r="AI93" s="9"/>
      <c r="AJ93" s="9"/>
      <c r="AK93" s="9"/>
    </row>
    <row r="94" spans="1:37" ht="53.25">
      <c r="A94" s="288">
        <v>89</v>
      </c>
      <c r="B94" s="20" t="str">
        <f>VLOOKUP(E94,studia!$F$1:$I$12,2,FALSE)</f>
        <v>Automatyka i Robotyka</v>
      </c>
      <c r="C94" s="20" t="str">
        <f>VLOOKUP(E94,studia!$F$1:$I$12,3,FALSE)</f>
        <v>inż.</v>
      </c>
      <c r="D94" s="20" t="str">
        <f>VLOOKUP(E94,studia!$F$1:$I$12,4,FALSE)</f>
        <v>ASE</v>
      </c>
      <c r="E94" s="163" t="s">
        <v>390</v>
      </c>
      <c r="F94" s="295" t="s">
        <v>2124</v>
      </c>
      <c r="G94" s="164" t="s">
        <v>1492</v>
      </c>
      <c r="H94" s="164" t="s">
        <v>1493</v>
      </c>
      <c r="I94" s="164" t="s">
        <v>1494</v>
      </c>
      <c r="J94" s="164" t="s">
        <v>1491</v>
      </c>
      <c r="K94" s="19" t="str">
        <f>VLOOKUP(J94,Prowadzacy!$F$2:$J$105,2,FALSE)</f>
        <v>Zbigniew</v>
      </c>
      <c r="L94" s="19" t="str">
        <f>VLOOKUP(J94,Prowadzacy!$F$2:$K$105,3,FALSE)</f>
        <v>Maria</v>
      </c>
      <c r="M94" s="19" t="str">
        <f>VLOOKUP(J94,Prowadzacy!$F$2:$K$105,4,FALSE)</f>
        <v>Leonowicz</v>
      </c>
      <c r="N94" s="20" t="str">
        <f>VLOOKUP(J94,Prowadzacy!$F$2:$M$105,8,FALSE)</f>
        <v xml:space="preserve">Zbigniew | Leonowicz | Prof. dr hab. inż. |  ( 05110 ) </v>
      </c>
      <c r="O94" s="20" t="str">
        <f>VLOOKUP(J94,Prowadzacy!$F$2:$K$105,5,FALSE)</f>
        <v>K38W05D02</v>
      </c>
      <c r="P94" s="20" t="str">
        <f>VLOOKUP(J94,Prowadzacy!$F$2:$K$105,6,FALSE)</f>
        <v>ZET</v>
      </c>
      <c r="Q94" s="163" t="s">
        <v>1534</v>
      </c>
      <c r="R94" s="20" t="str">
        <f>VLOOKUP(Q94,Prowadzacy!$F$2:$K$105,2,FALSE)</f>
        <v>Jacek</v>
      </c>
      <c r="S94" s="20" t="str">
        <f>VLOOKUP(Q94,Prowadzacy!$F$2:$K$105,3,FALSE)</f>
        <v>Jerzy</v>
      </c>
      <c r="T94" s="20" t="str">
        <f>VLOOKUP(Q94,Prowadzacy!$F$2:$K$105,4,FALSE)</f>
        <v>Rezmer</v>
      </c>
      <c r="U94" s="20" t="str">
        <f>VLOOKUP(Q94,Prowadzacy!$F$2:$M$105,8,FALSE)</f>
        <v xml:space="preserve">Jacek | Rezmer | Dr hab. inż. |  ( 05120 ) </v>
      </c>
      <c r="V94" s="164"/>
      <c r="W94" s="163" t="s">
        <v>221</v>
      </c>
      <c r="X94" s="163"/>
      <c r="Y94" s="163" t="s">
        <v>221</v>
      </c>
      <c r="Z94" s="10"/>
      <c r="AA94" s="9"/>
      <c r="AB94" s="9"/>
      <c r="AC94" s="9"/>
      <c r="AD94" s="9"/>
      <c r="AE94" s="9"/>
      <c r="AF94" s="9"/>
      <c r="AG94" s="9"/>
      <c r="AH94" s="9"/>
      <c r="AI94" s="9"/>
      <c r="AJ94" s="9"/>
      <c r="AK94" s="9"/>
    </row>
    <row r="95" spans="1:37" ht="40.5">
      <c r="A95" s="288">
        <v>90</v>
      </c>
      <c r="B95" s="20" t="str">
        <f>VLOOKUP(E95,studia!$F$1:$I$12,2,FALSE)</f>
        <v>Automatyka i Robotyka</v>
      </c>
      <c r="C95" s="20" t="str">
        <f>VLOOKUP(E95,studia!$F$1:$I$12,3,FALSE)</f>
        <v>inż.</v>
      </c>
      <c r="D95" s="20" t="str">
        <f>VLOOKUP(E95,studia!$F$1:$I$12,4,FALSE)</f>
        <v>ASE</v>
      </c>
      <c r="E95" s="163" t="s">
        <v>390</v>
      </c>
      <c r="F95" s="295" t="s">
        <v>2124</v>
      </c>
      <c r="G95" s="164" t="s">
        <v>1495</v>
      </c>
      <c r="H95" s="164" t="s">
        <v>1496</v>
      </c>
      <c r="I95" s="164" t="s">
        <v>1497</v>
      </c>
      <c r="J95" s="164" t="s">
        <v>1491</v>
      </c>
      <c r="K95" s="19" t="str">
        <f>VLOOKUP(J95,Prowadzacy!$F$2:$J$105,2,FALSE)</f>
        <v>Zbigniew</v>
      </c>
      <c r="L95" s="19" t="str">
        <f>VLOOKUP(J95,Prowadzacy!$F$2:$K$105,3,FALSE)</f>
        <v>Maria</v>
      </c>
      <c r="M95" s="19" t="str">
        <f>VLOOKUP(J95,Prowadzacy!$F$2:$K$105,4,FALSE)</f>
        <v>Leonowicz</v>
      </c>
      <c r="N95" s="20" t="str">
        <f>VLOOKUP(J95,Prowadzacy!$F$2:$M$105,8,FALSE)</f>
        <v xml:space="preserve">Zbigniew | Leonowicz | Prof. dr hab. inż. |  ( 05110 ) </v>
      </c>
      <c r="O95" s="20" t="str">
        <f>VLOOKUP(J95,Prowadzacy!$F$2:$K$105,5,FALSE)</f>
        <v>K38W05D02</v>
      </c>
      <c r="P95" s="20" t="str">
        <f>VLOOKUP(J95,Prowadzacy!$F$2:$K$105,6,FALSE)</f>
        <v>ZET</v>
      </c>
      <c r="Q95" s="163" t="s">
        <v>1534</v>
      </c>
      <c r="R95" s="20" t="str">
        <f>VLOOKUP(Q95,Prowadzacy!$F$2:$K$105,2,FALSE)</f>
        <v>Jacek</v>
      </c>
      <c r="S95" s="20" t="str">
        <f>VLOOKUP(Q95,Prowadzacy!$F$2:$K$105,3,FALSE)</f>
        <v>Jerzy</v>
      </c>
      <c r="T95" s="20" t="str">
        <f>VLOOKUP(Q95,Prowadzacy!$F$2:$K$105,4,FALSE)</f>
        <v>Rezmer</v>
      </c>
      <c r="U95" s="20" t="str">
        <f>VLOOKUP(Q95,Prowadzacy!$F$2:$M$105,8,FALSE)</f>
        <v xml:space="preserve">Jacek | Rezmer | Dr hab. inż. |  ( 05120 ) </v>
      </c>
      <c r="V95" s="164"/>
      <c r="W95" s="163" t="s">
        <v>221</v>
      </c>
      <c r="X95" s="163"/>
      <c r="Y95" s="163" t="s">
        <v>221</v>
      </c>
      <c r="Z95" s="10"/>
      <c r="AA95" s="9"/>
      <c r="AB95" s="9"/>
      <c r="AC95" s="9"/>
      <c r="AD95" s="9"/>
      <c r="AE95" s="9"/>
      <c r="AF95" s="9"/>
      <c r="AG95" s="9"/>
      <c r="AH95" s="9"/>
      <c r="AI95" s="9"/>
      <c r="AJ95" s="9"/>
      <c r="AK95" s="9"/>
    </row>
    <row r="96" spans="1:37" ht="180.75">
      <c r="A96" s="288">
        <v>91</v>
      </c>
      <c r="B96" s="20" t="str">
        <f>VLOOKUP(E96,studia!$F$1:$I$12,2,FALSE)</f>
        <v>Automatyka i Robotyka</v>
      </c>
      <c r="C96" s="20" t="str">
        <f>VLOOKUP(E96,studia!$F$1:$I$12,3,FALSE)</f>
        <v>inż.</v>
      </c>
      <c r="D96" s="20" t="str">
        <f>VLOOKUP(E96,studia!$F$1:$I$12,4,FALSE)</f>
        <v>ASE</v>
      </c>
      <c r="E96" s="163" t="s">
        <v>390</v>
      </c>
      <c r="F96" s="163"/>
      <c r="G96" s="164" t="s">
        <v>1554</v>
      </c>
      <c r="H96" s="164" t="s">
        <v>1555</v>
      </c>
      <c r="I96" s="164" t="s">
        <v>1556</v>
      </c>
      <c r="J96" s="164" t="s">
        <v>1547</v>
      </c>
      <c r="K96" s="19" t="str">
        <f>VLOOKUP(J96,Prowadzacy!$F$2:$J$105,2,FALSE)</f>
        <v>Jarosław</v>
      </c>
      <c r="L96" s="19" t="str">
        <f>VLOOKUP(J96,Prowadzacy!$F$2:$K$105,3,FALSE)</f>
        <v>Marian</v>
      </c>
      <c r="M96" s="19" t="str">
        <f>VLOOKUP(J96,Prowadzacy!$F$2:$K$105,4,FALSE)</f>
        <v>Szymańda</v>
      </c>
      <c r="N96" s="20" t="str">
        <f>VLOOKUP(J96,Prowadzacy!$F$2:$M$105,8,FALSE)</f>
        <v xml:space="preserve">Jarosław | Szymańda | Dr inż. |  ( 05126 ) </v>
      </c>
      <c r="O96" s="20" t="str">
        <f>VLOOKUP(J96,Prowadzacy!$F$2:$K$105,5,FALSE)</f>
        <v>K38W05D02</v>
      </c>
      <c r="P96" s="20" t="str">
        <f>VLOOKUP(J96,Prowadzacy!$F$2:$K$105,6,FALSE)</f>
        <v>ZET</v>
      </c>
      <c r="Q96" s="163" t="s">
        <v>1534</v>
      </c>
      <c r="R96" s="20" t="str">
        <f>VLOOKUP(Q96,Prowadzacy!$F$2:$K$105,2,FALSE)</f>
        <v>Jacek</v>
      </c>
      <c r="S96" s="20" t="str">
        <f>VLOOKUP(Q96,Prowadzacy!$F$2:$K$105,3,FALSE)</f>
        <v>Jerzy</v>
      </c>
      <c r="T96" s="20" t="str">
        <f>VLOOKUP(Q96,Prowadzacy!$F$2:$K$105,4,FALSE)</f>
        <v>Rezmer</v>
      </c>
      <c r="U96" s="20" t="str">
        <f>VLOOKUP(Q96,Prowadzacy!$F$2:$M$105,8,FALSE)</f>
        <v xml:space="preserve">Jacek | Rezmer | Dr hab. inż. |  ( 05120 ) </v>
      </c>
      <c r="V96" s="164"/>
      <c r="W96" s="163" t="s">
        <v>221</v>
      </c>
      <c r="X96" s="163"/>
      <c r="Y96" s="163" t="s">
        <v>221</v>
      </c>
      <c r="Z96" s="10"/>
      <c r="AA96" s="9"/>
      <c r="AB96" s="9"/>
      <c r="AC96" s="9"/>
      <c r="AD96" s="9"/>
      <c r="AE96" s="9"/>
      <c r="AF96" s="9"/>
      <c r="AG96" s="9"/>
      <c r="AH96" s="9"/>
      <c r="AI96" s="9"/>
      <c r="AJ96" s="9"/>
      <c r="AK96" s="9"/>
    </row>
    <row r="97" spans="1:37" ht="129.75">
      <c r="A97" s="288">
        <v>92</v>
      </c>
      <c r="B97" s="20" t="str">
        <f>VLOOKUP(E97,studia!$F$1:$I$12,2,FALSE)</f>
        <v>Automatyka i Robotyka</v>
      </c>
      <c r="C97" s="20" t="str">
        <f>VLOOKUP(E97,studia!$F$1:$I$12,3,FALSE)</f>
        <v>inż.</v>
      </c>
      <c r="D97" s="20" t="str">
        <f>VLOOKUP(E97,studia!$F$1:$I$12,4,FALSE)</f>
        <v>AMU</v>
      </c>
      <c r="E97" s="138" t="s">
        <v>371</v>
      </c>
      <c r="F97" s="295" t="s">
        <v>2124</v>
      </c>
      <c r="G97" s="145" t="s">
        <v>484</v>
      </c>
      <c r="H97" s="145" t="s">
        <v>485</v>
      </c>
      <c r="I97" s="145" t="s">
        <v>1688</v>
      </c>
      <c r="J97" s="138" t="s">
        <v>487</v>
      </c>
      <c r="K97" s="19" t="str">
        <f>VLOOKUP(J97,Prowadzacy!$F$2:$J$105,2,FALSE)</f>
        <v>Janusz</v>
      </c>
      <c r="L97" s="19" t="str">
        <f>VLOOKUP(J97,Prowadzacy!$F$2:$K$105,3,FALSE)</f>
        <v>Stanisław</v>
      </c>
      <c r="M97" s="19" t="str">
        <f>VLOOKUP(J97,Prowadzacy!$F$2:$K$105,4,FALSE)</f>
        <v>Konieczny</v>
      </c>
      <c r="N97" s="20" t="str">
        <f>VLOOKUP(J97,Prowadzacy!$F$2:$M$105,8,FALSE)</f>
        <v xml:space="preserve">Janusz | Konieczny | Dr inż. |  ( 05269 ) </v>
      </c>
      <c r="O97" s="20" t="str">
        <f>VLOOKUP(J97,Prowadzacy!$F$2:$K$105,5,FALSE)</f>
        <v>K36W05D02</v>
      </c>
      <c r="P97" s="20" t="str">
        <f>VLOOKUP(J97,Prowadzacy!$F$2:$K$105,6,FALSE)</f>
        <v>ZEP</v>
      </c>
      <c r="Q97" s="143" t="s">
        <v>695</v>
      </c>
      <c r="R97" s="20" t="str">
        <f>VLOOKUP(Q97,Prowadzacy!$F$2:$K$105,2,FALSE)</f>
        <v>Wiktoria</v>
      </c>
      <c r="S97" s="20" t="str">
        <f>VLOOKUP(Q97,Prowadzacy!$F$2:$K$105,3,FALSE)</f>
        <v>Maria</v>
      </c>
      <c r="T97" s="20" t="str">
        <f>VLOOKUP(Q97,Prowadzacy!$F$2:$K$105,4,FALSE)</f>
        <v>Grycan</v>
      </c>
      <c r="U97" s="20" t="str">
        <f>VLOOKUP(Q97,Prowadzacy!$F$2:$M$105,8,FALSE)</f>
        <v xml:space="preserve">Wiktoria | Grycan | Dr inż. |  ( 05408 ) </v>
      </c>
      <c r="V97" s="145"/>
      <c r="W97" s="145" t="s">
        <v>221</v>
      </c>
      <c r="X97" s="145"/>
      <c r="Y97" s="145"/>
      <c r="Z97" s="10"/>
      <c r="AA97" s="9"/>
      <c r="AB97" s="9"/>
      <c r="AC97" s="9"/>
      <c r="AD97" s="9"/>
      <c r="AE97" s="9"/>
      <c r="AF97" s="9"/>
      <c r="AG97" s="9"/>
      <c r="AH97" s="9"/>
      <c r="AI97" s="9"/>
      <c r="AJ97" s="9"/>
      <c r="AK97" s="9"/>
    </row>
    <row r="98" spans="1:37" ht="129.75">
      <c r="A98" s="288">
        <v>93</v>
      </c>
      <c r="B98" s="20" t="str">
        <f>VLOOKUP(E98,studia!$F$1:$I$12,2,FALSE)</f>
        <v>Automatyka Przemysłowa</v>
      </c>
      <c r="C98" s="20" t="str">
        <f>VLOOKUP(E98,studia!$F$1:$I$12,3,FALSE)</f>
        <v>mgr</v>
      </c>
      <c r="D98" s="20" t="str">
        <f>VLOOKUP(E98,studia!$F$1:$I$12,4,FALSE)</f>
        <v>AMU</v>
      </c>
      <c r="E98" s="145" t="s">
        <v>1654</v>
      </c>
      <c r="F98" s="138"/>
      <c r="G98" s="138" t="s">
        <v>488</v>
      </c>
      <c r="H98" s="138" t="s">
        <v>489</v>
      </c>
      <c r="I98" s="145" t="s">
        <v>490</v>
      </c>
      <c r="J98" s="138" t="s">
        <v>419</v>
      </c>
      <c r="K98" s="19" t="str">
        <f>VLOOKUP(J98,Prowadzacy!$F$2:$J$105,2,FALSE)</f>
        <v>Robert</v>
      </c>
      <c r="L98" s="19" t="str">
        <f>VLOOKUP(J98,Prowadzacy!$F$2:$K$105,3,FALSE)</f>
        <v>Stanisław</v>
      </c>
      <c r="M98" s="19" t="str">
        <f>VLOOKUP(J98,Prowadzacy!$F$2:$K$105,4,FALSE)</f>
        <v>Łukomski</v>
      </c>
      <c r="N98" s="20" t="str">
        <f>VLOOKUP(J98,Prowadzacy!$F$2:$M$105,8,FALSE)</f>
        <v xml:space="preserve">Robert | Łukomski | Dr inż. |  ( 05216 ) </v>
      </c>
      <c r="O98" s="20" t="str">
        <f>VLOOKUP(J98,Prowadzacy!$F$2:$K$105,5,FALSE)</f>
        <v>K36W05D02</v>
      </c>
      <c r="P98" s="20" t="str">
        <f>VLOOKUP(J98,Prowadzacy!$F$2:$K$105,6,FALSE)</f>
        <v>ZSS</v>
      </c>
      <c r="Q98" s="143" t="s">
        <v>469</v>
      </c>
      <c r="R98" s="20" t="str">
        <f>VLOOKUP(Q98,Prowadzacy!$F$2:$K$105,2,FALSE)</f>
        <v>Kazimierz</v>
      </c>
      <c r="S98" s="20" t="str">
        <f>VLOOKUP(Q98,Prowadzacy!$F$2:$K$105,3,FALSE)</f>
        <v>Teodor</v>
      </c>
      <c r="T98" s="20" t="str">
        <f>VLOOKUP(Q98,Prowadzacy!$F$2:$K$105,4,FALSE)</f>
        <v>Wilkosz</v>
      </c>
      <c r="U98" s="20" t="str">
        <f>VLOOKUP(Q98,Prowadzacy!$F$2:$M$105,8,FALSE)</f>
        <v xml:space="preserve">Kazimierz | Wilkosz | Prof. dr hab. inż. |  ( 05255 ) </v>
      </c>
      <c r="V98" s="145"/>
      <c r="W98" s="145" t="s">
        <v>221</v>
      </c>
      <c r="X98" s="145"/>
      <c r="Y98" s="145"/>
      <c r="Z98" s="10"/>
      <c r="AA98" s="9"/>
      <c r="AB98" s="9"/>
      <c r="AC98" s="9"/>
      <c r="AD98" s="9"/>
      <c r="AE98" s="9"/>
      <c r="AF98" s="9"/>
      <c r="AG98" s="9"/>
      <c r="AH98" s="9"/>
      <c r="AI98" s="9"/>
      <c r="AJ98" s="9"/>
      <c r="AK98" s="9"/>
    </row>
    <row r="99" spans="1:37" ht="180.75">
      <c r="A99" s="288">
        <v>94</v>
      </c>
      <c r="B99" s="20" t="str">
        <f>VLOOKUP(E99,studia!$F$1:$I$12,2,FALSE)</f>
        <v>Elektrotechnika</v>
      </c>
      <c r="C99" s="20" t="str">
        <f>VLOOKUP(E99,studia!$F$1:$I$12,3,FALSE)</f>
        <v>mgr</v>
      </c>
      <c r="D99" s="20" t="str">
        <f>VLOOKUP(E99,studia!$F$1:$I$12,4,FALSE)</f>
        <v>OZE</v>
      </c>
      <c r="E99" s="145" t="s">
        <v>918</v>
      </c>
      <c r="F99" s="295" t="s">
        <v>2124</v>
      </c>
      <c r="G99" s="138" t="s">
        <v>491</v>
      </c>
      <c r="H99" s="138" t="s">
        <v>492</v>
      </c>
      <c r="I99" s="152" t="s">
        <v>493</v>
      </c>
      <c r="J99" s="138" t="s">
        <v>442</v>
      </c>
      <c r="K99" s="19" t="str">
        <f>VLOOKUP(J99,Prowadzacy!$F$2:$J$105,2,FALSE)</f>
        <v>Eugeniusz</v>
      </c>
      <c r="L99" s="19">
        <f>VLOOKUP(J99,Prowadzacy!$F$2:$K$105,3,FALSE)</f>
        <v>0</v>
      </c>
      <c r="M99" s="19" t="str">
        <f>VLOOKUP(J99,Prowadzacy!$F$2:$K$105,4,FALSE)</f>
        <v>Rosołowski</v>
      </c>
      <c r="N99" s="20" t="str">
        <f>VLOOKUP(J99,Prowadzacy!$F$2:$M$105,8,FALSE)</f>
        <v xml:space="preserve">Eugeniusz | Rosołowski | Prof. dr hab. inż. |  ( 05242 ) </v>
      </c>
      <c r="O99" s="20" t="str">
        <f>VLOOKUP(J99,Prowadzacy!$F$2:$K$105,5,FALSE)</f>
        <v>K36W05D02</v>
      </c>
      <c r="P99" s="20" t="str">
        <f>VLOOKUP(J99,Prowadzacy!$F$2:$K$105,6,FALSE)</f>
        <v>ZAS</v>
      </c>
      <c r="Q99" s="143" t="s">
        <v>372</v>
      </c>
      <c r="R99" s="20" t="str">
        <f>VLOOKUP(Q99,Prowadzacy!$F$2:$K$105,2,FALSE)</f>
        <v>Bartosz</v>
      </c>
      <c r="S99" s="20" t="str">
        <f>VLOOKUP(Q99,Prowadzacy!$F$2:$K$105,3,FALSE)</f>
        <v>Jan</v>
      </c>
      <c r="T99" s="20" t="str">
        <f>VLOOKUP(Q99,Prowadzacy!$F$2:$K$105,4,FALSE)</f>
        <v>Brusiłowicz</v>
      </c>
      <c r="U99" s="20" t="str">
        <f>VLOOKUP(Q99,Prowadzacy!$F$2:$M$105,8,FALSE)</f>
        <v xml:space="preserve">Bartosz | Brusiłowicz | Dr inż. |  ( 05413 ) </v>
      </c>
      <c r="V99" s="145"/>
      <c r="W99" s="285" t="s">
        <v>221</v>
      </c>
      <c r="X99" s="145"/>
      <c r="Y99" s="145"/>
      <c r="Z99" s="10"/>
      <c r="AA99" s="9"/>
      <c r="AB99" s="9"/>
      <c r="AC99" s="9"/>
      <c r="AD99" s="9"/>
      <c r="AE99" s="9"/>
      <c r="AF99" s="9"/>
      <c r="AG99" s="9"/>
      <c r="AH99" s="9"/>
      <c r="AI99" s="9"/>
      <c r="AJ99" s="9"/>
      <c r="AK99" s="9"/>
    </row>
    <row r="100" spans="1:37" ht="180.75">
      <c r="A100" s="288">
        <v>95</v>
      </c>
      <c r="B100" s="20" t="str">
        <f>VLOOKUP(E100,studia!$F$1:$I$12,2,FALSE)</f>
        <v>Elektrotechnika</v>
      </c>
      <c r="C100" s="20" t="str">
        <f>VLOOKUP(E100,studia!$F$1:$I$12,3,FALSE)</f>
        <v>mgr</v>
      </c>
      <c r="D100" s="20" t="str">
        <f>VLOOKUP(E100,studia!$F$1:$I$12,4,FALSE)</f>
        <v>OZE</v>
      </c>
      <c r="E100" s="145" t="s">
        <v>918</v>
      </c>
      <c r="F100" s="138"/>
      <c r="G100" s="153" t="s">
        <v>494</v>
      </c>
      <c r="H100" s="151" t="s">
        <v>495</v>
      </c>
      <c r="I100" s="153" t="s">
        <v>496</v>
      </c>
      <c r="J100" s="138" t="s">
        <v>442</v>
      </c>
      <c r="K100" s="19" t="str">
        <f>VLOOKUP(J100,Prowadzacy!$F$2:$J$105,2,FALSE)</f>
        <v>Eugeniusz</v>
      </c>
      <c r="L100" s="19">
        <f>VLOOKUP(J100,Prowadzacy!$F$2:$K$105,3,FALSE)</f>
        <v>0</v>
      </c>
      <c r="M100" s="19" t="str">
        <f>VLOOKUP(J100,Prowadzacy!$F$2:$K$105,4,FALSE)</f>
        <v>Rosołowski</v>
      </c>
      <c r="N100" s="20" t="str">
        <f>VLOOKUP(J100,Prowadzacy!$F$2:$M$105,8,FALSE)</f>
        <v xml:space="preserve">Eugeniusz | Rosołowski | Prof. dr hab. inż. |  ( 05242 ) </v>
      </c>
      <c r="O100" s="20" t="str">
        <f>VLOOKUP(J100,Prowadzacy!$F$2:$K$105,5,FALSE)</f>
        <v>K36W05D02</v>
      </c>
      <c r="P100" s="20" t="str">
        <f>VLOOKUP(J100,Prowadzacy!$F$2:$K$105,6,FALSE)</f>
        <v>ZAS</v>
      </c>
      <c r="Q100" s="143" t="s">
        <v>394</v>
      </c>
      <c r="R100" s="20" t="str">
        <f>VLOOKUP(Q100,Prowadzacy!$F$2:$K$105,2,FALSE)</f>
        <v>Daniel</v>
      </c>
      <c r="S100" s="20" t="str">
        <f>VLOOKUP(Q100,Prowadzacy!$F$2:$K$105,3,FALSE)</f>
        <v>Łukasz</v>
      </c>
      <c r="T100" s="20" t="str">
        <f>VLOOKUP(Q100,Prowadzacy!$F$2:$K$105,4,FALSE)</f>
        <v>Bejmert</v>
      </c>
      <c r="U100" s="20" t="str">
        <f>VLOOKUP(Q100,Prowadzacy!$F$2:$M$105,8,FALSE)</f>
        <v xml:space="preserve">Daniel | Bejmert | Dr inż. |  ( 05285 ) </v>
      </c>
      <c r="V100" s="145"/>
      <c r="W100" s="285" t="s">
        <v>221</v>
      </c>
      <c r="X100" s="145"/>
      <c r="Y100" s="145"/>
      <c r="Z100" s="10"/>
      <c r="AA100" s="9"/>
      <c r="AB100" s="9"/>
      <c r="AC100" s="9"/>
      <c r="AD100" s="9"/>
      <c r="AE100" s="9"/>
      <c r="AF100" s="9"/>
      <c r="AG100" s="9"/>
      <c r="AH100" s="9"/>
      <c r="AI100" s="9"/>
      <c r="AJ100" s="9"/>
      <c r="AK100" s="9"/>
    </row>
    <row r="101" spans="1:37" ht="78.75">
      <c r="A101" s="288">
        <v>96</v>
      </c>
      <c r="B101" s="20" t="str">
        <f>VLOOKUP(E101,studia!$F$1:$I$12,2,FALSE)</f>
        <v>Automatyka Przemysłowa</v>
      </c>
      <c r="C101" s="20" t="str">
        <f>VLOOKUP(E101,studia!$F$1:$I$12,3,FALSE)</f>
        <v>mgr</v>
      </c>
      <c r="D101" s="20" t="str">
        <f>VLOOKUP(E101,studia!$F$1:$I$12,4,FALSE)</f>
        <v>AMU</v>
      </c>
      <c r="E101" s="145" t="s">
        <v>1654</v>
      </c>
      <c r="F101" s="163"/>
      <c r="G101" s="164" t="s">
        <v>1004</v>
      </c>
      <c r="H101" s="164" t="s">
        <v>1005</v>
      </c>
      <c r="I101" s="164" t="s">
        <v>1006</v>
      </c>
      <c r="J101" s="164" t="s">
        <v>991</v>
      </c>
      <c r="K101" s="19" t="str">
        <f>VLOOKUP(J101,Prowadzacy!$F$2:$J$105,2,FALSE)</f>
        <v>Marek</v>
      </c>
      <c r="L101" s="19" t="str">
        <f>VLOOKUP(J101,Prowadzacy!$F$2:$K$105,3,FALSE)</f>
        <v>Paweł</v>
      </c>
      <c r="M101" s="19" t="str">
        <f>VLOOKUP(J101,Prowadzacy!$F$2:$K$105,4,FALSE)</f>
        <v>Ciurys</v>
      </c>
      <c r="N101" s="20" t="str">
        <f>VLOOKUP(J101,Prowadzacy!$F$2:$M$105,8,FALSE)</f>
        <v xml:space="preserve">Marek | Ciurys | Dr inż. |  ( 05369 ) </v>
      </c>
      <c r="O101" s="20" t="str">
        <f>VLOOKUP(J101,Prowadzacy!$F$2:$K$105,5,FALSE)</f>
        <v>K37W05D02</v>
      </c>
      <c r="P101" s="20" t="str">
        <f>VLOOKUP(J101,Prowadzacy!$F$2:$K$105,6,FALSE)</f>
        <v>ZMPE</v>
      </c>
      <c r="Q101" s="163" t="s">
        <v>1196</v>
      </c>
      <c r="R101" s="20" t="str">
        <f>VLOOKUP(Q101,Prowadzacy!$F$2:$K$105,2,FALSE)</f>
        <v>Aleksander</v>
      </c>
      <c r="S101" s="20">
        <f>VLOOKUP(Q101,Prowadzacy!$F$2:$K$105,3,FALSE)</f>
        <v>0</v>
      </c>
      <c r="T101" s="20" t="str">
        <f>VLOOKUP(Q101,Prowadzacy!$F$2:$K$105,4,FALSE)</f>
        <v>Leicht</v>
      </c>
      <c r="U101" s="20" t="str">
        <f>VLOOKUP(Q101,Prowadzacy!$F$2:$M$105,8,FALSE)</f>
        <v xml:space="preserve">Aleksander | Leicht | Dr inż. |  ( 5388 ) </v>
      </c>
      <c r="V101" s="164"/>
      <c r="W101" s="163" t="s">
        <v>221</v>
      </c>
      <c r="X101" s="163"/>
      <c r="Y101" s="163"/>
      <c r="Z101" s="10"/>
      <c r="AA101" s="9"/>
      <c r="AB101" s="9"/>
      <c r="AC101" s="9"/>
      <c r="AD101" s="9"/>
      <c r="AE101" s="9"/>
      <c r="AF101" s="9"/>
      <c r="AG101" s="9"/>
      <c r="AH101" s="9"/>
      <c r="AI101" s="9"/>
      <c r="AJ101" s="9"/>
      <c r="AK101" s="9"/>
    </row>
    <row r="102" spans="1:37" ht="78.75">
      <c r="A102" s="288">
        <v>97</v>
      </c>
      <c r="B102" s="20" t="str">
        <f>VLOOKUP(E102,studia!$F$1:$I$12,2,FALSE)</f>
        <v>Automatyka Przemysłowa</v>
      </c>
      <c r="C102" s="20" t="str">
        <f>VLOOKUP(E102,studia!$F$1:$I$12,3,FALSE)</f>
        <v>mgr</v>
      </c>
      <c r="D102" s="20" t="str">
        <f>VLOOKUP(E102,studia!$F$1:$I$12,4,FALSE)</f>
        <v>AMU</v>
      </c>
      <c r="E102" s="145" t="s">
        <v>1654</v>
      </c>
      <c r="F102" s="295" t="s">
        <v>2124</v>
      </c>
      <c r="G102" s="164" t="s">
        <v>1007</v>
      </c>
      <c r="H102" s="164" t="s">
        <v>1008</v>
      </c>
      <c r="I102" s="164" t="s">
        <v>1009</v>
      </c>
      <c r="J102" s="164" t="s">
        <v>991</v>
      </c>
      <c r="K102" s="19" t="str">
        <f>VLOOKUP(J102,Prowadzacy!$F$2:$J$105,2,FALSE)</f>
        <v>Marek</v>
      </c>
      <c r="L102" s="19" t="str">
        <f>VLOOKUP(J102,Prowadzacy!$F$2:$K$105,3,FALSE)</f>
        <v>Paweł</v>
      </c>
      <c r="M102" s="19" t="str">
        <f>VLOOKUP(J102,Prowadzacy!$F$2:$K$105,4,FALSE)</f>
        <v>Ciurys</v>
      </c>
      <c r="N102" s="20" t="str">
        <f>VLOOKUP(J102,Prowadzacy!$F$2:$M$105,8,FALSE)</f>
        <v xml:space="preserve">Marek | Ciurys | Dr inż. |  ( 05369 ) </v>
      </c>
      <c r="O102" s="20" t="str">
        <f>VLOOKUP(J102,Prowadzacy!$F$2:$K$105,5,FALSE)</f>
        <v>K37W05D02</v>
      </c>
      <c r="P102" s="20" t="str">
        <f>VLOOKUP(J102,Prowadzacy!$F$2:$K$105,6,FALSE)</f>
        <v>ZMPE</v>
      </c>
      <c r="Q102" s="163" t="s">
        <v>1150</v>
      </c>
      <c r="R102" s="20" t="str">
        <f>VLOOKUP(Q102,Prowadzacy!$F$2:$K$105,2,FALSE)</f>
        <v>Maciej</v>
      </c>
      <c r="S102" s="20" t="str">
        <f>VLOOKUP(Q102,Prowadzacy!$F$2:$K$105,3,FALSE)</f>
        <v>Jakub</v>
      </c>
      <c r="T102" s="20" t="str">
        <f>VLOOKUP(Q102,Prowadzacy!$F$2:$K$105,4,FALSE)</f>
        <v>Gwoździewicz</v>
      </c>
      <c r="U102" s="20" t="str">
        <f>VLOOKUP(Q102,Prowadzacy!$F$2:$M$105,8,FALSE)</f>
        <v xml:space="preserve">Maciej | Gwoździewicz | Dr inż. |  ( 05389 ) </v>
      </c>
      <c r="V102" s="164"/>
      <c r="W102" s="163" t="s">
        <v>221</v>
      </c>
      <c r="X102" s="163"/>
      <c r="Y102" s="163"/>
      <c r="Z102" s="10"/>
      <c r="AA102" s="9"/>
      <c r="AB102" s="9"/>
      <c r="AC102" s="9"/>
      <c r="AD102" s="9"/>
      <c r="AE102" s="9"/>
      <c r="AF102" s="9"/>
      <c r="AG102" s="9"/>
      <c r="AH102" s="9"/>
      <c r="AI102" s="9"/>
      <c r="AJ102" s="9"/>
      <c r="AK102" s="9"/>
    </row>
    <row r="103" spans="1:37" ht="78.75">
      <c r="A103" s="288">
        <v>98</v>
      </c>
      <c r="B103" s="20" t="str">
        <f>VLOOKUP(E103,studia!$F$1:$I$12,2,FALSE)</f>
        <v>Automatyka Przemysłowa</v>
      </c>
      <c r="C103" s="20" t="str">
        <f>VLOOKUP(E103,studia!$F$1:$I$12,3,FALSE)</f>
        <v>mgr</v>
      </c>
      <c r="D103" s="20" t="str">
        <f>VLOOKUP(E103,studia!$F$1:$I$12,4,FALSE)</f>
        <v>AMU</v>
      </c>
      <c r="E103" s="145" t="s">
        <v>1654</v>
      </c>
      <c r="F103" s="163"/>
      <c r="G103" s="164" t="s">
        <v>1013</v>
      </c>
      <c r="H103" s="164" t="s">
        <v>1014</v>
      </c>
      <c r="I103" s="164" t="s">
        <v>1015</v>
      </c>
      <c r="J103" s="164" t="s">
        <v>991</v>
      </c>
      <c r="K103" s="19" t="str">
        <f>VLOOKUP(J103,Prowadzacy!$F$2:$J$105,2,FALSE)</f>
        <v>Marek</v>
      </c>
      <c r="L103" s="19" t="str">
        <f>VLOOKUP(J103,Prowadzacy!$F$2:$K$105,3,FALSE)</f>
        <v>Paweł</v>
      </c>
      <c r="M103" s="19" t="str">
        <f>VLOOKUP(J103,Prowadzacy!$F$2:$K$105,4,FALSE)</f>
        <v>Ciurys</v>
      </c>
      <c r="N103" s="20" t="str">
        <f>VLOOKUP(J103,Prowadzacy!$F$2:$M$105,8,FALSE)</f>
        <v xml:space="preserve">Marek | Ciurys | Dr inż. |  ( 05369 ) </v>
      </c>
      <c r="O103" s="20" t="str">
        <f>VLOOKUP(J103,Prowadzacy!$F$2:$K$105,5,FALSE)</f>
        <v>K37W05D02</v>
      </c>
      <c r="P103" s="20" t="str">
        <f>VLOOKUP(J103,Prowadzacy!$F$2:$K$105,6,FALSE)</f>
        <v>ZMPE</v>
      </c>
      <c r="Q103" s="163" t="s">
        <v>975</v>
      </c>
      <c r="R103" s="20" t="str">
        <f>VLOOKUP(Q103,Prowadzacy!$F$2:$K$105,2,FALSE)</f>
        <v>Maciej</v>
      </c>
      <c r="S103" s="20">
        <f>VLOOKUP(Q103,Prowadzacy!$F$2:$K$105,3,FALSE)</f>
        <v>0</v>
      </c>
      <c r="T103" s="20" t="str">
        <f>VLOOKUP(Q103,Prowadzacy!$F$2:$K$105,4,FALSE)</f>
        <v>Antal</v>
      </c>
      <c r="U103" s="20" t="str">
        <f>VLOOKUP(Q103,Prowadzacy!$F$2:$M$105,8,FALSE)</f>
        <v xml:space="preserve">Maciej | Antal | Dr inż. |  ( 05357 ) </v>
      </c>
      <c r="V103" s="164"/>
      <c r="W103" s="163" t="s">
        <v>221</v>
      </c>
      <c r="X103" s="163"/>
      <c r="Y103" s="163"/>
      <c r="Z103" s="10"/>
      <c r="AA103" s="9"/>
      <c r="AB103" s="9"/>
      <c r="AC103" s="9"/>
      <c r="AD103" s="9"/>
      <c r="AE103" s="9"/>
      <c r="AF103" s="9"/>
      <c r="AG103" s="9"/>
      <c r="AH103" s="9"/>
      <c r="AI103" s="9"/>
      <c r="AJ103" s="9"/>
      <c r="AK103" s="9"/>
    </row>
    <row r="104" spans="1:37" ht="104.25">
      <c r="A104" s="288">
        <v>99</v>
      </c>
      <c r="B104" s="20" t="str">
        <f>VLOOKUP(E104,studia!$F$1:$I$12,2,FALSE)</f>
        <v>Automatyka Przemysłowa</v>
      </c>
      <c r="C104" s="20" t="str">
        <f>VLOOKUP(E104,studia!$F$1:$I$12,3,FALSE)</f>
        <v>mgr</v>
      </c>
      <c r="D104" s="20" t="str">
        <f>VLOOKUP(E104,studia!$F$1:$I$12,4,FALSE)</f>
        <v>AMU</v>
      </c>
      <c r="E104" s="145" t="s">
        <v>1654</v>
      </c>
      <c r="F104" s="163"/>
      <c r="G104" s="164" t="s">
        <v>1016</v>
      </c>
      <c r="H104" s="164" t="s">
        <v>1017</v>
      </c>
      <c r="I104" s="164" t="s">
        <v>1018</v>
      </c>
      <c r="J104" s="164" t="s">
        <v>1019</v>
      </c>
      <c r="K104" s="19" t="str">
        <f>VLOOKUP(J104,Prowadzacy!$F$2:$J$105,2,FALSE)</f>
        <v>Piotr</v>
      </c>
      <c r="L104" s="19" t="str">
        <f>VLOOKUP(J104,Prowadzacy!$F$2:$K$105,3,FALSE)</f>
        <v>Stanisław</v>
      </c>
      <c r="M104" s="19" t="str">
        <f>VLOOKUP(J104,Prowadzacy!$F$2:$K$105,4,FALSE)</f>
        <v>Derugo</v>
      </c>
      <c r="N104" s="20" t="str">
        <f>VLOOKUP(J104,Prowadzacy!$F$2:$M$105,8,FALSE)</f>
        <v xml:space="preserve">Piotr | Derugo | Dr inż. |  ( 05390 ) </v>
      </c>
      <c r="O104" s="20" t="str">
        <f>VLOOKUP(J104,Prowadzacy!$F$2:$K$105,5,FALSE)</f>
        <v>K37W05D02</v>
      </c>
      <c r="P104" s="20" t="str">
        <f>VLOOKUP(J104,Prowadzacy!$F$2:$K$105,6,FALSE)</f>
        <v>ZNEMAP</v>
      </c>
      <c r="Q104" s="163" t="s">
        <v>1379</v>
      </c>
      <c r="R104" s="20" t="str">
        <f>VLOOKUP(Q104,Prowadzacy!$F$2:$K$105,2,FALSE)</f>
        <v>Karol</v>
      </c>
      <c r="S104" s="20">
        <f>VLOOKUP(Q104,Prowadzacy!$F$2:$K$105,3,FALSE)</f>
        <v>0</v>
      </c>
      <c r="T104" s="20" t="str">
        <f>VLOOKUP(Q104,Prowadzacy!$F$2:$K$105,4,FALSE)</f>
        <v>Wróbel</v>
      </c>
      <c r="U104" s="20" t="str">
        <f>VLOOKUP(Q104,Prowadzacy!$F$2:$M$105,8,FALSE)</f>
        <v xml:space="preserve">Karol | Wróbel | Dr inż. |  ( 053112 ) </v>
      </c>
      <c r="V104" s="164"/>
      <c r="W104" s="163" t="s">
        <v>221</v>
      </c>
      <c r="X104" s="163"/>
      <c r="Y104" s="163"/>
      <c r="Z104" s="10"/>
      <c r="AA104" s="9"/>
      <c r="AB104" s="9"/>
      <c r="AC104" s="9"/>
      <c r="AD104" s="9"/>
      <c r="AE104" s="9"/>
      <c r="AF104" s="9"/>
      <c r="AG104" s="9"/>
      <c r="AH104" s="9"/>
      <c r="AI104" s="9"/>
      <c r="AJ104" s="9"/>
      <c r="AK104" s="9"/>
    </row>
    <row r="105" spans="1:37" ht="117">
      <c r="A105" s="288">
        <v>100</v>
      </c>
      <c r="B105" s="20" t="str">
        <f>VLOOKUP(E105,studia!$F$1:$I$12,2,FALSE)</f>
        <v>Automatyka Przemysłowa</v>
      </c>
      <c r="C105" s="20" t="str">
        <f>VLOOKUP(E105,studia!$F$1:$I$12,3,FALSE)</f>
        <v>mgr</v>
      </c>
      <c r="D105" s="20" t="str">
        <f>VLOOKUP(E105,studia!$F$1:$I$12,4,FALSE)</f>
        <v>AMU</v>
      </c>
      <c r="E105" s="145" t="s">
        <v>1654</v>
      </c>
      <c r="F105" s="295" t="s">
        <v>2124</v>
      </c>
      <c r="G105" s="164" t="s">
        <v>1020</v>
      </c>
      <c r="H105" s="164" t="s">
        <v>1021</v>
      </c>
      <c r="I105" s="164" t="s">
        <v>1022</v>
      </c>
      <c r="J105" s="164" t="s">
        <v>1019</v>
      </c>
      <c r="K105" s="19" t="str">
        <f>VLOOKUP(J105,Prowadzacy!$F$2:$J$105,2,FALSE)</f>
        <v>Piotr</v>
      </c>
      <c r="L105" s="19" t="str">
        <f>VLOOKUP(J105,Prowadzacy!$F$2:$K$105,3,FALSE)</f>
        <v>Stanisław</v>
      </c>
      <c r="M105" s="19" t="str">
        <f>VLOOKUP(J105,Prowadzacy!$F$2:$K$105,4,FALSE)</f>
        <v>Derugo</v>
      </c>
      <c r="N105" s="20" t="str">
        <f>VLOOKUP(J105,Prowadzacy!$F$2:$M$105,8,FALSE)</f>
        <v xml:space="preserve">Piotr | Derugo | Dr inż. |  ( 05390 ) </v>
      </c>
      <c r="O105" s="20" t="str">
        <f>VLOOKUP(J105,Prowadzacy!$F$2:$K$105,5,FALSE)</f>
        <v>K37W05D02</v>
      </c>
      <c r="P105" s="20" t="str">
        <f>VLOOKUP(J105,Prowadzacy!$F$2:$K$105,6,FALSE)</f>
        <v>ZNEMAP</v>
      </c>
      <c r="Q105" s="163" t="s">
        <v>1379</v>
      </c>
      <c r="R105" s="20" t="str">
        <f>VLOOKUP(Q105,Prowadzacy!$F$2:$K$105,2,FALSE)</f>
        <v>Karol</v>
      </c>
      <c r="S105" s="20">
        <f>VLOOKUP(Q105,Prowadzacy!$F$2:$K$105,3,FALSE)</f>
        <v>0</v>
      </c>
      <c r="T105" s="20" t="str">
        <f>VLOOKUP(Q105,Prowadzacy!$F$2:$K$105,4,FALSE)</f>
        <v>Wróbel</v>
      </c>
      <c r="U105" s="20" t="str">
        <f>VLOOKUP(Q105,Prowadzacy!$F$2:$M$105,8,FALSE)</f>
        <v xml:space="preserve">Karol | Wróbel | Dr inż. |  ( 053112 ) </v>
      </c>
      <c r="V105" s="164"/>
      <c r="W105" s="163" t="s">
        <v>221</v>
      </c>
      <c r="X105" s="163"/>
      <c r="Y105" s="163"/>
      <c r="Z105" s="10"/>
      <c r="AA105" s="9"/>
      <c r="AB105" s="9"/>
      <c r="AC105" s="9"/>
      <c r="AD105" s="9"/>
      <c r="AE105" s="9"/>
      <c r="AF105" s="9"/>
      <c r="AG105" s="9"/>
      <c r="AH105" s="9"/>
      <c r="AI105" s="9"/>
      <c r="AJ105" s="9"/>
      <c r="AK105" s="9"/>
    </row>
    <row r="106" spans="1:37" ht="117">
      <c r="A106" s="288">
        <v>101</v>
      </c>
      <c r="B106" s="20" t="str">
        <f>VLOOKUP(E106,studia!$F$1:$I$12,2,FALSE)</f>
        <v>Automatyka Przemysłowa</v>
      </c>
      <c r="C106" s="20" t="str">
        <f>VLOOKUP(E106,studia!$F$1:$I$12,3,FALSE)</f>
        <v>mgr</v>
      </c>
      <c r="D106" s="20" t="str">
        <f>VLOOKUP(E106,studia!$F$1:$I$12,4,FALSE)</f>
        <v>AMU</v>
      </c>
      <c r="E106" s="145" t="s">
        <v>1654</v>
      </c>
      <c r="F106" s="163"/>
      <c r="G106" s="164" t="s">
        <v>1023</v>
      </c>
      <c r="H106" s="164" t="s">
        <v>1024</v>
      </c>
      <c r="I106" s="164" t="s">
        <v>1025</v>
      </c>
      <c r="J106" s="164" t="s">
        <v>1019</v>
      </c>
      <c r="K106" s="19" t="str">
        <f>VLOOKUP(J106,Prowadzacy!$F$2:$J$105,2,FALSE)</f>
        <v>Piotr</v>
      </c>
      <c r="L106" s="19" t="str">
        <f>VLOOKUP(J106,Prowadzacy!$F$2:$K$105,3,FALSE)</f>
        <v>Stanisław</v>
      </c>
      <c r="M106" s="19" t="str">
        <f>VLOOKUP(J106,Prowadzacy!$F$2:$K$105,4,FALSE)</f>
        <v>Derugo</v>
      </c>
      <c r="N106" s="20" t="str">
        <f>VLOOKUP(J106,Prowadzacy!$F$2:$M$105,8,FALSE)</f>
        <v xml:space="preserve">Piotr | Derugo | Dr inż. |  ( 05390 ) </v>
      </c>
      <c r="O106" s="20" t="str">
        <f>VLOOKUP(J106,Prowadzacy!$F$2:$K$105,5,FALSE)</f>
        <v>K37W05D02</v>
      </c>
      <c r="P106" s="20" t="str">
        <f>VLOOKUP(J106,Prowadzacy!$F$2:$K$105,6,FALSE)</f>
        <v>ZNEMAP</v>
      </c>
      <c r="Q106" s="163" t="s">
        <v>1379</v>
      </c>
      <c r="R106" s="20" t="str">
        <f>VLOOKUP(Q106,Prowadzacy!$F$2:$K$105,2,FALSE)</f>
        <v>Karol</v>
      </c>
      <c r="S106" s="20">
        <f>VLOOKUP(Q106,Prowadzacy!$F$2:$K$105,3,FALSE)</f>
        <v>0</v>
      </c>
      <c r="T106" s="20" t="str">
        <f>VLOOKUP(Q106,Prowadzacy!$F$2:$K$105,4,FALSE)</f>
        <v>Wróbel</v>
      </c>
      <c r="U106" s="20" t="str">
        <f>VLOOKUP(Q106,Prowadzacy!$F$2:$M$105,8,FALSE)</f>
        <v xml:space="preserve">Karol | Wróbel | Dr inż. |  ( 053112 ) </v>
      </c>
      <c r="V106" s="164"/>
      <c r="W106" s="163" t="s">
        <v>221</v>
      </c>
      <c r="X106" s="163"/>
      <c r="Y106" s="163"/>
      <c r="Z106" s="10"/>
      <c r="AA106" s="9"/>
      <c r="AB106" s="9"/>
      <c r="AC106" s="9"/>
      <c r="AD106" s="9"/>
      <c r="AE106" s="9"/>
      <c r="AF106" s="9"/>
      <c r="AG106" s="9"/>
      <c r="AH106" s="9"/>
      <c r="AI106" s="9"/>
      <c r="AJ106" s="9"/>
      <c r="AK106" s="9"/>
    </row>
    <row r="107" spans="1:37" ht="193.5">
      <c r="A107" s="288">
        <v>102</v>
      </c>
      <c r="B107" s="20" t="str">
        <f>VLOOKUP(E107,studia!$F$1:$I$12,2,FALSE)</f>
        <v>Automatyka Przemysłowa</v>
      </c>
      <c r="C107" s="20" t="str">
        <f>VLOOKUP(E107,studia!$F$1:$I$12,3,FALSE)</f>
        <v>mgr</v>
      </c>
      <c r="D107" s="20" t="str">
        <f>VLOOKUP(E107,studia!$F$1:$I$12,4,FALSE)</f>
        <v>AMU</v>
      </c>
      <c r="E107" s="145" t="s">
        <v>1654</v>
      </c>
      <c r="F107" s="295" t="s">
        <v>2124</v>
      </c>
      <c r="G107" s="171" t="s">
        <v>1692</v>
      </c>
      <c r="H107" s="171" t="s">
        <v>1693</v>
      </c>
      <c r="I107" s="171" t="s">
        <v>1694</v>
      </c>
      <c r="J107" s="164" t="s">
        <v>1019</v>
      </c>
      <c r="K107" s="19" t="str">
        <f>VLOOKUP(J107,Prowadzacy!$F$2:$J$105,2,FALSE)</f>
        <v>Piotr</v>
      </c>
      <c r="L107" s="19" t="str">
        <f>VLOOKUP(J107,Prowadzacy!$F$2:$K$105,3,FALSE)</f>
        <v>Stanisław</v>
      </c>
      <c r="M107" s="19" t="str">
        <f>VLOOKUP(J107,Prowadzacy!$F$2:$K$105,4,FALSE)</f>
        <v>Derugo</v>
      </c>
      <c r="N107" s="20" t="str">
        <f>VLOOKUP(J107,Prowadzacy!$F$2:$M$105,8,FALSE)</f>
        <v xml:space="preserve">Piotr | Derugo | Dr inż. |  ( 05390 ) </v>
      </c>
      <c r="O107" s="20" t="str">
        <f>VLOOKUP(J107,Prowadzacy!$F$2:$K$105,5,FALSE)</f>
        <v>K37W05D02</v>
      </c>
      <c r="P107" s="20" t="str">
        <f>VLOOKUP(J107,Prowadzacy!$F$2:$K$105,6,FALSE)</f>
        <v>ZNEMAP</v>
      </c>
      <c r="Q107" s="163" t="s">
        <v>1188</v>
      </c>
      <c r="R107" s="20" t="str">
        <f>VLOOKUP(Q107,Prowadzacy!$F$2:$K$105,2,FALSE)</f>
        <v>Grzegorz</v>
      </c>
      <c r="S107" s="20" t="str">
        <f>VLOOKUP(Q107,Prowadzacy!$F$2:$K$105,3,FALSE)</f>
        <v>Michał</v>
      </c>
      <c r="T107" s="20" t="str">
        <f>VLOOKUP(Q107,Prowadzacy!$F$2:$K$105,4,FALSE)</f>
        <v>Kosobudzki</v>
      </c>
      <c r="U107" s="20" t="str">
        <f>VLOOKUP(Q107,Prowadzacy!$F$2:$M$105,8,FALSE)</f>
        <v xml:space="preserve">Grzegorz | Kosobudzki | Dr inż. |  ( 05320 ) </v>
      </c>
      <c r="V107" s="164"/>
      <c r="W107" s="163" t="s">
        <v>221</v>
      </c>
      <c r="X107" s="163"/>
      <c r="Y107" s="163"/>
      <c r="Z107" s="10"/>
      <c r="AA107" s="9"/>
      <c r="AB107" s="9"/>
      <c r="AC107" s="9"/>
      <c r="AD107" s="9"/>
      <c r="AE107" s="9"/>
      <c r="AF107" s="9"/>
      <c r="AG107" s="9"/>
      <c r="AH107" s="9"/>
      <c r="AI107" s="9"/>
      <c r="AJ107" s="9"/>
      <c r="AK107" s="9"/>
    </row>
    <row r="108" spans="1:37" ht="142.5">
      <c r="A108" s="288">
        <v>103</v>
      </c>
      <c r="B108" s="20" t="str">
        <f>VLOOKUP(E108,studia!$F$1:$I$12,2,FALSE)</f>
        <v>Automatyka Przemysłowa</v>
      </c>
      <c r="C108" s="20" t="str">
        <f>VLOOKUP(E108,studia!$F$1:$I$12,3,FALSE)</f>
        <v>mgr</v>
      </c>
      <c r="D108" s="20" t="str">
        <f>VLOOKUP(E108,studia!$F$1:$I$12,4,FALSE)</f>
        <v>AMU</v>
      </c>
      <c r="E108" s="145" t="s">
        <v>1654</v>
      </c>
      <c r="F108" s="163"/>
      <c r="G108" s="171" t="s">
        <v>1695</v>
      </c>
      <c r="H108" s="171" t="s">
        <v>1696</v>
      </c>
      <c r="I108" s="171" t="s">
        <v>1697</v>
      </c>
      <c r="J108" s="164" t="s">
        <v>1041</v>
      </c>
      <c r="K108" s="19" t="str">
        <f>VLOOKUP(J108,Prowadzacy!$F$2:$J$105,2,FALSE)</f>
        <v>Daniel</v>
      </c>
      <c r="L108" s="19">
        <f>VLOOKUP(J108,Prowadzacy!$F$2:$K$105,3,FALSE)</f>
        <v>0</v>
      </c>
      <c r="M108" s="19" t="str">
        <f>VLOOKUP(J108,Prowadzacy!$F$2:$K$105,4,FALSE)</f>
        <v>Dusza</v>
      </c>
      <c r="N108" s="20" t="str">
        <f>VLOOKUP(J108,Prowadzacy!$F$2:$M$105,8,FALSE)</f>
        <v xml:space="preserve">Daniel | Dusza | Dr inż. |  ( 05358 ) </v>
      </c>
      <c r="O108" s="20" t="str">
        <f>VLOOKUP(J108,Prowadzacy!$F$2:$K$105,5,FALSE)</f>
        <v>K37W05D02</v>
      </c>
      <c r="P108" s="20" t="str">
        <f>VLOOKUP(J108,Prowadzacy!$F$2:$K$105,6,FALSE)</f>
        <v>ZMPE</v>
      </c>
      <c r="Q108" s="163" t="s">
        <v>1188</v>
      </c>
      <c r="R108" s="20" t="str">
        <f>VLOOKUP(Q108,Prowadzacy!$F$2:$K$105,2,FALSE)</f>
        <v>Grzegorz</v>
      </c>
      <c r="S108" s="20" t="str">
        <f>VLOOKUP(Q108,Prowadzacy!$F$2:$K$105,3,FALSE)</f>
        <v>Michał</v>
      </c>
      <c r="T108" s="20" t="str">
        <f>VLOOKUP(Q108,Prowadzacy!$F$2:$K$105,4,FALSE)</f>
        <v>Kosobudzki</v>
      </c>
      <c r="U108" s="20" t="str">
        <f>VLOOKUP(Q108,Prowadzacy!$F$2:$M$105,8,FALSE)</f>
        <v xml:space="preserve">Grzegorz | Kosobudzki | Dr inż. |  ( 05320 ) </v>
      </c>
      <c r="V108" s="164"/>
      <c r="W108" s="163" t="s">
        <v>221</v>
      </c>
      <c r="X108" s="163"/>
      <c r="Y108" s="163"/>
      <c r="Z108" s="10"/>
      <c r="AA108" s="9"/>
      <c r="AB108" s="9"/>
      <c r="AC108" s="9"/>
      <c r="AD108" s="9"/>
      <c r="AE108" s="9"/>
      <c r="AF108" s="9"/>
      <c r="AG108" s="9"/>
      <c r="AH108" s="9"/>
      <c r="AI108" s="9"/>
      <c r="AJ108" s="9"/>
      <c r="AK108" s="9"/>
    </row>
    <row r="109" spans="1:37" ht="282.75">
      <c r="A109" s="288">
        <v>104</v>
      </c>
      <c r="B109" s="20" t="str">
        <f>VLOOKUP(E109,studia!$F$1:$I$12,2,FALSE)</f>
        <v>Automatyka Przemysłowa</v>
      </c>
      <c r="C109" s="20" t="str">
        <f>VLOOKUP(E109,studia!$F$1:$I$12,3,FALSE)</f>
        <v>mgr</v>
      </c>
      <c r="D109" s="20" t="str">
        <f>VLOOKUP(E109,studia!$F$1:$I$12,4,FALSE)</f>
        <v>AMU</v>
      </c>
      <c r="E109" s="145" t="s">
        <v>1654</v>
      </c>
      <c r="F109" s="295" t="s">
        <v>2124</v>
      </c>
      <c r="G109" s="164" t="s">
        <v>1048</v>
      </c>
      <c r="H109" s="164" t="s">
        <v>1049</v>
      </c>
      <c r="I109" s="164" t="s">
        <v>1050</v>
      </c>
      <c r="J109" s="164" t="s">
        <v>1051</v>
      </c>
      <c r="K109" s="19" t="str">
        <f>VLOOKUP(J109,Prowadzacy!$F$2:$J$105,2,FALSE)</f>
        <v>Mateusz</v>
      </c>
      <c r="L109" s="19">
        <f>VLOOKUP(J109,Prowadzacy!$F$2:$K$105,3,FALSE)</f>
        <v>0</v>
      </c>
      <c r="M109" s="19" t="str">
        <f>VLOOKUP(J109,Prowadzacy!$F$2:$K$105,4,FALSE)</f>
        <v>Dybkowski</v>
      </c>
      <c r="N109" s="20" t="str">
        <f>VLOOKUP(J109,Prowadzacy!$F$2:$M$105,8,FALSE)</f>
        <v xml:space="preserve">Mateusz | Dybkowski | Dr hab. inż. |  ( 05366 ) </v>
      </c>
      <c r="O109" s="20" t="str">
        <f>VLOOKUP(J109,Prowadzacy!$F$2:$K$105,5,FALSE)</f>
        <v>K37W05D02</v>
      </c>
      <c r="P109" s="20" t="str">
        <f>VLOOKUP(J109,Prowadzacy!$F$2:$K$105,6,FALSE)</f>
        <v>ZNEMAP</v>
      </c>
      <c r="Q109" s="163" t="s">
        <v>1084</v>
      </c>
      <c r="R109" s="20" t="str">
        <f>VLOOKUP(Q109,Prowadzacy!$F$2:$K$105,2,FALSE)</f>
        <v>Krzysztof</v>
      </c>
      <c r="S109" s="20" t="str">
        <f>VLOOKUP(Q109,Prowadzacy!$F$2:$K$105,3,FALSE)</f>
        <v>Paweł</v>
      </c>
      <c r="T109" s="20" t="str">
        <f>VLOOKUP(Q109,Prowadzacy!$F$2:$K$105,4,FALSE)</f>
        <v>Dyrcz</v>
      </c>
      <c r="U109" s="20" t="str">
        <f>VLOOKUP(Q109,Prowadzacy!$F$2:$M$105,8,FALSE)</f>
        <v xml:space="preserve">Krzysztof | Dyrcz | Dr inż. |  ( 05307 ) </v>
      </c>
      <c r="V109" s="164"/>
      <c r="W109" s="163" t="s">
        <v>221</v>
      </c>
      <c r="X109" s="163"/>
      <c r="Y109" s="163"/>
      <c r="Z109" s="10"/>
      <c r="AA109" s="9"/>
      <c r="AB109" s="9"/>
      <c r="AC109" s="9"/>
      <c r="AD109" s="9"/>
      <c r="AE109" s="9"/>
      <c r="AF109" s="9"/>
      <c r="AG109" s="9"/>
      <c r="AH109" s="9"/>
      <c r="AI109" s="9"/>
      <c r="AJ109" s="9"/>
      <c r="AK109" s="9"/>
    </row>
    <row r="110" spans="1:37" ht="206.25">
      <c r="A110" s="288">
        <v>105</v>
      </c>
      <c r="B110" s="20" t="str">
        <f>VLOOKUP(E110,studia!$F$1:$I$12,2,FALSE)</f>
        <v>Automatyka Przemysłowa</v>
      </c>
      <c r="C110" s="20" t="str">
        <f>VLOOKUP(E110,studia!$F$1:$I$12,3,FALSE)</f>
        <v>mgr</v>
      </c>
      <c r="D110" s="20" t="str">
        <f>VLOOKUP(E110,studia!$F$1:$I$12,4,FALSE)</f>
        <v>AMU</v>
      </c>
      <c r="E110" s="145" t="s">
        <v>1654</v>
      </c>
      <c r="F110" s="136"/>
      <c r="G110" s="171" t="s">
        <v>1698</v>
      </c>
      <c r="H110" s="171" t="s">
        <v>1699</v>
      </c>
      <c r="I110" s="171" t="s">
        <v>1700</v>
      </c>
      <c r="J110" s="137" t="s">
        <v>1051</v>
      </c>
      <c r="K110" s="19" t="str">
        <f>VLOOKUP(J110,Prowadzacy!$F$2:$J$105,2,FALSE)</f>
        <v>Mateusz</v>
      </c>
      <c r="L110" s="19">
        <f>VLOOKUP(J110,Prowadzacy!$F$2:$K$105,3,FALSE)</f>
        <v>0</v>
      </c>
      <c r="M110" s="19" t="str">
        <f>VLOOKUP(J110,Prowadzacy!$F$2:$K$105,4,FALSE)</f>
        <v>Dybkowski</v>
      </c>
      <c r="N110" s="20" t="str">
        <f>VLOOKUP(J110,Prowadzacy!$F$2:$M$105,8,FALSE)</f>
        <v xml:space="preserve">Mateusz | Dybkowski | Dr hab. inż. |  ( 05366 ) </v>
      </c>
      <c r="O110" s="20" t="str">
        <f>VLOOKUP(J110,Prowadzacy!$F$2:$K$105,5,FALSE)</f>
        <v>K37W05D02</v>
      </c>
      <c r="P110" s="20" t="str">
        <f>VLOOKUP(J110,Prowadzacy!$F$2:$K$105,6,FALSE)</f>
        <v>ZNEMAP</v>
      </c>
      <c r="Q110" s="142" t="s">
        <v>1084</v>
      </c>
      <c r="R110" s="20" t="str">
        <f>VLOOKUP(Q110,Prowadzacy!$F$2:$K$105,2,FALSE)</f>
        <v>Krzysztof</v>
      </c>
      <c r="S110" s="20" t="str">
        <f>VLOOKUP(Q110,Prowadzacy!$F$2:$K$105,3,FALSE)</f>
        <v>Paweł</v>
      </c>
      <c r="T110" s="20" t="str">
        <f>VLOOKUP(Q110,Prowadzacy!$F$2:$K$105,4,FALSE)</f>
        <v>Dyrcz</v>
      </c>
      <c r="U110" s="20" t="str">
        <f>VLOOKUP(Q110,Prowadzacy!$F$2:$M$105,8,FALSE)</f>
        <v xml:space="preserve">Krzysztof | Dyrcz | Dr inż. |  ( 05307 ) </v>
      </c>
      <c r="V110" s="164"/>
      <c r="W110" s="163" t="s">
        <v>221</v>
      </c>
      <c r="X110" s="163"/>
      <c r="Y110" s="163"/>
      <c r="Z110" s="10"/>
      <c r="AA110" s="9"/>
      <c r="AB110" s="9"/>
      <c r="AC110" s="9"/>
      <c r="AD110" s="9"/>
      <c r="AE110" s="9"/>
      <c r="AF110" s="9"/>
      <c r="AG110" s="9"/>
      <c r="AH110" s="9"/>
      <c r="AI110" s="9"/>
      <c r="AJ110" s="9"/>
      <c r="AK110" s="9"/>
    </row>
    <row r="111" spans="1:37" ht="257.25">
      <c r="A111" s="288">
        <v>106</v>
      </c>
      <c r="B111" s="20" t="str">
        <f>VLOOKUP(E111,studia!$F$1:$I$12,2,FALSE)</f>
        <v>Automatyka Przemysłowa</v>
      </c>
      <c r="C111" s="20" t="str">
        <f>VLOOKUP(E111,studia!$F$1:$I$12,3,FALSE)</f>
        <v>mgr</v>
      </c>
      <c r="D111" s="20" t="str">
        <f>VLOOKUP(E111,studia!$F$1:$I$12,4,FALSE)</f>
        <v>AMU</v>
      </c>
      <c r="E111" s="145" t="s">
        <v>1654</v>
      </c>
      <c r="F111" s="295" t="s">
        <v>2124</v>
      </c>
      <c r="G111" s="164" t="s">
        <v>1052</v>
      </c>
      <c r="H111" s="164" t="s">
        <v>1053</v>
      </c>
      <c r="I111" s="164" t="s">
        <v>1054</v>
      </c>
      <c r="J111" s="164" t="s">
        <v>1051</v>
      </c>
      <c r="K111" s="19" t="str">
        <f>VLOOKUP(J111,Prowadzacy!$F$2:$J$105,2,FALSE)</f>
        <v>Mateusz</v>
      </c>
      <c r="L111" s="19">
        <f>VLOOKUP(J111,Prowadzacy!$F$2:$K$105,3,FALSE)</f>
        <v>0</v>
      </c>
      <c r="M111" s="19" t="str">
        <f>VLOOKUP(J111,Prowadzacy!$F$2:$K$105,4,FALSE)</f>
        <v>Dybkowski</v>
      </c>
      <c r="N111" s="20" t="str">
        <f>VLOOKUP(J111,Prowadzacy!$F$2:$M$105,8,FALSE)</f>
        <v xml:space="preserve">Mateusz | Dybkowski | Dr hab. inż. |  ( 05366 ) </v>
      </c>
      <c r="O111" s="20" t="str">
        <f>VLOOKUP(J111,Prowadzacy!$F$2:$K$105,5,FALSE)</f>
        <v>K37W05D02</v>
      </c>
      <c r="P111" s="20" t="str">
        <f>VLOOKUP(J111,Prowadzacy!$F$2:$K$105,6,FALSE)</f>
        <v>ZNEMAP</v>
      </c>
      <c r="Q111" s="163" t="s">
        <v>1084</v>
      </c>
      <c r="R111" s="20" t="str">
        <f>VLOOKUP(Q111,Prowadzacy!$F$2:$K$105,2,FALSE)</f>
        <v>Krzysztof</v>
      </c>
      <c r="S111" s="20" t="str">
        <f>VLOOKUP(Q111,Prowadzacy!$F$2:$K$105,3,FALSE)</f>
        <v>Paweł</v>
      </c>
      <c r="T111" s="20" t="str">
        <f>VLOOKUP(Q111,Prowadzacy!$F$2:$K$105,4,FALSE)</f>
        <v>Dyrcz</v>
      </c>
      <c r="U111" s="20" t="str">
        <f>VLOOKUP(Q111,Prowadzacy!$F$2:$M$105,8,FALSE)</f>
        <v xml:space="preserve">Krzysztof | Dyrcz | Dr inż. |  ( 05307 ) </v>
      </c>
      <c r="V111" s="172" t="s">
        <v>1409</v>
      </c>
      <c r="W111" s="163" t="s">
        <v>221</v>
      </c>
      <c r="X111" s="163"/>
      <c r="Y111" s="163"/>
      <c r="Z111" s="10"/>
      <c r="AA111" s="9"/>
      <c r="AB111" s="9"/>
      <c r="AC111" s="9"/>
      <c r="AD111" s="9"/>
      <c r="AE111" s="9"/>
      <c r="AF111" s="9"/>
      <c r="AG111" s="9"/>
      <c r="AH111" s="9"/>
      <c r="AI111" s="9"/>
      <c r="AJ111" s="9"/>
      <c r="AK111" s="9"/>
    </row>
    <row r="112" spans="1:37" ht="244.5">
      <c r="A112" s="288">
        <v>107</v>
      </c>
      <c r="B112" s="20" t="str">
        <f>VLOOKUP(E112,studia!$F$1:$I$12,2,FALSE)</f>
        <v>Automatyka Przemysłowa</v>
      </c>
      <c r="C112" s="20" t="str">
        <f>VLOOKUP(E112,studia!$F$1:$I$12,3,FALSE)</f>
        <v>mgr</v>
      </c>
      <c r="D112" s="20" t="str">
        <f>VLOOKUP(E112,studia!$F$1:$I$12,4,FALSE)</f>
        <v>AMU</v>
      </c>
      <c r="E112" s="145" t="s">
        <v>1654</v>
      </c>
      <c r="F112" s="163"/>
      <c r="G112" s="164" t="s">
        <v>1064</v>
      </c>
      <c r="H112" s="164" t="s">
        <v>1065</v>
      </c>
      <c r="I112" s="164" t="s">
        <v>1066</v>
      </c>
      <c r="J112" s="164" t="s">
        <v>1051</v>
      </c>
      <c r="K112" s="19" t="str">
        <f>VLOOKUP(J112,Prowadzacy!$F$2:$J$105,2,FALSE)</f>
        <v>Mateusz</v>
      </c>
      <c r="L112" s="19">
        <f>VLOOKUP(J112,Prowadzacy!$F$2:$K$105,3,FALSE)</f>
        <v>0</v>
      </c>
      <c r="M112" s="19" t="str">
        <f>VLOOKUP(J112,Prowadzacy!$F$2:$K$105,4,FALSE)</f>
        <v>Dybkowski</v>
      </c>
      <c r="N112" s="20" t="str">
        <f>VLOOKUP(J112,Prowadzacy!$F$2:$M$105,8,FALSE)</f>
        <v xml:space="preserve">Mateusz | Dybkowski | Dr hab. inż. |  ( 05366 ) </v>
      </c>
      <c r="O112" s="20" t="str">
        <f>VLOOKUP(J112,Prowadzacy!$F$2:$K$105,5,FALSE)</f>
        <v>K37W05D02</v>
      </c>
      <c r="P112" s="20" t="str">
        <f>VLOOKUP(J112,Prowadzacy!$F$2:$K$105,6,FALSE)</f>
        <v>ZNEMAP</v>
      </c>
      <c r="Q112" s="163" t="s">
        <v>1084</v>
      </c>
      <c r="R112" s="20" t="str">
        <f>VLOOKUP(Q112,Prowadzacy!$F$2:$K$105,2,FALSE)</f>
        <v>Krzysztof</v>
      </c>
      <c r="S112" s="20" t="str">
        <f>VLOOKUP(Q112,Prowadzacy!$F$2:$K$105,3,FALSE)</f>
        <v>Paweł</v>
      </c>
      <c r="T112" s="20" t="str">
        <f>VLOOKUP(Q112,Prowadzacy!$F$2:$K$105,4,FALSE)</f>
        <v>Dyrcz</v>
      </c>
      <c r="U112" s="20" t="str">
        <f>VLOOKUP(Q112,Prowadzacy!$F$2:$M$105,8,FALSE)</f>
        <v xml:space="preserve">Krzysztof | Dyrcz | Dr inż. |  ( 05307 ) </v>
      </c>
      <c r="V112" s="164"/>
      <c r="W112" s="163" t="s">
        <v>221</v>
      </c>
      <c r="X112" s="163"/>
      <c r="Y112" s="163"/>
      <c r="Z112" s="10"/>
      <c r="AA112" s="9"/>
      <c r="AB112" s="9"/>
      <c r="AC112" s="9"/>
      <c r="AD112" s="9"/>
      <c r="AE112" s="9"/>
      <c r="AF112" s="9"/>
      <c r="AG112" s="9"/>
      <c r="AH112" s="9"/>
      <c r="AI112" s="9"/>
      <c r="AJ112" s="9"/>
      <c r="AK112" s="9"/>
    </row>
    <row r="113" spans="1:37" ht="244.5">
      <c r="A113" s="288">
        <v>108</v>
      </c>
      <c r="B113" s="20" t="str">
        <f>VLOOKUP(E113,studia!$F$1:$I$12,2,FALSE)</f>
        <v>Automatyka Przemysłowa</v>
      </c>
      <c r="C113" s="20" t="str">
        <f>VLOOKUP(E113,studia!$F$1:$I$12,3,FALSE)</f>
        <v>mgr</v>
      </c>
      <c r="D113" s="20" t="str">
        <f>VLOOKUP(E113,studia!$F$1:$I$12,4,FALSE)</f>
        <v>AMU</v>
      </c>
      <c r="E113" s="145" t="s">
        <v>1654</v>
      </c>
      <c r="F113" s="295" t="s">
        <v>2124</v>
      </c>
      <c r="G113" s="164" t="s">
        <v>1067</v>
      </c>
      <c r="H113" s="164" t="s">
        <v>1068</v>
      </c>
      <c r="I113" s="164" t="s">
        <v>1069</v>
      </c>
      <c r="J113" s="164" t="s">
        <v>1051</v>
      </c>
      <c r="K113" s="19" t="str">
        <f>VLOOKUP(J113,Prowadzacy!$F$2:$J$105,2,FALSE)</f>
        <v>Mateusz</v>
      </c>
      <c r="L113" s="19">
        <f>VLOOKUP(J113,Prowadzacy!$F$2:$K$105,3,FALSE)</f>
        <v>0</v>
      </c>
      <c r="M113" s="19" t="str">
        <f>VLOOKUP(J113,Prowadzacy!$F$2:$K$105,4,FALSE)</f>
        <v>Dybkowski</v>
      </c>
      <c r="N113" s="20" t="str">
        <f>VLOOKUP(J113,Prowadzacy!$F$2:$M$105,8,FALSE)</f>
        <v xml:space="preserve">Mateusz | Dybkowski | Dr hab. inż. |  ( 05366 ) </v>
      </c>
      <c r="O113" s="20" t="str">
        <f>VLOOKUP(J113,Prowadzacy!$F$2:$K$105,5,FALSE)</f>
        <v>K37W05D02</v>
      </c>
      <c r="P113" s="20" t="str">
        <f>VLOOKUP(J113,Prowadzacy!$F$2:$K$105,6,FALSE)</f>
        <v>ZNEMAP</v>
      </c>
      <c r="Q113" s="163" t="s">
        <v>1084</v>
      </c>
      <c r="R113" s="20" t="str">
        <f>VLOOKUP(Q113,Prowadzacy!$F$2:$K$105,2,FALSE)</f>
        <v>Krzysztof</v>
      </c>
      <c r="S113" s="20" t="str">
        <f>VLOOKUP(Q113,Prowadzacy!$F$2:$K$105,3,FALSE)</f>
        <v>Paweł</v>
      </c>
      <c r="T113" s="20" t="str">
        <f>VLOOKUP(Q113,Prowadzacy!$F$2:$K$105,4,FALSE)</f>
        <v>Dyrcz</v>
      </c>
      <c r="U113" s="20" t="str">
        <f>VLOOKUP(Q113,Prowadzacy!$F$2:$M$105,8,FALSE)</f>
        <v xml:space="preserve">Krzysztof | Dyrcz | Dr inż. |  ( 05307 ) </v>
      </c>
      <c r="V113" s="164"/>
      <c r="W113" s="163" t="s">
        <v>221</v>
      </c>
      <c r="X113" s="163"/>
      <c r="Y113" s="163"/>
      <c r="Z113" s="10"/>
      <c r="AA113" s="9"/>
      <c r="AB113" s="9"/>
      <c r="AC113" s="9"/>
      <c r="AD113" s="9"/>
      <c r="AE113" s="9"/>
      <c r="AF113" s="9"/>
      <c r="AG113" s="9"/>
      <c r="AH113" s="9"/>
      <c r="AI113" s="9"/>
      <c r="AJ113" s="9"/>
      <c r="AK113" s="9"/>
    </row>
    <row r="114" spans="1:37" s="274" customFormat="1" ht="261" customHeight="1">
      <c r="A114" s="288">
        <v>109</v>
      </c>
      <c r="B114" s="20" t="str">
        <f>VLOOKUP(E114,studia!$F$1:$I$12,2,FALSE)</f>
        <v>Automatyka Przemysłowa</v>
      </c>
      <c r="C114" s="20" t="str">
        <f>VLOOKUP(E114,studia!$F$1:$I$12,3,FALSE)</f>
        <v>mgr</v>
      </c>
      <c r="D114" s="20" t="str">
        <f>VLOOKUP(E114,studia!$F$1:$I$12,4,FALSE)</f>
        <v>AMU</v>
      </c>
      <c r="E114" s="280" t="s">
        <v>1654</v>
      </c>
      <c r="F114" s="269"/>
      <c r="G114" s="178" t="s">
        <v>1070</v>
      </c>
      <c r="H114" s="178" t="s">
        <v>1071</v>
      </c>
      <c r="I114" s="178" t="s">
        <v>1863</v>
      </c>
      <c r="J114" s="178" t="s">
        <v>1051</v>
      </c>
      <c r="K114" s="19" t="str">
        <f>VLOOKUP(J114,Prowadzacy!$F$2:$J$105,2,FALSE)</f>
        <v>Mateusz</v>
      </c>
      <c r="L114" s="19">
        <f>VLOOKUP(J114,Prowadzacy!$F$2:$K$105,3,FALSE)</f>
        <v>0</v>
      </c>
      <c r="M114" s="19" t="str">
        <f>VLOOKUP(J114,Prowadzacy!$F$2:$K$105,4,FALSE)</f>
        <v>Dybkowski</v>
      </c>
      <c r="N114" s="20" t="str">
        <f>VLOOKUP(J114,Prowadzacy!$F$2:$M$105,8,FALSE)</f>
        <v xml:space="preserve">Mateusz | Dybkowski | Dr hab. inż. |  ( 05366 ) </v>
      </c>
      <c r="O114" s="273" t="str">
        <f>VLOOKUP(J114,Prowadzacy!$F$2:$K$105,5,FALSE)</f>
        <v>K37W05D02</v>
      </c>
      <c r="P114" s="20" t="str">
        <f>VLOOKUP(J114,Prowadzacy!$F$2:$K$105,6,FALSE)</f>
        <v>ZNEMAP</v>
      </c>
      <c r="Q114" s="269" t="s">
        <v>1084</v>
      </c>
      <c r="R114" s="20" t="str">
        <f>VLOOKUP(Q114,Prowadzacy!$F$2:$K$105,2,FALSE)</f>
        <v>Krzysztof</v>
      </c>
      <c r="S114" s="20" t="str">
        <f>VLOOKUP(Q114,Prowadzacy!$F$2:$K$105,3,FALSE)</f>
        <v>Paweł</v>
      </c>
      <c r="T114" s="20" t="str">
        <f>VLOOKUP(Q114,Prowadzacy!$F$2:$K$105,4,FALSE)</f>
        <v>Dyrcz</v>
      </c>
      <c r="U114" s="20" t="str">
        <f>VLOOKUP(Q114,Prowadzacy!$F$2:$M$105,8,FALSE)</f>
        <v xml:space="preserve">Krzysztof | Dyrcz | Dr inż. |  ( 05307 ) </v>
      </c>
      <c r="V114" s="178"/>
      <c r="W114" s="269" t="s">
        <v>221</v>
      </c>
      <c r="X114" s="269"/>
      <c r="Y114" s="269"/>
      <c r="Z114" s="10"/>
      <c r="AA114" s="9"/>
      <c r="AB114" s="9"/>
      <c r="AC114" s="9"/>
      <c r="AD114" s="9"/>
      <c r="AE114" s="9"/>
      <c r="AF114" s="9"/>
      <c r="AG114" s="9"/>
      <c r="AH114" s="9"/>
      <c r="AI114" s="9"/>
      <c r="AJ114" s="9"/>
      <c r="AK114" s="9"/>
    </row>
    <row r="115" spans="1:37" ht="180.75">
      <c r="A115" s="288">
        <v>110</v>
      </c>
      <c r="B115" s="20" t="str">
        <f>VLOOKUP(E115,studia!$F$1:$I$12,2,FALSE)</f>
        <v>Automatyka Przemysłowa</v>
      </c>
      <c r="C115" s="20" t="str">
        <f>VLOOKUP(E115,studia!$F$1:$I$12,3,FALSE)</f>
        <v>mgr</v>
      </c>
      <c r="D115" s="20" t="str">
        <f>VLOOKUP(E115,studia!$F$1:$I$12,4,FALSE)</f>
        <v>AMU</v>
      </c>
      <c r="E115" s="145" t="s">
        <v>1654</v>
      </c>
      <c r="F115" s="295" t="s">
        <v>2124</v>
      </c>
      <c r="G115" s="164" t="s">
        <v>1072</v>
      </c>
      <c r="H115" s="164" t="s">
        <v>1073</v>
      </c>
      <c r="I115" s="164" t="s">
        <v>1074</v>
      </c>
      <c r="J115" s="164" t="s">
        <v>1051</v>
      </c>
      <c r="K115" s="19" t="str">
        <f>VLOOKUP(J115,Prowadzacy!$F$2:$J$105,2,FALSE)</f>
        <v>Mateusz</v>
      </c>
      <c r="L115" s="19">
        <f>VLOOKUP(J115,Prowadzacy!$F$2:$K$105,3,FALSE)</f>
        <v>0</v>
      </c>
      <c r="M115" s="19" t="str">
        <f>VLOOKUP(J115,Prowadzacy!$F$2:$K$105,4,FALSE)</f>
        <v>Dybkowski</v>
      </c>
      <c r="N115" s="20" t="str">
        <f>VLOOKUP(J115,Prowadzacy!$F$2:$M$105,8,FALSE)</f>
        <v xml:space="preserve">Mateusz | Dybkowski | Dr hab. inż. |  ( 05366 ) </v>
      </c>
      <c r="O115" s="20" t="str">
        <f>VLOOKUP(J115,Prowadzacy!$F$2:$K$105,5,FALSE)</f>
        <v>K37W05D02</v>
      </c>
      <c r="P115" s="20" t="str">
        <f>VLOOKUP(J115,Prowadzacy!$F$2:$K$105,6,FALSE)</f>
        <v>ZNEMAP</v>
      </c>
      <c r="Q115" s="163" t="s">
        <v>1084</v>
      </c>
      <c r="R115" s="20" t="str">
        <f>VLOOKUP(Q115,Prowadzacy!$F$2:$K$105,2,FALSE)</f>
        <v>Krzysztof</v>
      </c>
      <c r="S115" s="20" t="str">
        <f>VLOOKUP(Q115,Prowadzacy!$F$2:$K$105,3,FALSE)</f>
        <v>Paweł</v>
      </c>
      <c r="T115" s="20" t="str">
        <f>VLOOKUP(Q115,Prowadzacy!$F$2:$K$105,4,FALSE)</f>
        <v>Dyrcz</v>
      </c>
      <c r="U115" s="20" t="str">
        <f>VLOOKUP(Q115,Prowadzacy!$F$2:$M$105,8,FALSE)</f>
        <v xml:space="preserve">Krzysztof | Dyrcz | Dr inż. |  ( 05307 ) </v>
      </c>
      <c r="V115" s="164"/>
      <c r="W115" s="163" t="s">
        <v>221</v>
      </c>
      <c r="X115" s="163"/>
      <c r="Y115" s="163"/>
      <c r="Z115" s="10"/>
      <c r="AA115" s="9"/>
      <c r="AB115" s="9"/>
      <c r="AC115" s="9"/>
      <c r="AD115" s="9"/>
      <c r="AE115" s="9"/>
      <c r="AF115" s="9"/>
      <c r="AG115" s="9"/>
      <c r="AH115" s="9"/>
      <c r="AI115" s="9"/>
      <c r="AJ115" s="9"/>
      <c r="AK115" s="9"/>
    </row>
    <row r="116" spans="1:37" ht="206.25">
      <c r="A116" s="288">
        <v>111</v>
      </c>
      <c r="B116" s="20" t="str">
        <f>VLOOKUP(E116,studia!$F$1:$I$12,2,FALSE)</f>
        <v>Automatyka Przemysłowa</v>
      </c>
      <c r="C116" s="20" t="str">
        <f>VLOOKUP(E116,studia!$F$1:$I$12,3,FALSE)</f>
        <v>mgr</v>
      </c>
      <c r="D116" s="20" t="str">
        <f>VLOOKUP(E116,studia!$F$1:$I$12,4,FALSE)</f>
        <v>AMU</v>
      </c>
      <c r="E116" s="145" t="s">
        <v>1654</v>
      </c>
      <c r="F116" s="295" t="s">
        <v>2124</v>
      </c>
      <c r="G116" s="164" t="s">
        <v>1075</v>
      </c>
      <c r="H116" s="164" t="s">
        <v>1076</v>
      </c>
      <c r="I116" s="164" t="s">
        <v>1077</v>
      </c>
      <c r="J116" s="164" t="s">
        <v>1051</v>
      </c>
      <c r="K116" s="19" t="str">
        <f>VLOOKUP(J116,Prowadzacy!$F$2:$J$105,2,FALSE)</f>
        <v>Mateusz</v>
      </c>
      <c r="L116" s="19">
        <f>VLOOKUP(J116,Prowadzacy!$F$2:$K$105,3,FALSE)</f>
        <v>0</v>
      </c>
      <c r="M116" s="19" t="str">
        <f>VLOOKUP(J116,Prowadzacy!$F$2:$K$105,4,FALSE)</f>
        <v>Dybkowski</v>
      </c>
      <c r="N116" s="20" t="str">
        <f>VLOOKUP(J116,Prowadzacy!$F$2:$M$105,8,FALSE)</f>
        <v xml:space="preserve">Mateusz | Dybkowski | Dr hab. inż. |  ( 05366 ) </v>
      </c>
      <c r="O116" s="20" t="str">
        <f>VLOOKUP(J116,Prowadzacy!$F$2:$K$105,5,FALSE)</f>
        <v>K37W05D02</v>
      </c>
      <c r="P116" s="20" t="str">
        <f>VLOOKUP(J116,Prowadzacy!$F$2:$K$105,6,FALSE)</f>
        <v>ZNEMAP</v>
      </c>
      <c r="Q116" s="163" t="s">
        <v>1084</v>
      </c>
      <c r="R116" s="20" t="str">
        <f>VLOOKUP(Q116,Prowadzacy!$F$2:$K$105,2,FALSE)</f>
        <v>Krzysztof</v>
      </c>
      <c r="S116" s="20" t="str">
        <f>VLOOKUP(Q116,Prowadzacy!$F$2:$K$105,3,FALSE)</f>
        <v>Paweł</v>
      </c>
      <c r="T116" s="20" t="str">
        <f>VLOOKUP(Q116,Prowadzacy!$F$2:$K$105,4,FALSE)</f>
        <v>Dyrcz</v>
      </c>
      <c r="U116" s="20" t="str">
        <f>VLOOKUP(Q116,Prowadzacy!$F$2:$M$105,8,FALSE)</f>
        <v xml:space="preserve">Krzysztof | Dyrcz | Dr inż. |  ( 05307 ) </v>
      </c>
      <c r="V116" s="164"/>
      <c r="W116" s="163" t="s">
        <v>221</v>
      </c>
      <c r="X116" s="163"/>
      <c r="Y116" s="163"/>
      <c r="Z116" s="10"/>
      <c r="AA116" s="9"/>
      <c r="AB116" s="9"/>
      <c r="AC116" s="9"/>
      <c r="AD116" s="9"/>
      <c r="AE116" s="9"/>
      <c r="AF116" s="9"/>
      <c r="AG116" s="9"/>
      <c r="AH116" s="9"/>
      <c r="AI116" s="9"/>
      <c r="AJ116" s="9"/>
      <c r="AK116" s="9"/>
    </row>
    <row r="117" spans="1:37" ht="206.25">
      <c r="A117" s="288">
        <v>112</v>
      </c>
      <c r="B117" s="20" t="str">
        <f>VLOOKUP(E117,studia!$F$1:$I$12,2,FALSE)</f>
        <v>Automatyka Przemysłowa</v>
      </c>
      <c r="C117" s="20" t="str">
        <f>VLOOKUP(E117,studia!$F$1:$I$12,3,FALSE)</f>
        <v>mgr</v>
      </c>
      <c r="D117" s="20" t="str">
        <f>VLOOKUP(E117,studia!$F$1:$I$12,4,FALSE)</f>
        <v>AMU</v>
      </c>
      <c r="E117" s="145" t="s">
        <v>1654</v>
      </c>
      <c r="F117" s="295" t="s">
        <v>2124</v>
      </c>
      <c r="G117" s="164" t="s">
        <v>1078</v>
      </c>
      <c r="H117" s="164" t="s">
        <v>1079</v>
      </c>
      <c r="I117" s="164" t="s">
        <v>1080</v>
      </c>
      <c r="J117" s="164" t="s">
        <v>1051</v>
      </c>
      <c r="K117" s="19" t="str">
        <f>VLOOKUP(J117,Prowadzacy!$F$2:$J$105,2,FALSE)</f>
        <v>Mateusz</v>
      </c>
      <c r="L117" s="19">
        <f>VLOOKUP(J117,Prowadzacy!$F$2:$K$105,3,FALSE)</f>
        <v>0</v>
      </c>
      <c r="M117" s="19" t="str">
        <f>VLOOKUP(J117,Prowadzacy!$F$2:$K$105,4,FALSE)</f>
        <v>Dybkowski</v>
      </c>
      <c r="N117" s="20" t="str">
        <f>VLOOKUP(J117,Prowadzacy!$F$2:$M$105,8,FALSE)</f>
        <v xml:space="preserve">Mateusz | Dybkowski | Dr hab. inż. |  ( 05366 ) </v>
      </c>
      <c r="O117" s="20" t="str">
        <f>VLOOKUP(J117,Prowadzacy!$F$2:$K$105,5,FALSE)</f>
        <v>K37W05D02</v>
      </c>
      <c r="P117" s="20" t="str">
        <f>VLOOKUP(J117,Prowadzacy!$F$2:$K$105,6,FALSE)</f>
        <v>ZNEMAP</v>
      </c>
      <c r="Q117" s="163" t="s">
        <v>1084</v>
      </c>
      <c r="R117" s="20" t="str">
        <f>VLOOKUP(Q117,Prowadzacy!$F$2:$K$105,2,FALSE)</f>
        <v>Krzysztof</v>
      </c>
      <c r="S117" s="20" t="str">
        <f>VLOOKUP(Q117,Prowadzacy!$F$2:$K$105,3,FALSE)</f>
        <v>Paweł</v>
      </c>
      <c r="T117" s="20" t="str">
        <f>VLOOKUP(Q117,Prowadzacy!$F$2:$K$105,4,FALSE)</f>
        <v>Dyrcz</v>
      </c>
      <c r="U117" s="20" t="str">
        <f>VLOOKUP(Q117,Prowadzacy!$F$2:$M$105,8,FALSE)</f>
        <v xml:space="preserve">Krzysztof | Dyrcz | Dr inż. |  ( 05307 ) </v>
      </c>
      <c r="V117" s="164"/>
      <c r="W117" s="163" t="s">
        <v>221</v>
      </c>
      <c r="X117" s="163"/>
      <c r="Y117" s="163"/>
      <c r="Z117" s="10"/>
      <c r="AA117" s="9"/>
      <c r="AB117" s="9"/>
      <c r="AC117" s="9"/>
      <c r="AD117" s="9"/>
      <c r="AE117" s="9"/>
      <c r="AF117" s="9"/>
      <c r="AG117" s="9"/>
      <c r="AH117" s="9"/>
      <c r="AI117" s="9"/>
      <c r="AJ117" s="9"/>
      <c r="AK117" s="9"/>
    </row>
    <row r="118" spans="1:37" ht="168">
      <c r="A118" s="288">
        <v>113</v>
      </c>
      <c r="B118" s="20" t="str">
        <f>VLOOKUP(E118,studia!$F$1:$I$12,2,FALSE)</f>
        <v>Automatyka Przemysłowa</v>
      </c>
      <c r="C118" s="20" t="str">
        <f>VLOOKUP(E118,studia!$F$1:$I$12,3,FALSE)</f>
        <v>mgr</v>
      </c>
      <c r="D118" s="20" t="str">
        <f>VLOOKUP(E118,studia!$F$1:$I$12,4,FALSE)</f>
        <v>AMU</v>
      </c>
      <c r="E118" s="145" t="s">
        <v>1654</v>
      </c>
      <c r="F118" s="295" t="s">
        <v>2124</v>
      </c>
      <c r="G118" s="164" t="s">
        <v>1081</v>
      </c>
      <c r="H118" s="164" t="s">
        <v>1082</v>
      </c>
      <c r="I118" s="164" t="s">
        <v>1083</v>
      </c>
      <c r="J118" s="164" t="s">
        <v>1084</v>
      </c>
      <c r="K118" s="19" t="str">
        <f>VLOOKUP(J118,Prowadzacy!$F$2:$J$105,2,FALSE)</f>
        <v>Krzysztof</v>
      </c>
      <c r="L118" s="19" t="str">
        <f>VLOOKUP(J118,Prowadzacy!$F$2:$K$105,3,FALSE)</f>
        <v>Paweł</v>
      </c>
      <c r="M118" s="19" t="str">
        <f>VLOOKUP(J118,Prowadzacy!$F$2:$K$105,4,FALSE)</f>
        <v>Dyrcz</v>
      </c>
      <c r="N118" s="20" t="str">
        <f>VLOOKUP(J118,Prowadzacy!$F$2:$M$105,8,FALSE)</f>
        <v xml:space="preserve">Krzysztof | Dyrcz | Dr inż. |  ( 05307 ) </v>
      </c>
      <c r="O118" s="20" t="str">
        <f>VLOOKUP(J118,Prowadzacy!$F$2:$K$105,5,FALSE)</f>
        <v>K37W05D02</v>
      </c>
      <c r="P118" s="20" t="str">
        <f>VLOOKUP(J118,Prowadzacy!$F$2:$K$105,6,FALSE)</f>
        <v>ZNEMAP</v>
      </c>
      <c r="Q118" s="163" t="s">
        <v>1246</v>
      </c>
      <c r="R118" s="20" t="str">
        <f>VLOOKUP(Q118,Prowadzacy!$F$2:$K$105,2,FALSE)</f>
        <v>Marcin</v>
      </c>
      <c r="S118" s="20" t="str">
        <f>VLOOKUP(Q118,Prowadzacy!$F$2:$K$105,3,FALSE)</f>
        <v>Stanisław</v>
      </c>
      <c r="T118" s="20" t="str">
        <f>VLOOKUP(Q118,Prowadzacy!$F$2:$K$105,4,FALSE)</f>
        <v>Pawlak</v>
      </c>
      <c r="U118" s="20" t="str">
        <f>VLOOKUP(Q118,Prowadzacy!$F$2:$M$105,8,FALSE)</f>
        <v xml:space="preserve">Marcin | Pawlak | Dr inż. |  ( 05337 ) </v>
      </c>
      <c r="V118" s="164"/>
      <c r="W118" s="163" t="s">
        <v>221</v>
      </c>
      <c r="X118" s="163"/>
      <c r="Y118" s="163"/>
      <c r="Z118" s="10"/>
      <c r="AA118" s="9"/>
      <c r="AB118" s="9"/>
      <c r="AC118" s="9"/>
      <c r="AD118" s="9"/>
      <c r="AE118" s="9"/>
      <c r="AF118" s="9"/>
      <c r="AG118" s="9"/>
      <c r="AH118" s="9"/>
      <c r="AI118" s="9"/>
      <c r="AJ118" s="9"/>
      <c r="AK118" s="9"/>
    </row>
    <row r="119" spans="1:37" ht="142.5">
      <c r="A119" s="288">
        <v>114</v>
      </c>
      <c r="B119" s="20" t="str">
        <f>VLOOKUP(E119,studia!$F$1:$I$12,2,FALSE)</f>
        <v>Automatyka Przemysłowa</v>
      </c>
      <c r="C119" s="20" t="str">
        <f>VLOOKUP(E119,studia!$F$1:$I$12,3,FALSE)</f>
        <v>mgr</v>
      </c>
      <c r="D119" s="20" t="str">
        <f>VLOOKUP(E119,studia!$F$1:$I$12,4,FALSE)</f>
        <v>AMU</v>
      </c>
      <c r="E119" s="145" t="s">
        <v>1654</v>
      </c>
      <c r="F119" s="163"/>
      <c r="G119" s="164" t="s">
        <v>1085</v>
      </c>
      <c r="H119" s="164" t="s">
        <v>1086</v>
      </c>
      <c r="I119" s="164" t="s">
        <v>1087</v>
      </c>
      <c r="J119" s="164" t="s">
        <v>1084</v>
      </c>
      <c r="K119" s="19" t="str">
        <f>VLOOKUP(J119,Prowadzacy!$F$2:$J$105,2,FALSE)</f>
        <v>Krzysztof</v>
      </c>
      <c r="L119" s="19" t="str">
        <f>VLOOKUP(J119,Prowadzacy!$F$2:$K$105,3,FALSE)</f>
        <v>Paweł</v>
      </c>
      <c r="M119" s="19" t="str">
        <f>VLOOKUP(J119,Prowadzacy!$F$2:$K$105,4,FALSE)</f>
        <v>Dyrcz</v>
      </c>
      <c r="N119" s="20" t="str">
        <f>VLOOKUP(J119,Prowadzacy!$F$2:$M$105,8,FALSE)</f>
        <v xml:space="preserve">Krzysztof | Dyrcz | Dr inż. |  ( 05307 ) </v>
      </c>
      <c r="O119" s="20" t="str">
        <f>VLOOKUP(J119,Prowadzacy!$F$2:$K$105,5,FALSE)</f>
        <v>K37W05D02</v>
      </c>
      <c r="P119" s="20" t="str">
        <f>VLOOKUP(J119,Prowadzacy!$F$2:$K$105,6,FALSE)</f>
        <v>ZNEMAP</v>
      </c>
      <c r="Q119" s="163" t="s">
        <v>1155</v>
      </c>
      <c r="R119" s="20" t="str">
        <f>VLOOKUP(Q119,Prowadzacy!$F$2:$K$105,2,FALSE)</f>
        <v>Marcin</v>
      </c>
      <c r="S119" s="20">
        <f>VLOOKUP(Q119,Prowadzacy!$F$2:$K$105,3,FALSE)</f>
        <v>0</v>
      </c>
      <c r="T119" s="20" t="str">
        <f>VLOOKUP(Q119,Prowadzacy!$F$2:$K$105,4,FALSE)</f>
        <v>Kamiński</v>
      </c>
      <c r="U119" s="20" t="str">
        <f>VLOOKUP(Q119,Prowadzacy!$F$2:$M$105,8,FALSE)</f>
        <v xml:space="preserve">Marcin | Kamiński | Dr hab. inż. |  ( 05373 ) </v>
      </c>
      <c r="V119" s="164"/>
      <c r="W119" s="163" t="s">
        <v>221</v>
      </c>
      <c r="X119" s="163"/>
      <c r="Y119" s="163"/>
      <c r="Z119" s="10"/>
      <c r="AA119" s="9"/>
      <c r="AB119" s="9"/>
      <c r="AC119" s="9"/>
      <c r="AD119" s="9"/>
      <c r="AE119" s="9"/>
      <c r="AF119" s="9"/>
      <c r="AG119" s="9"/>
      <c r="AH119" s="9"/>
      <c r="AI119" s="9"/>
      <c r="AJ119" s="9"/>
      <c r="AK119" s="9"/>
    </row>
    <row r="120" spans="1:37" ht="193.5">
      <c r="A120" s="288">
        <v>115</v>
      </c>
      <c r="B120" s="20" t="str">
        <f>VLOOKUP(E120,studia!$F$1:$I$12,2,FALSE)</f>
        <v>Automatyka Przemysłowa</v>
      </c>
      <c r="C120" s="20" t="str">
        <f>VLOOKUP(E120,studia!$F$1:$I$12,3,FALSE)</f>
        <v>mgr</v>
      </c>
      <c r="D120" s="20" t="str">
        <f>VLOOKUP(E120,studia!$F$1:$I$12,4,FALSE)</f>
        <v>AMU</v>
      </c>
      <c r="E120" s="145" t="s">
        <v>1654</v>
      </c>
      <c r="F120" s="163"/>
      <c r="G120" s="164" t="s">
        <v>1113</v>
      </c>
      <c r="H120" s="164" t="s">
        <v>1114</v>
      </c>
      <c r="I120" s="164" t="s">
        <v>1115</v>
      </c>
      <c r="J120" s="164" t="s">
        <v>1106</v>
      </c>
      <c r="K120" s="19" t="str">
        <f>VLOOKUP(J120,Prowadzacy!$F$2:$J$105,2,FALSE)</f>
        <v>Paweł</v>
      </c>
      <c r="L120" s="19" t="str">
        <f>VLOOKUP(J120,Prowadzacy!$F$2:$K$105,3,FALSE)</f>
        <v>Grzegorz</v>
      </c>
      <c r="M120" s="19" t="str">
        <f>VLOOKUP(J120,Prowadzacy!$F$2:$K$105,4,FALSE)</f>
        <v>Ewert</v>
      </c>
      <c r="N120" s="20" t="str">
        <f>VLOOKUP(J120,Prowadzacy!$F$2:$M$105,8,FALSE)</f>
        <v xml:space="preserve">Paweł | Ewert | Dr inż. |  ( 05378 ) </v>
      </c>
      <c r="O120" s="20" t="str">
        <f>VLOOKUP(J120,Prowadzacy!$F$2:$K$105,5,FALSE)</f>
        <v>K37W05D02</v>
      </c>
      <c r="P120" s="20" t="str">
        <f>VLOOKUP(J120,Prowadzacy!$F$2:$K$105,6,FALSE)</f>
        <v>ZNEMAP</v>
      </c>
      <c r="Q120" s="163" t="s">
        <v>1347</v>
      </c>
      <c r="R120" s="20" t="str">
        <f>VLOOKUP(Q120,Prowadzacy!$F$2:$K$105,2,FALSE)</f>
        <v>Marcin</v>
      </c>
      <c r="S120" s="20">
        <f>VLOOKUP(Q120,Prowadzacy!$F$2:$K$105,3,FALSE)</f>
        <v>0</v>
      </c>
      <c r="T120" s="20" t="str">
        <f>VLOOKUP(Q120,Prowadzacy!$F$2:$K$105,4,FALSE)</f>
        <v>Wolkiewicz</v>
      </c>
      <c r="U120" s="20" t="str">
        <f>VLOOKUP(Q120,Prowadzacy!$F$2:$M$105,8,FALSE)</f>
        <v xml:space="preserve">Marcin | Wolkiewicz | Dr inż. |  ( 05377 ) </v>
      </c>
      <c r="V120" s="164"/>
      <c r="W120" s="163" t="s">
        <v>221</v>
      </c>
      <c r="X120" s="163"/>
      <c r="Y120" s="163"/>
      <c r="Z120" s="10"/>
      <c r="AA120" s="9"/>
      <c r="AB120" s="9"/>
      <c r="AC120" s="9"/>
      <c r="AD120" s="9"/>
      <c r="AE120" s="9"/>
      <c r="AF120" s="9"/>
      <c r="AG120" s="9"/>
      <c r="AH120" s="9"/>
      <c r="AI120" s="9"/>
      <c r="AJ120" s="9"/>
      <c r="AK120" s="9"/>
    </row>
    <row r="121" spans="1:37" ht="142.5">
      <c r="A121" s="288">
        <v>116</v>
      </c>
      <c r="B121" s="20" t="str">
        <f>VLOOKUP(E121,studia!$F$1:$I$12,2,FALSE)</f>
        <v>Automatyka Przemysłowa</v>
      </c>
      <c r="C121" s="20" t="str">
        <f>VLOOKUP(E121,studia!$F$1:$I$12,3,FALSE)</f>
        <v>mgr</v>
      </c>
      <c r="D121" s="20" t="str">
        <f>VLOOKUP(E121,studia!$F$1:$I$12,4,FALSE)</f>
        <v>AMU</v>
      </c>
      <c r="E121" s="145" t="s">
        <v>1654</v>
      </c>
      <c r="F121" s="163"/>
      <c r="G121" s="164" t="s">
        <v>1116</v>
      </c>
      <c r="H121" s="164" t="s">
        <v>1117</v>
      </c>
      <c r="I121" s="164" t="s">
        <v>1118</v>
      </c>
      <c r="J121" s="164" t="s">
        <v>1106</v>
      </c>
      <c r="K121" s="19" t="str">
        <f>VLOOKUP(J121,Prowadzacy!$F$2:$J$105,2,FALSE)</f>
        <v>Paweł</v>
      </c>
      <c r="L121" s="19" t="str">
        <f>VLOOKUP(J121,Prowadzacy!$F$2:$K$105,3,FALSE)</f>
        <v>Grzegorz</v>
      </c>
      <c r="M121" s="19" t="str">
        <f>VLOOKUP(J121,Prowadzacy!$F$2:$K$105,4,FALSE)</f>
        <v>Ewert</v>
      </c>
      <c r="N121" s="20" t="str">
        <f>VLOOKUP(J121,Prowadzacy!$F$2:$M$105,8,FALSE)</f>
        <v xml:space="preserve">Paweł | Ewert | Dr inż. |  ( 05378 ) </v>
      </c>
      <c r="O121" s="20" t="str">
        <f>VLOOKUP(J121,Prowadzacy!$F$2:$K$105,5,FALSE)</f>
        <v>K37W05D02</v>
      </c>
      <c r="P121" s="20" t="str">
        <f>VLOOKUP(J121,Prowadzacy!$F$2:$K$105,6,FALSE)</f>
        <v>ZNEMAP</v>
      </c>
      <c r="Q121" s="163" t="s">
        <v>1347</v>
      </c>
      <c r="R121" s="20" t="str">
        <f>VLOOKUP(Q121,Prowadzacy!$F$2:$K$105,2,FALSE)</f>
        <v>Marcin</v>
      </c>
      <c r="S121" s="20">
        <f>VLOOKUP(Q121,Prowadzacy!$F$2:$K$105,3,FALSE)</f>
        <v>0</v>
      </c>
      <c r="T121" s="20" t="str">
        <f>VLOOKUP(Q121,Prowadzacy!$F$2:$K$105,4,FALSE)</f>
        <v>Wolkiewicz</v>
      </c>
      <c r="U121" s="20" t="str">
        <f>VLOOKUP(Q121,Prowadzacy!$F$2:$M$105,8,FALSE)</f>
        <v xml:space="preserve">Marcin | Wolkiewicz | Dr inż. |  ( 05377 ) </v>
      </c>
      <c r="V121" s="164"/>
      <c r="W121" s="163" t="s">
        <v>221</v>
      </c>
      <c r="X121" s="163"/>
      <c r="Y121" s="163"/>
      <c r="Z121" s="10"/>
      <c r="AA121" s="9"/>
      <c r="AB121" s="9"/>
      <c r="AC121" s="9"/>
      <c r="AD121" s="9"/>
      <c r="AE121" s="9"/>
      <c r="AF121" s="9"/>
      <c r="AG121" s="9"/>
      <c r="AH121" s="9"/>
      <c r="AI121" s="9"/>
      <c r="AJ121" s="9"/>
      <c r="AK121" s="9"/>
    </row>
    <row r="122" spans="1:37" ht="168">
      <c r="A122" s="288">
        <v>117</v>
      </c>
      <c r="B122" s="20" t="str">
        <f>VLOOKUP(E122,studia!$F$1:$I$12,2,FALSE)</f>
        <v>Automatyka Przemysłowa</v>
      </c>
      <c r="C122" s="20" t="str">
        <f>VLOOKUP(E122,studia!$F$1:$I$12,3,FALSE)</f>
        <v>mgr</v>
      </c>
      <c r="D122" s="20" t="str">
        <f>VLOOKUP(E122,studia!$F$1:$I$12,4,FALSE)</f>
        <v>AMU</v>
      </c>
      <c r="E122" s="145" t="s">
        <v>1654</v>
      </c>
      <c r="F122" s="163"/>
      <c r="G122" s="164" t="s">
        <v>1119</v>
      </c>
      <c r="H122" s="164" t="s">
        <v>1120</v>
      </c>
      <c r="I122" s="164" t="s">
        <v>1121</v>
      </c>
      <c r="J122" s="164" t="s">
        <v>1122</v>
      </c>
      <c r="K122" s="19" t="str">
        <f>VLOOKUP(J122,Prowadzacy!$F$2:$J$105,2,FALSE)</f>
        <v>Piotr</v>
      </c>
      <c r="L122" s="19">
        <f>VLOOKUP(J122,Prowadzacy!$F$2:$K$105,3,FALSE)</f>
        <v>0</v>
      </c>
      <c r="M122" s="19" t="str">
        <f>VLOOKUP(J122,Prowadzacy!$F$2:$K$105,4,FALSE)</f>
        <v>Gajewski</v>
      </c>
      <c r="N122" s="20" t="str">
        <f>VLOOKUP(J122,Prowadzacy!$F$2:$M$105,8,FALSE)</f>
        <v xml:space="preserve">Piotr | Gajewski | Dr inż. |  ( 05397 ) </v>
      </c>
      <c r="O122" s="20" t="str">
        <f>VLOOKUP(J122,Prowadzacy!$F$2:$K$105,5,FALSE)</f>
        <v>K37W05D02</v>
      </c>
      <c r="P122" s="20" t="str">
        <f>VLOOKUP(J122,Prowadzacy!$F$2:$K$105,6,FALSE)</f>
        <v>ZNEMAP</v>
      </c>
      <c r="Q122" s="163" t="s">
        <v>1212</v>
      </c>
      <c r="R122" s="20" t="str">
        <f>VLOOKUP(Q122,Prowadzacy!$F$2:$K$105,2,FALSE)</f>
        <v>Jacek</v>
      </c>
      <c r="S122" s="20">
        <f>VLOOKUP(Q122,Prowadzacy!$F$2:$K$105,3,FALSE)</f>
        <v>0</v>
      </c>
      <c r="T122" s="20" t="str">
        <f>VLOOKUP(Q122,Prowadzacy!$F$2:$K$105,4,FALSE)</f>
        <v>Listwan</v>
      </c>
      <c r="U122" s="20" t="str">
        <f>VLOOKUP(Q122,Prowadzacy!$F$2:$M$105,8,FALSE)</f>
        <v xml:space="preserve">Jacek | Listwan | Dr inż. |  ( p53100 ) </v>
      </c>
      <c r="V122" s="164"/>
      <c r="W122" s="163" t="s">
        <v>221</v>
      </c>
      <c r="X122" s="163"/>
      <c r="Y122" s="163"/>
      <c r="Z122" s="10"/>
      <c r="AA122" s="9"/>
      <c r="AB122" s="9"/>
      <c r="AC122" s="9"/>
      <c r="AD122" s="9"/>
      <c r="AE122" s="9"/>
      <c r="AF122" s="9"/>
      <c r="AG122" s="9"/>
      <c r="AH122" s="9"/>
      <c r="AI122" s="9"/>
      <c r="AJ122" s="9"/>
      <c r="AK122" s="9"/>
    </row>
    <row r="123" spans="1:37" ht="142.5">
      <c r="A123" s="288">
        <v>118</v>
      </c>
      <c r="B123" s="20" t="str">
        <f>VLOOKUP(E123,studia!$F$1:$I$12,2,FALSE)</f>
        <v>Automatyka Przemysłowa</v>
      </c>
      <c r="C123" s="20" t="str">
        <f>VLOOKUP(E123,studia!$F$1:$I$12,3,FALSE)</f>
        <v>mgr</v>
      </c>
      <c r="D123" s="20" t="str">
        <f>VLOOKUP(E123,studia!$F$1:$I$12,4,FALSE)</f>
        <v>AMU</v>
      </c>
      <c r="E123" s="145" t="s">
        <v>1654</v>
      </c>
      <c r="F123" s="163"/>
      <c r="G123" s="164" t="s">
        <v>1123</v>
      </c>
      <c r="H123" s="164" t="s">
        <v>1124</v>
      </c>
      <c r="I123" s="164" t="s">
        <v>1125</v>
      </c>
      <c r="J123" s="164" t="s">
        <v>1122</v>
      </c>
      <c r="K123" s="19" t="str">
        <f>VLOOKUP(J123,Prowadzacy!$F$2:$J$105,2,FALSE)</f>
        <v>Piotr</v>
      </c>
      <c r="L123" s="19">
        <f>VLOOKUP(J123,Prowadzacy!$F$2:$K$105,3,FALSE)</f>
        <v>0</v>
      </c>
      <c r="M123" s="19" t="str">
        <f>VLOOKUP(J123,Prowadzacy!$F$2:$K$105,4,FALSE)</f>
        <v>Gajewski</v>
      </c>
      <c r="N123" s="20" t="str">
        <f>VLOOKUP(J123,Prowadzacy!$F$2:$M$105,8,FALSE)</f>
        <v xml:space="preserve">Piotr | Gajewski | Dr inż. |  ( 05397 ) </v>
      </c>
      <c r="O123" s="20" t="str">
        <f>VLOOKUP(J123,Prowadzacy!$F$2:$K$105,5,FALSE)</f>
        <v>K37W05D02</v>
      </c>
      <c r="P123" s="20" t="str">
        <f>VLOOKUP(J123,Prowadzacy!$F$2:$K$105,6,FALSE)</f>
        <v>ZNEMAP</v>
      </c>
      <c r="Q123" s="163" t="s">
        <v>1280</v>
      </c>
      <c r="R123" s="20" t="str">
        <f>VLOOKUP(Q123,Prowadzacy!$F$2:$K$105,2,FALSE)</f>
        <v>Krzysztof</v>
      </c>
      <c r="S123" s="20">
        <f>VLOOKUP(Q123,Prowadzacy!$F$2:$K$105,3,FALSE)</f>
        <v>0</v>
      </c>
      <c r="T123" s="20" t="str">
        <f>VLOOKUP(Q123,Prowadzacy!$F$2:$K$105,4,FALSE)</f>
        <v>Pieńkowski</v>
      </c>
      <c r="U123" s="20" t="str">
        <f>VLOOKUP(Q123,Prowadzacy!$F$2:$M$105,8,FALSE)</f>
        <v xml:space="preserve">Krzysztof | Pieńkowski | Dr hab. inż. |  ( 05339 ) </v>
      </c>
      <c r="V123" s="164"/>
      <c r="W123" s="163" t="s">
        <v>221</v>
      </c>
      <c r="X123" s="163"/>
      <c r="Y123" s="163"/>
      <c r="Z123" s="10"/>
      <c r="AA123" s="9"/>
      <c r="AB123" s="9"/>
      <c r="AC123" s="9"/>
      <c r="AD123" s="9"/>
      <c r="AE123" s="9"/>
      <c r="AF123" s="9"/>
      <c r="AG123" s="9"/>
      <c r="AH123" s="9"/>
      <c r="AI123" s="9"/>
      <c r="AJ123" s="9"/>
      <c r="AK123" s="9"/>
    </row>
    <row r="124" spans="1:37" ht="276" customHeight="1">
      <c r="A124" s="288">
        <v>119</v>
      </c>
      <c r="B124" s="20" t="str">
        <f>VLOOKUP(E124,studia!$F$1:$I$12,2,FALSE)</f>
        <v>Automatyka Przemysłowa</v>
      </c>
      <c r="C124" s="20" t="str">
        <f>VLOOKUP(E124,studia!$F$1:$I$12,3,FALSE)</f>
        <v>mgr</v>
      </c>
      <c r="D124" s="20" t="str">
        <f>VLOOKUP(E124,studia!$F$1:$I$12,4,FALSE)</f>
        <v>AMU</v>
      </c>
      <c r="E124" s="145" t="s">
        <v>1654</v>
      </c>
      <c r="F124" s="295" t="s">
        <v>2124</v>
      </c>
      <c r="G124" s="171" t="s">
        <v>1153</v>
      </c>
      <c r="H124" s="171" t="s">
        <v>1154</v>
      </c>
      <c r="I124" s="171" t="s">
        <v>1701</v>
      </c>
      <c r="J124" s="164" t="s">
        <v>1155</v>
      </c>
      <c r="K124" s="19" t="str">
        <f>VLOOKUP(J124,Prowadzacy!$F$2:$J$105,2,FALSE)</f>
        <v>Marcin</v>
      </c>
      <c r="L124" s="19">
        <f>VLOOKUP(J124,Prowadzacy!$F$2:$K$105,3,FALSE)</f>
        <v>0</v>
      </c>
      <c r="M124" s="19" t="str">
        <f>VLOOKUP(J124,Prowadzacy!$F$2:$K$105,4,FALSE)</f>
        <v>Kamiński</v>
      </c>
      <c r="N124" s="20" t="str">
        <f>VLOOKUP(J124,Prowadzacy!$F$2:$M$105,8,FALSE)</f>
        <v xml:space="preserve">Marcin | Kamiński | Dr hab. inż. |  ( 05373 ) </v>
      </c>
      <c r="O124" s="20" t="str">
        <f>VLOOKUP(J124,Prowadzacy!$F$2:$K$105,5,FALSE)</f>
        <v>K37W05D02</v>
      </c>
      <c r="P124" s="20" t="str">
        <f>VLOOKUP(J124,Prowadzacy!$F$2:$K$105,6,FALSE)</f>
        <v>ZNEMAP</v>
      </c>
      <c r="Q124" s="163" t="s">
        <v>1324</v>
      </c>
      <c r="R124" s="20" t="str">
        <f>VLOOKUP(Q124,Prowadzacy!$F$2:$K$105,2,FALSE)</f>
        <v>Krzysztof</v>
      </c>
      <c r="S124" s="20">
        <f>VLOOKUP(Q124,Prowadzacy!$F$2:$K$105,3,FALSE)</f>
        <v>0</v>
      </c>
      <c r="T124" s="20" t="str">
        <f>VLOOKUP(Q124,Prowadzacy!$F$2:$K$105,4,FALSE)</f>
        <v>Szabat</v>
      </c>
      <c r="U124" s="20" t="str">
        <f>VLOOKUP(Q124,Prowadzacy!$F$2:$M$105,8,FALSE)</f>
        <v xml:space="preserve">Krzysztof | Szabat | Prof. dr hab. inż. |  ( 05344 ) </v>
      </c>
      <c r="V124" s="164"/>
      <c r="W124" s="163" t="s">
        <v>221</v>
      </c>
      <c r="X124" s="163"/>
      <c r="Y124" s="163"/>
      <c r="Z124" s="10"/>
      <c r="AA124" s="9"/>
      <c r="AB124" s="9"/>
      <c r="AC124" s="9"/>
      <c r="AD124" s="9"/>
      <c r="AE124" s="9"/>
      <c r="AF124" s="9"/>
      <c r="AG124" s="9"/>
      <c r="AH124" s="9"/>
      <c r="AI124" s="9"/>
      <c r="AJ124" s="9"/>
      <c r="AK124" s="9"/>
    </row>
    <row r="125" spans="1:37" ht="180.75">
      <c r="A125" s="288">
        <v>120</v>
      </c>
      <c r="B125" s="20" t="str">
        <f>VLOOKUP(E125,studia!$F$1:$I$12,2,FALSE)</f>
        <v>Automatyka Przemysłowa</v>
      </c>
      <c r="C125" s="20" t="str">
        <f>VLOOKUP(E125,studia!$F$1:$I$12,3,FALSE)</f>
        <v>mgr</v>
      </c>
      <c r="D125" s="20" t="str">
        <f>VLOOKUP(E125,studia!$F$1:$I$12,4,FALSE)</f>
        <v>AMU</v>
      </c>
      <c r="E125" s="145" t="s">
        <v>1654</v>
      </c>
      <c r="F125" s="295" t="s">
        <v>2124</v>
      </c>
      <c r="G125" s="164" t="s">
        <v>1156</v>
      </c>
      <c r="H125" s="164" t="s">
        <v>1157</v>
      </c>
      <c r="I125" s="164" t="s">
        <v>1158</v>
      </c>
      <c r="J125" s="164" t="s">
        <v>1155</v>
      </c>
      <c r="K125" s="19" t="str">
        <f>VLOOKUP(J125,Prowadzacy!$F$2:$J$105,2,FALSE)</f>
        <v>Marcin</v>
      </c>
      <c r="L125" s="19">
        <f>VLOOKUP(J125,Prowadzacy!$F$2:$K$105,3,FALSE)</f>
        <v>0</v>
      </c>
      <c r="M125" s="19" t="str">
        <f>VLOOKUP(J125,Prowadzacy!$F$2:$K$105,4,FALSE)</f>
        <v>Kamiński</v>
      </c>
      <c r="N125" s="20" t="str">
        <f>VLOOKUP(J125,Prowadzacy!$F$2:$M$105,8,FALSE)</f>
        <v xml:space="preserve">Marcin | Kamiński | Dr hab. inż. |  ( 05373 ) </v>
      </c>
      <c r="O125" s="20" t="str">
        <f>VLOOKUP(J125,Prowadzacy!$F$2:$K$105,5,FALSE)</f>
        <v>K37W05D02</v>
      </c>
      <c r="P125" s="20" t="str">
        <f>VLOOKUP(J125,Prowadzacy!$F$2:$K$105,6,FALSE)</f>
        <v>ZNEMAP</v>
      </c>
      <c r="Q125" s="163" t="s">
        <v>1324</v>
      </c>
      <c r="R125" s="20" t="str">
        <f>VLOOKUP(Q125,Prowadzacy!$F$2:$K$105,2,FALSE)</f>
        <v>Krzysztof</v>
      </c>
      <c r="S125" s="20">
        <f>VLOOKUP(Q125,Prowadzacy!$F$2:$K$105,3,FALSE)</f>
        <v>0</v>
      </c>
      <c r="T125" s="20" t="str">
        <f>VLOOKUP(Q125,Prowadzacy!$F$2:$K$105,4,FALSE)</f>
        <v>Szabat</v>
      </c>
      <c r="U125" s="20" t="str">
        <f>VLOOKUP(Q125,Prowadzacy!$F$2:$M$105,8,FALSE)</f>
        <v xml:space="preserve">Krzysztof | Szabat | Prof. dr hab. inż. |  ( 05344 ) </v>
      </c>
      <c r="V125" s="164"/>
      <c r="W125" s="163" t="s">
        <v>221</v>
      </c>
      <c r="X125" s="163"/>
      <c r="Y125" s="163"/>
      <c r="Z125" s="10"/>
      <c r="AA125" s="9"/>
      <c r="AB125" s="9"/>
      <c r="AC125" s="9"/>
      <c r="AD125" s="9"/>
      <c r="AE125" s="9"/>
      <c r="AF125" s="9"/>
      <c r="AG125" s="9"/>
      <c r="AH125" s="9"/>
      <c r="AI125" s="9"/>
      <c r="AJ125" s="9"/>
      <c r="AK125" s="9"/>
    </row>
    <row r="126" spans="1:37" ht="231.75">
      <c r="A126" s="288">
        <v>121</v>
      </c>
      <c r="B126" s="20" t="str">
        <f>VLOOKUP(E126,studia!$F$1:$I$12,2,FALSE)</f>
        <v>Automatyka Przemysłowa</v>
      </c>
      <c r="C126" s="20" t="str">
        <f>VLOOKUP(E126,studia!$F$1:$I$12,3,FALSE)</f>
        <v>mgr</v>
      </c>
      <c r="D126" s="20" t="str">
        <f>VLOOKUP(E126,studia!$F$1:$I$12,4,FALSE)</f>
        <v>AMU</v>
      </c>
      <c r="E126" s="145" t="s">
        <v>1654</v>
      </c>
      <c r="F126" s="295" t="s">
        <v>2124</v>
      </c>
      <c r="G126" s="171" t="s">
        <v>1159</v>
      </c>
      <c r="H126" s="171" t="s">
        <v>1160</v>
      </c>
      <c r="I126" s="171" t="s">
        <v>1702</v>
      </c>
      <c r="J126" s="164" t="s">
        <v>1155</v>
      </c>
      <c r="K126" s="19" t="str">
        <f>VLOOKUP(J126,Prowadzacy!$F$2:$J$105,2,FALSE)</f>
        <v>Marcin</v>
      </c>
      <c r="L126" s="19">
        <f>VLOOKUP(J126,Prowadzacy!$F$2:$K$105,3,FALSE)</f>
        <v>0</v>
      </c>
      <c r="M126" s="19" t="str">
        <f>VLOOKUP(J126,Prowadzacy!$F$2:$K$105,4,FALSE)</f>
        <v>Kamiński</v>
      </c>
      <c r="N126" s="20" t="str">
        <f>VLOOKUP(J126,Prowadzacy!$F$2:$M$105,8,FALSE)</f>
        <v xml:space="preserve">Marcin | Kamiński | Dr hab. inż. |  ( 05373 ) </v>
      </c>
      <c r="O126" s="20" t="str">
        <f>VLOOKUP(J126,Prowadzacy!$F$2:$K$105,5,FALSE)</f>
        <v>K37W05D02</v>
      </c>
      <c r="P126" s="20" t="str">
        <f>VLOOKUP(J126,Prowadzacy!$F$2:$K$105,6,FALSE)</f>
        <v>ZNEMAP</v>
      </c>
      <c r="Q126" s="163" t="s">
        <v>1324</v>
      </c>
      <c r="R126" s="20" t="str">
        <f>VLOOKUP(Q126,Prowadzacy!$F$2:$K$105,2,FALSE)</f>
        <v>Krzysztof</v>
      </c>
      <c r="S126" s="20">
        <f>VLOOKUP(Q126,Prowadzacy!$F$2:$K$105,3,FALSE)</f>
        <v>0</v>
      </c>
      <c r="T126" s="20" t="str">
        <f>VLOOKUP(Q126,Prowadzacy!$F$2:$K$105,4,FALSE)</f>
        <v>Szabat</v>
      </c>
      <c r="U126" s="20" t="str">
        <f>VLOOKUP(Q126,Prowadzacy!$F$2:$M$105,8,FALSE)</f>
        <v xml:space="preserve">Krzysztof | Szabat | Prof. dr hab. inż. |  ( 05344 ) </v>
      </c>
      <c r="V126" s="164"/>
      <c r="W126" s="163" t="s">
        <v>221</v>
      </c>
      <c r="X126" s="163"/>
      <c r="Y126" s="163"/>
      <c r="Z126" s="10"/>
      <c r="AA126" s="9"/>
      <c r="AB126" s="9"/>
      <c r="AC126" s="9"/>
      <c r="AD126" s="9"/>
      <c r="AE126" s="9"/>
      <c r="AF126" s="9"/>
      <c r="AG126" s="9"/>
      <c r="AH126" s="9"/>
      <c r="AI126" s="9"/>
      <c r="AJ126" s="9"/>
      <c r="AK126" s="9"/>
    </row>
    <row r="127" spans="1:37" ht="168">
      <c r="A127" s="288">
        <v>122</v>
      </c>
      <c r="B127" s="20" t="str">
        <f>VLOOKUP(E127,studia!$F$1:$I$12,2,FALSE)</f>
        <v>Automatyka Przemysłowa</v>
      </c>
      <c r="C127" s="20" t="str">
        <f>VLOOKUP(E127,studia!$F$1:$I$12,3,FALSE)</f>
        <v>mgr</v>
      </c>
      <c r="D127" s="20" t="str">
        <f>VLOOKUP(E127,studia!$F$1:$I$12,4,FALSE)</f>
        <v>AMU</v>
      </c>
      <c r="E127" s="145" t="s">
        <v>1654</v>
      </c>
      <c r="F127" s="163"/>
      <c r="G127" s="171" t="s">
        <v>1161</v>
      </c>
      <c r="H127" s="171" t="s">
        <v>1162</v>
      </c>
      <c r="I127" s="171" t="s">
        <v>1703</v>
      </c>
      <c r="J127" s="164" t="s">
        <v>1155</v>
      </c>
      <c r="K127" s="19" t="str">
        <f>VLOOKUP(J127,Prowadzacy!$F$2:$J$105,2,FALSE)</f>
        <v>Marcin</v>
      </c>
      <c r="L127" s="19">
        <f>VLOOKUP(J127,Prowadzacy!$F$2:$K$105,3,FALSE)</f>
        <v>0</v>
      </c>
      <c r="M127" s="19" t="str">
        <f>VLOOKUP(J127,Prowadzacy!$F$2:$K$105,4,FALSE)</f>
        <v>Kamiński</v>
      </c>
      <c r="N127" s="20" t="str">
        <f>VLOOKUP(J127,Prowadzacy!$F$2:$M$105,8,FALSE)</f>
        <v xml:space="preserve">Marcin | Kamiński | Dr hab. inż. |  ( 05373 ) </v>
      </c>
      <c r="O127" s="20" t="str">
        <f>VLOOKUP(J127,Prowadzacy!$F$2:$K$105,5,FALSE)</f>
        <v>K37W05D02</v>
      </c>
      <c r="P127" s="20" t="str">
        <f>VLOOKUP(J127,Prowadzacy!$F$2:$K$105,6,FALSE)</f>
        <v>ZNEMAP</v>
      </c>
      <c r="Q127" s="163" t="s">
        <v>1019</v>
      </c>
      <c r="R127" s="20" t="str">
        <f>VLOOKUP(Q127,Prowadzacy!$F$2:$K$105,2,FALSE)</f>
        <v>Piotr</v>
      </c>
      <c r="S127" s="20" t="str">
        <f>VLOOKUP(Q127,Prowadzacy!$F$2:$K$105,3,FALSE)</f>
        <v>Stanisław</v>
      </c>
      <c r="T127" s="20" t="str">
        <f>VLOOKUP(Q127,Prowadzacy!$F$2:$K$105,4,FALSE)</f>
        <v>Derugo</v>
      </c>
      <c r="U127" s="20" t="str">
        <f>VLOOKUP(Q127,Prowadzacy!$F$2:$M$105,8,FALSE)</f>
        <v xml:space="preserve">Piotr | Derugo | Dr inż. |  ( 05390 ) </v>
      </c>
      <c r="V127" s="164"/>
      <c r="W127" s="163" t="s">
        <v>221</v>
      </c>
      <c r="X127" s="163"/>
      <c r="Y127" s="163"/>
      <c r="Z127" s="10"/>
      <c r="AA127" s="9"/>
      <c r="AB127" s="9"/>
      <c r="AC127" s="9"/>
      <c r="AD127" s="9"/>
      <c r="AE127" s="9"/>
      <c r="AF127" s="9"/>
      <c r="AG127" s="9"/>
      <c r="AH127" s="9"/>
      <c r="AI127" s="9"/>
      <c r="AJ127" s="9"/>
      <c r="AK127" s="9"/>
    </row>
    <row r="128" spans="1:37" ht="206.25">
      <c r="A128" s="288">
        <v>123</v>
      </c>
      <c r="B128" s="20" t="str">
        <f>VLOOKUP(E128,studia!$F$1:$I$12,2,FALSE)</f>
        <v>Automatyka Przemysłowa</v>
      </c>
      <c r="C128" s="20" t="str">
        <f>VLOOKUP(E128,studia!$F$1:$I$12,3,FALSE)</f>
        <v>mgr</v>
      </c>
      <c r="D128" s="20" t="str">
        <f>VLOOKUP(E128,studia!$F$1:$I$12,4,FALSE)</f>
        <v>AMU</v>
      </c>
      <c r="E128" s="145" t="s">
        <v>1654</v>
      </c>
      <c r="F128" s="295" t="s">
        <v>2124</v>
      </c>
      <c r="G128" s="171" t="s">
        <v>1166</v>
      </c>
      <c r="H128" s="171" t="s">
        <v>1704</v>
      </c>
      <c r="I128" s="171" t="s">
        <v>1705</v>
      </c>
      <c r="J128" s="164" t="s">
        <v>1155</v>
      </c>
      <c r="K128" s="19" t="str">
        <f>VLOOKUP(J128,Prowadzacy!$F$2:$J$105,2,FALSE)</f>
        <v>Marcin</v>
      </c>
      <c r="L128" s="19">
        <f>VLOOKUP(J128,Prowadzacy!$F$2:$K$105,3,FALSE)</f>
        <v>0</v>
      </c>
      <c r="M128" s="19" t="str">
        <f>VLOOKUP(J128,Prowadzacy!$F$2:$K$105,4,FALSE)</f>
        <v>Kamiński</v>
      </c>
      <c r="N128" s="20" t="str">
        <f>VLOOKUP(J128,Prowadzacy!$F$2:$M$105,8,FALSE)</f>
        <v xml:space="preserve">Marcin | Kamiński | Dr hab. inż. |  ( 05373 ) </v>
      </c>
      <c r="O128" s="20" t="str">
        <f>VLOOKUP(J128,Prowadzacy!$F$2:$K$105,5,FALSE)</f>
        <v>K37W05D02</v>
      </c>
      <c r="P128" s="20" t="str">
        <f>VLOOKUP(J128,Prowadzacy!$F$2:$K$105,6,FALSE)</f>
        <v>ZNEMAP</v>
      </c>
      <c r="Q128" s="163" t="s">
        <v>1051</v>
      </c>
      <c r="R128" s="20" t="str">
        <f>VLOOKUP(Q128,Prowadzacy!$F$2:$K$105,2,FALSE)</f>
        <v>Mateusz</v>
      </c>
      <c r="S128" s="20">
        <f>VLOOKUP(Q128,Prowadzacy!$F$2:$K$105,3,FALSE)</f>
        <v>0</v>
      </c>
      <c r="T128" s="20" t="str">
        <f>VLOOKUP(Q128,Prowadzacy!$F$2:$K$105,4,FALSE)</f>
        <v>Dybkowski</v>
      </c>
      <c r="U128" s="20" t="str">
        <f>VLOOKUP(Q128,Prowadzacy!$F$2:$M$105,8,FALSE)</f>
        <v xml:space="preserve">Mateusz | Dybkowski | Dr hab. inż. |  ( 05366 ) </v>
      </c>
      <c r="V128" s="164"/>
      <c r="W128" s="163" t="s">
        <v>221</v>
      </c>
      <c r="X128" s="163"/>
      <c r="Y128" s="163"/>
      <c r="Z128" s="10"/>
      <c r="AA128" s="9"/>
      <c r="AB128" s="9"/>
      <c r="AC128" s="9"/>
      <c r="AD128" s="9"/>
      <c r="AE128" s="9"/>
      <c r="AF128" s="9"/>
      <c r="AG128" s="9"/>
      <c r="AH128" s="9"/>
      <c r="AI128" s="9"/>
      <c r="AJ128" s="9"/>
      <c r="AK128" s="9"/>
    </row>
    <row r="129" spans="1:37" ht="193.5">
      <c r="A129" s="288">
        <v>124</v>
      </c>
      <c r="B129" s="20" t="str">
        <f>VLOOKUP(E129,studia!$F$1:$I$12,2,FALSE)</f>
        <v>Automatyka Przemysłowa</v>
      </c>
      <c r="C129" s="20" t="str">
        <f>VLOOKUP(E129,studia!$F$1:$I$12,3,FALSE)</f>
        <v>mgr</v>
      </c>
      <c r="D129" s="20" t="str">
        <f>VLOOKUP(E129,studia!$F$1:$I$12,4,FALSE)</f>
        <v>AMU</v>
      </c>
      <c r="E129" s="145" t="s">
        <v>1654</v>
      </c>
      <c r="F129" s="295" t="s">
        <v>2124</v>
      </c>
      <c r="G129" s="171" t="s">
        <v>1167</v>
      </c>
      <c r="H129" s="171" t="s">
        <v>1168</v>
      </c>
      <c r="I129" s="171" t="s">
        <v>1706</v>
      </c>
      <c r="J129" s="164" t="s">
        <v>1155</v>
      </c>
      <c r="K129" s="19" t="str">
        <f>VLOOKUP(J129,Prowadzacy!$F$2:$J$105,2,FALSE)</f>
        <v>Marcin</v>
      </c>
      <c r="L129" s="19">
        <f>VLOOKUP(J129,Prowadzacy!$F$2:$K$105,3,FALSE)</f>
        <v>0</v>
      </c>
      <c r="M129" s="19" t="str">
        <f>VLOOKUP(J129,Prowadzacy!$F$2:$K$105,4,FALSE)</f>
        <v>Kamiński</v>
      </c>
      <c r="N129" s="20" t="str">
        <f>VLOOKUP(J129,Prowadzacy!$F$2:$M$105,8,FALSE)</f>
        <v xml:space="preserve">Marcin | Kamiński | Dr hab. inż. |  ( 05373 ) </v>
      </c>
      <c r="O129" s="20" t="str">
        <f>VLOOKUP(J129,Prowadzacy!$F$2:$K$105,5,FALSE)</f>
        <v>K37W05D02</v>
      </c>
      <c r="P129" s="20" t="str">
        <f>VLOOKUP(J129,Prowadzacy!$F$2:$K$105,6,FALSE)</f>
        <v>ZNEMAP</v>
      </c>
      <c r="Q129" s="163" t="s">
        <v>1324</v>
      </c>
      <c r="R129" s="20" t="str">
        <f>VLOOKUP(Q129,Prowadzacy!$F$2:$K$105,2,FALSE)</f>
        <v>Krzysztof</v>
      </c>
      <c r="S129" s="20">
        <f>VLOOKUP(Q129,Prowadzacy!$F$2:$K$105,3,FALSE)</f>
        <v>0</v>
      </c>
      <c r="T129" s="20" t="str">
        <f>VLOOKUP(Q129,Prowadzacy!$F$2:$K$105,4,FALSE)</f>
        <v>Szabat</v>
      </c>
      <c r="U129" s="20" t="str">
        <f>VLOOKUP(Q129,Prowadzacy!$F$2:$M$105,8,FALSE)</f>
        <v xml:space="preserve">Krzysztof | Szabat | Prof. dr hab. inż. |  ( 05344 ) </v>
      </c>
      <c r="V129" s="164"/>
      <c r="W129" s="163" t="s">
        <v>221</v>
      </c>
      <c r="X129" s="163"/>
      <c r="Y129" s="163"/>
      <c r="Z129" s="10"/>
      <c r="AA129" s="9"/>
      <c r="AB129" s="9"/>
      <c r="AC129" s="9"/>
      <c r="AD129" s="9"/>
      <c r="AE129" s="9"/>
      <c r="AF129" s="9"/>
      <c r="AG129" s="9"/>
      <c r="AH129" s="9"/>
      <c r="AI129" s="9"/>
      <c r="AJ129" s="9"/>
      <c r="AK129" s="9"/>
    </row>
    <row r="130" spans="1:37" ht="168">
      <c r="A130" s="288">
        <v>125</v>
      </c>
      <c r="B130" s="20" t="str">
        <f>VLOOKUP(E130,studia!$F$1:$I$12,2,FALSE)</f>
        <v>Automatyka Przemysłowa</v>
      </c>
      <c r="C130" s="20" t="str">
        <f>VLOOKUP(E130,studia!$F$1:$I$12,3,FALSE)</f>
        <v>mgr</v>
      </c>
      <c r="D130" s="20" t="str">
        <f>VLOOKUP(E130,studia!$F$1:$I$12,4,FALSE)</f>
        <v>AMU</v>
      </c>
      <c r="E130" s="145" t="s">
        <v>1654</v>
      </c>
      <c r="F130" s="295" t="s">
        <v>2124</v>
      </c>
      <c r="G130" s="164" t="s">
        <v>1178</v>
      </c>
      <c r="H130" s="164" t="s">
        <v>1179</v>
      </c>
      <c r="I130" s="164" t="s">
        <v>1180</v>
      </c>
      <c r="J130" s="164" t="s">
        <v>1155</v>
      </c>
      <c r="K130" s="19" t="str">
        <f>VLOOKUP(J130,Prowadzacy!$F$2:$J$105,2,FALSE)</f>
        <v>Marcin</v>
      </c>
      <c r="L130" s="19">
        <f>VLOOKUP(J130,Prowadzacy!$F$2:$K$105,3,FALSE)</f>
        <v>0</v>
      </c>
      <c r="M130" s="19" t="str">
        <f>VLOOKUP(J130,Prowadzacy!$F$2:$K$105,4,FALSE)</f>
        <v>Kamiński</v>
      </c>
      <c r="N130" s="20" t="str">
        <f>VLOOKUP(J130,Prowadzacy!$F$2:$M$105,8,FALSE)</f>
        <v xml:space="preserve">Marcin | Kamiński | Dr hab. inż. |  ( 05373 ) </v>
      </c>
      <c r="O130" s="20" t="str">
        <f>VLOOKUP(J130,Prowadzacy!$F$2:$K$105,5,FALSE)</f>
        <v>K37W05D02</v>
      </c>
      <c r="P130" s="20" t="str">
        <f>VLOOKUP(J130,Prowadzacy!$F$2:$K$105,6,FALSE)</f>
        <v>ZNEMAP</v>
      </c>
      <c r="Q130" s="163" t="s">
        <v>1324</v>
      </c>
      <c r="R130" s="20" t="str">
        <f>VLOOKUP(Q130,Prowadzacy!$F$2:$K$105,2,FALSE)</f>
        <v>Krzysztof</v>
      </c>
      <c r="S130" s="20">
        <f>VLOOKUP(Q130,Prowadzacy!$F$2:$K$105,3,FALSE)</f>
        <v>0</v>
      </c>
      <c r="T130" s="20" t="str">
        <f>VLOOKUP(Q130,Prowadzacy!$F$2:$K$105,4,FALSE)</f>
        <v>Szabat</v>
      </c>
      <c r="U130" s="20" t="str">
        <f>VLOOKUP(Q130,Prowadzacy!$F$2:$M$105,8,FALSE)</f>
        <v xml:space="preserve">Krzysztof | Szabat | Prof. dr hab. inż. |  ( 05344 ) </v>
      </c>
      <c r="V130" s="164"/>
      <c r="W130" s="163" t="s">
        <v>221</v>
      </c>
      <c r="X130" s="163"/>
      <c r="Y130" s="163"/>
      <c r="Z130" s="10"/>
      <c r="AA130" s="9"/>
      <c r="AB130" s="9"/>
      <c r="AC130" s="9"/>
      <c r="AD130" s="9"/>
      <c r="AE130" s="9"/>
      <c r="AF130" s="9"/>
      <c r="AG130" s="9"/>
      <c r="AH130" s="9"/>
      <c r="AI130" s="9"/>
      <c r="AJ130" s="9"/>
      <c r="AK130" s="9"/>
    </row>
    <row r="131" spans="1:37" ht="180.75">
      <c r="A131" s="288">
        <v>126</v>
      </c>
      <c r="B131" s="20" t="str">
        <f>VLOOKUP(E131,studia!$F$1:$I$12,2,FALSE)</f>
        <v>Automatyka Przemysłowa</v>
      </c>
      <c r="C131" s="20" t="str">
        <f>VLOOKUP(E131,studia!$F$1:$I$12,3,FALSE)</f>
        <v>mgr</v>
      </c>
      <c r="D131" s="20" t="str">
        <f>VLOOKUP(E131,studia!$F$1:$I$12,4,FALSE)</f>
        <v>AMU</v>
      </c>
      <c r="E131" s="145" t="s">
        <v>1654</v>
      </c>
      <c r="F131" s="295" t="s">
        <v>2124</v>
      </c>
      <c r="G131" s="164" t="s">
        <v>1219</v>
      </c>
      <c r="H131" s="164" t="s">
        <v>1220</v>
      </c>
      <c r="I131" s="164" t="s">
        <v>1221</v>
      </c>
      <c r="J131" s="164" t="s">
        <v>1212</v>
      </c>
      <c r="K131" s="19" t="str">
        <f>VLOOKUP(J131,Prowadzacy!$F$2:$J$105,2,FALSE)</f>
        <v>Jacek</v>
      </c>
      <c r="L131" s="19">
        <f>VLOOKUP(J131,Prowadzacy!$F$2:$K$105,3,FALSE)</f>
        <v>0</v>
      </c>
      <c r="M131" s="19" t="str">
        <f>VLOOKUP(J131,Prowadzacy!$F$2:$K$105,4,FALSE)</f>
        <v>Listwan</v>
      </c>
      <c r="N131" s="20" t="str">
        <f>VLOOKUP(J131,Prowadzacy!$F$2:$M$105,8,FALSE)</f>
        <v xml:space="preserve">Jacek | Listwan | Dr inż. |  ( p53100 ) </v>
      </c>
      <c r="O131" s="20" t="str">
        <f>VLOOKUP(J131,Prowadzacy!$F$2:$K$105,5,FALSE)</f>
        <v>K37W05D02</v>
      </c>
      <c r="P131" s="20" t="str">
        <f>VLOOKUP(J131,Prowadzacy!$F$2:$K$105,6,FALSE)</f>
        <v>ZNEMAP</v>
      </c>
      <c r="Q131" s="163" t="s">
        <v>1122</v>
      </c>
      <c r="R131" s="20" t="str">
        <f>VLOOKUP(Q131,Prowadzacy!$F$2:$K$105,2,FALSE)</f>
        <v>Piotr</v>
      </c>
      <c r="S131" s="20">
        <f>VLOOKUP(Q131,Prowadzacy!$F$2:$K$105,3,FALSE)</f>
        <v>0</v>
      </c>
      <c r="T131" s="20" t="str">
        <f>VLOOKUP(Q131,Prowadzacy!$F$2:$K$105,4,FALSE)</f>
        <v>Gajewski</v>
      </c>
      <c r="U131" s="20" t="str">
        <f>VLOOKUP(Q131,Prowadzacy!$F$2:$M$105,8,FALSE)</f>
        <v xml:space="preserve">Piotr | Gajewski | Dr inż. |  ( 05397 ) </v>
      </c>
      <c r="V131" s="164"/>
      <c r="W131" s="163" t="s">
        <v>221</v>
      </c>
      <c r="X131" s="163"/>
      <c r="Y131" s="163"/>
      <c r="Z131" s="10"/>
      <c r="AA131" s="9"/>
      <c r="AB131" s="9"/>
      <c r="AC131" s="9"/>
      <c r="AD131" s="9"/>
      <c r="AE131" s="9"/>
      <c r="AF131" s="9"/>
      <c r="AG131" s="9"/>
      <c r="AH131" s="9"/>
      <c r="AI131" s="9"/>
      <c r="AJ131" s="9"/>
      <c r="AK131" s="9"/>
    </row>
    <row r="132" spans="1:37" ht="180.75">
      <c r="A132" s="288">
        <v>127</v>
      </c>
      <c r="B132" s="20" t="str">
        <f>VLOOKUP(E132,studia!$F$1:$I$12,2,FALSE)</f>
        <v>Automatyka Przemysłowa</v>
      </c>
      <c r="C132" s="20" t="str">
        <f>VLOOKUP(E132,studia!$F$1:$I$12,3,FALSE)</f>
        <v>mgr</v>
      </c>
      <c r="D132" s="20" t="str">
        <f>VLOOKUP(E132,studia!$F$1:$I$12,4,FALSE)</f>
        <v>AMU</v>
      </c>
      <c r="E132" s="145" t="s">
        <v>1654</v>
      </c>
      <c r="F132" s="163"/>
      <c r="G132" s="164" t="s">
        <v>1222</v>
      </c>
      <c r="H132" s="164" t="s">
        <v>1223</v>
      </c>
      <c r="I132" s="164" t="s">
        <v>1224</v>
      </c>
      <c r="J132" s="164" t="s">
        <v>1212</v>
      </c>
      <c r="K132" s="19" t="str">
        <f>VLOOKUP(J132,Prowadzacy!$F$2:$J$105,2,FALSE)</f>
        <v>Jacek</v>
      </c>
      <c r="L132" s="19">
        <f>VLOOKUP(J132,Prowadzacy!$F$2:$K$105,3,FALSE)</f>
        <v>0</v>
      </c>
      <c r="M132" s="19" t="str">
        <f>VLOOKUP(J132,Prowadzacy!$F$2:$K$105,4,FALSE)</f>
        <v>Listwan</v>
      </c>
      <c r="N132" s="20" t="str">
        <f>VLOOKUP(J132,Prowadzacy!$F$2:$M$105,8,FALSE)</f>
        <v xml:space="preserve">Jacek | Listwan | Dr inż. |  ( p53100 ) </v>
      </c>
      <c r="O132" s="20" t="str">
        <f>VLOOKUP(J132,Prowadzacy!$F$2:$K$105,5,FALSE)</f>
        <v>K37W05D02</v>
      </c>
      <c r="P132" s="20" t="str">
        <f>VLOOKUP(J132,Prowadzacy!$F$2:$K$105,6,FALSE)</f>
        <v>ZNEMAP</v>
      </c>
      <c r="Q132" s="163" t="s">
        <v>1122</v>
      </c>
      <c r="R132" s="20" t="str">
        <f>VLOOKUP(Q132,Prowadzacy!$F$2:$K$105,2,FALSE)</f>
        <v>Piotr</v>
      </c>
      <c r="S132" s="20">
        <f>VLOOKUP(Q132,Prowadzacy!$F$2:$K$105,3,FALSE)</f>
        <v>0</v>
      </c>
      <c r="T132" s="20" t="str">
        <f>VLOOKUP(Q132,Prowadzacy!$F$2:$K$105,4,FALSE)</f>
        <v>Gajewski</v>
      </c>
      <c r="U132" s="20" t="str">
        <f>VLOOKUP(Q132,Prowadzacy!$F$2:$M$105,8,FALSE)</f>
        <v xml:space="preserve">Piotr | Gajewski | Dr inż. |  ( 05397 ) </v>
      </c>
      <c r="V132" s="164"/>
      <c r="W132" s="163" t="s">
        <v>221</v>
      </c>
      <c r="X132" s="163"/>
      <c r="Y132" s="163"/>
      <c r="Z132" s="10"/>
      <c r="AA132" s="9"/>
      <c r="AB132" s="9"/>
      <c r="AC132" s="9"/>
      <c r="AD132" s="9"/>
      <c r="AE132" s="9"/>
      <c r="AF132" s="9"/>
      <c r="AG132" s="9"/>
      <c r="AH132" s="9"/>
      <c r="AI132" s="9"/>
      <c r="AJ132" s="9"/>
      <c r="AK132" s="9"/>
    </row>
    <row r="133" spans="1:37" ht="168">
      <c r="A133" s="288">
        <v>128</v>
      </c>
      <c r="B133" s="20" t="str">
        <f>VLOOKUP(E133,studia!$F$1:$I$12,2,FALSE)</f>
        <v>Automatyka Przemysłowa</v>
      </c>
      <c r="C133" s="20" t="str">
        <f>VLOOKUP(E133,studia!$F$1:$I$12,3,FALSE)</f>
        <v>mgr</v>
      </c>
      <c r="D133" s="20" t="str">
        <f>VLOOKUP(E133,studia!$F$1:$I$12,4,FALSE)</f>
        <v>AMU</v>
      </c>
      <c r="E133" s="145" t="s">
        <v>1654</v>
      </c>
      <c r="F133" s="163"/>
      <c r="G133" s="164" t="s">
        <v>1234</v>
      </c>
      <c r="H133" s="164" t="s">
        <v>1234</v>
      </c>
      <c r="I133" s="164" t="s">
        <v>1235</v>
      </c>
      <c r="J133" s="164" t="s">
        <v>1236</v>
      </c>
      <c r="K133" s="19" t="str">
        <f>VLOOKUP(J133,Prowadzacy!$F$2:$J$105,2,FALSE)</f>
        <v>Leszek</v>
      </c>
      <c r="L133" s="19">
        <f>VLOOKUP(J133,Prowadzacy!$F$2:$K$105,3,FALSE)</f>
        <v>0</v>
      </c>
      <c r="M133" s="19" t="str">
        <f>VLOOKUP(J133,Prowadzacy!$F$2:$K$105,4,FALSE)</f>
        <v>Pawlaczyk</v>
      </c>
      <c r="N133" s="20" t="str">
        <f>VLOOKUP(J133,Prowadzacy!$F$2:$M$105,8,FALSE)</f>
        <v xml:space="preserve">Leszek | Pawlaczyk | Dr hab. inż. |  ( 05336 ) </v>
      </c>
      <c r="O133" s="20" t="str">
        <f>VLOOKUP(J133,Prowadzacy!$F$2:$K$105,5,FALSE)</f>
        <v>K37W05D02</v>
      </c>
      <c r="P133" s="20" t="str">
        <f>VLOOKUP(J133,Prowadzacy!$F$2:$K$105,6,FALSE)</f>
        <v>ZNEMAP</v>
      </c>
      <c r="Q133" s="163" t="s">
        <v>1280</v>
      </c>
      <c r="R133" s="20" t="str">
        <f>VLOOKUP(Q133,Prowadzacy!$F$2:$K$105,2,FALSE)</f>
        <v>Krzysztof</v>
      </c>
      <c r="S133" s="20">
        <f>VLOOKUP(Q133,Prowadzacy!$F$2:$K$105,3,FALSE)</f>
        <v>0</v>
      </c>
      <c r="T133" s="20" t="str">
        <f>VLOOKUP(Q133,Prowadzacy!$F$2:$K$105,4,FALSE)</f>
        <v>Pieńkowski</v>
      </c>
      <c r="U133" s="20" t="str">
        <f>VLOOKUP(Q133,Prowadzacy!$F$2:$M$105,8,FALSE)</f>
        <v xml:space="preserve">Krzysztof | Pieńkowski | Dr hab. inż. |  ( 05339 ) </v>
      </c>
      <c r="V133" s="164"/>
      <c r="W133" s="163" t="s">
        <v>221</v>
      </c>
      <c r="X133" s="163"/>
      <c r="Y133" s="163"/>
      <c r="Z133" s="10"/>
      <c r="AA133" s="9"/>
      <c r="AB133" s="9"/>
      <c r="AC133" s="9"/>
      <c r="AD133" s="9"/>
      <c r="AE133" s="9"/>
      <c r="AF133" s="9"/>
      <c r="AG133" s="9"/>
      <c r="AH133" s="9"/>
      <c r="AI133" s="9"/>
      <c r="AJ133" s="9"/>
      <c r="AK133" s="9"/>
    </row>
    <row r="134" spans="1:37" ht="206.25">
      <c r="A134" s="288">
        <v>129</v>
      </c>
      <c r="B134" s="20" t="str">
        <f>VLOOKUP(E134,studia!$F$1:$I$12,2,FALSE)</f>
        <v>Automatyka Przemysłowa</v>
      </c>
      <c r="C134" s="20" t="str">
        <f>VLOOKUP(E134,studia!$F$1:$I$12,3,FALSE)</f>
        <v>mgr</v>
      </c>
      <c r="D134" s="20" t="str">
        <f>VLOOKUP(E134,studia!$F$1:$I$12,4,FALSE)</f>
        <v>AMU</v>
      </c>
      <c r="E134" s="145" t="s">
        <v>1654</v>
      </c>
      <c r="F134" s="295" t="s">
        <v>2124</v>
      </c>
      <c r="G134" s="164" t="s">
        <v>1243</v>
      </c>
      <c r="H134" s="164" t="s">
        <v>1244</v>
      </c>
      <c r="I134" s="164" t="s">
        <v>1245</v>
      </c>
      <c r="J134" s="164" t="s">
        <v>1246</v>
      </c>
      <c r="K134" s="19" t="str">
        <f>VLOOKUP(J134,Prowadzacy!$F$2:$J$105,2,FALSE)</f>
        <v>Marcin</v>
      </c>
      <c r="L134" s="19" t="str">
        <f>VLOOKUP(J134,Prowadzacy!$F$2:$K$105,3,FALSE)</f>
        <v>Stanisław</v>
      </c>
      <c r="M134" s="19" t="str">
        <f>VLOOKUP(J134,Prowadzacy!$F$2:$K$105,4,FALSE)</f>
        <v>Pawlak</v>
      </c>
      <c r="N134" s="20" t="str">
        <f>VLOOKUP(J134,Prowadzacy!$F$2:$M$105,8,FALSE)</f>
        <v xml:space="preserve">Marcin | Pawlak | Dr inż. |  ( 05337 ) </v>
      </c>
      <c r="O134" s="20" t="str">
        <f>VLOOKUP(J134,Prowadzacy!$F$2:$K$105,5,FALSE)</f>
        <v>K37W05D02</v>
      </c>
      <c r="P134" s="20" t="str">
        <f>VLOOKUP(J134,Prowadzacy!$F$2:$K$105,6,FALSE)</f>
        <v>ZNEMAP</v>
      </c>
      <c r="Q134" s="163" t="s">
        <v>1084</v>
      </c>
      <c r="R134" s="20" t="str">
        <f>VLOOKUP(Q134,Prowadzacy!$F$2:$K$105,2,FALSE)</f>
        <v>Krzysztof</v>
      </c>
      <c r="S134" s="20" t="str">
        <f>VLOOKUP(Q134,Prowadzacy!$F$2:$K$105,3,FALSE)</f>
        <v>Paweł</v>
      </c>
      <c r="T134" s="20" t="str">
        <f>VLOOKUP(Q134,Prowadzacy!$F$2:$K$105,4,FALSE)</f>
        <v>Dyrcz</v>
      </c>
      <c r="U134" s="20" t="str">
        <f>VLOOKUP(Q134,Prowadzacy!$F$2:$M$105,8,FALSE)</f>
        <v xml:space="preserve">Krzysztof | Dyrcz | Dr inż. |  ( 05307 ) </v>
      </c>
      <c r="V134" s="164"/>
      <c r="W134" s="163" t="s">
        <v>221</v>
      </c>
      <c r="X134" s="163"/>
      <c r="Y134" s="163"/>
      <c r="Z134" s="10"/>
      <c r="AA134" s="9"/>
      <c r="AB134" s="9"/>
      <c r="AC134" s="9"/>
      <c r="AD134" s="9"/>
      <c r="AE134" s="9"/>
      <c r="AF134" s="9"/>
      <c r="AG134" s="9"/>
      <c r="AH134" s="9"/>
      <c r="AI134" s="9"/>
      <c r="AJ134" s="9"/>
      <c r="AK134" s="9"/>
    </row>
    <row r="135" spans="1:37" ht="155.25">
      <c r="A135" s="288">
        <v>130</v>
      </c>
      <c r="B135" s="20" t="str">
        <f>VLOOKUP(E135,studia!$F$1:$I$12,2,FALSE)</f>
        <v>Automatyka Przemysłowa</v>
      </c>
      <c r="C135" s="20" t="str">
        <f>VLOOKUP(E135,studia!$F$1:$I$12,3,FALSE)</f>
        <v>mgr</v>
      </c>
      <c r="D135" s="20" t="str">
        <f>VLOOKUP(E135,studia!$F$1:$I$12,4,FALSE)</f>
        <v>AMU</v>
      </c>
      <c r="E135" s="145" t="s">
        <v>1654</v>
      </c>
      <c r="F135" s="295" t="s">
        <v>2124</v>
      </c>
      <c r="G135" s="164" t="s">
        <v>1247</v>
      </c>
      <c r="H135" s="164" t="s">
        <v>1248</v>
      </c>
      <c r="I135" s="164" t="s">
        <v>1249</v>
      </c>
      <c r="J135" s="164" t="s">
        <v>1246</v>
      </c>
      <c r="K135" s="19" t="str">
        <f>VLOOKUP(J135,Prowadzacy!$F$2:$J$105,2,FALSE)</f>
        <v>Marcin</v>
      </c>
      <c r="L135" s="19" t="str">
        <f>VLOOKUP(J135,Prowadzacy!$F$2:$K$105,3,FALSE)</f>
        <v>Stanisław</v>
      </c>
      <c r="M135" s="19" t="str">
        <f>VLOOKUP(J135,Prowadzacy!$F$2:$K$105,4,FALSE)</f>
        <v>Pawlak</v>
      </c>
      <c r="N135" s="20" t="str">
        <f>VLOOKUP(J135,Prowadzacy!$F$2:$M$105,8,FALSE)</f>
        <v xml:space="preserve">Marcin | Pawlak | Dr inż. |  ( 05337 ) </v>
      </c>
      <c r="O135" s="20" t="str">
        <f>VLOOKUP(J135,Prowadzacy!$F$2:$K$105,5,FALSE)</f>
        <v>K37W05D02</v>
      </c>
      <c r="P135" s="20" t="str">
        <f>VLOOKUP(J135,Prowadzacy!$F$2:$K$105,6,FALSE)</f>
        <v>ZNEMAP</v>
      </c>
      <c r="Q135" s="163" t="s">
        <v>1084</v>
      </c>
      <c r="R135" s="20" t="str">
        <f>VLOOKUP(Q135,Prowadzacy!$F$2:$K$105,2,FALSE)</f>
        <v>Krzysztof</v>
      </c>
      <c r="S135" s="20" t="str">
        <f>VLOOKUP(Q135,Prowadzacy!$F$2:$K$105,3,FALSE)</f>
        <v>Paweł</v>
      </c>
      <c r="T135" s="20" t="str">
        <f>VLOOKUP(Q135,Prowadzacy!$F$2:$K$105,4,FALSE)</f>
        <v>Dyrcz</v>
      </c>
      <c r="U135" s="20" t="str">
        <f>VLOOKUP(Q135,Prowadzacy!$F$2:$M$105,8,FALSE)</f>
        <v xml:space="preserve">Krzysztof | Dyrcz | Dr inż. |  ( 05307 ) </v>
      </c>
      <c r="V135" s="164"/>
      <c r="W135" s="163" t="s">
        <v>221</v>
      </c>
      <c r="X135" s="163"/>
      <c r="Y135" s="163"/>
      <c r="Z135" s="10"/>
      <c r="AA135" s="9"/>
      <c r="AB135" s="9"/>
      <c r="AC135" s="9"/>
      <c r="AD135" s="9"/>
      <c r="AE135" s="9"/>
      <c r="AF135" s="9"/>
      <c r="AG135" s="9"/>
      <c r="AH135" s="9"/>
      <c r="AI135" s="9"/>
      <c r="AJ135" s="9"/>
      <c r="AK135" s="9"/>
    </row>
    <row r="136" spans="1:37" ht="180.75">
      <c r="A136" s="288">
        <v>131</v>
      </c>
      <c r="B136" s="20" t="str">
        <f>VLOOKUP(E136,studia!$F$1:$I$12,2,FALSE)</f>
        <v>Automatyka Przemysłowa</v>
      </c>
      <c r="C136" s="20" t="str">
        <f>VLOOKUP(E136,studia!$F$1:$I$12,3,FALSE)</f>
        <v>mgr</v>
      </c>
      <c r="D136" s="20" t="str">
        <f>VLOOKUP(E136,studia!$F$1:$I$12,4,FALSE)</f>
        <v>AMU</v>
      </c>
      <c r="E136" s="145" t="s">
        <v>1654</v>
      </c>
      <c r="F136" s="163"/>
      <c r="G136" s="164" t="s">
        <v>1250</v>
      </c>
      <c r="H136" s="164" t="s">
        <v>1251</v>
      </c>
      <c r="I136" s="164" t="s">
        <v>1252</v>
      </c>
      <c r="J136" s="164" t="s">
        <v>1246</v>
      </c>
      <c r="K136" s="19" t="str">
        <f>VLOOKUP(J136,Prowadzacy!$F$2:$J$105,2,FALSE)</f>
        <v>Marcin</v>
      </c>
      <c r="L136" s="19" t="str">
        <f>VLOOKUP(J136,Prowadzacy!$F$2:$K$105,3,FALSE)</f>
        <v>Stanisław</v>
      </c>
      <c r="M136" s="19" t="str">
        <f>VLOOKUP(J136,Prowadzacy!$F$2:$K$105,4,FALSE)</f>
        <v>Pawlak</v>
      </c>
      <c r="N136" s="20" t="str">
        <f>VLOOKUP(J136,Prowadzacy!$F$2:$M$105,8,FALSE)</f>
        <v xml:space="preserve">Marcin | Pawlak | Dr inż. |  ( 05337 ) </v>
      </c>
      <c r="O136" s="20" t="str">
        <f>VLOOKUP(J136,Prowadzacy!$F$2:$K$105,5,FALSE)</f>
        <v>K37W05D02</v>
      </c>
      <c r="P136" s="20" t="str">
        <f>VLOOKUP(J136,Prowadzacy!$F$2:$K$105,6,FALSE)</f>
        <v>ZNEMAP</v>
      </c>
      <c r="Q136" s="163" t="s">
        <v>1084</v>
      </c>
      <c r="R136" s="20" t="str">
        <f>VLOOKUP(Q136,Prowadzacy!$F$2:$K$105,2,FALSE)</f>
        <v>Krzysztof</v>
      </c>
      <c r="S136" s="20" t="str">
        <f>VLOOKUP(Q136,Prowadzacy!$F$2:$K$105,3,FALSE)</f>
        <v>Paweł</v>
      </c>
      <c r="T136" s="20" t="str">
        <f>VLOOKUP(Q136,Prowadzacy!$F$2:$K$105,4,FALSE)</f>
        <v>Dyrcz</v>
      </c>
      <c r="U136" s="20" t="str">
        <f>VLOOKUP(Q136,Prowadzacy!$F$2:$M$105,8,FALSE)</f>
        <v xml:space="preserve">Krzysztof | Dyrcz | Dr inż. |  ( 05307 ) </v>
      </c>
      <c r="V136" s="164"/>
      <c r="W136" s="163" t="s">
        <v>221</v>
      </c>
      <c r="X136" s="163"/>
      <c r="Y136" s="163"/>
      <c r="Z136" s="10"/>
      <c r="AA136" s="9"/>
      <c r="AB136" s="9"/>
      <c r="AC136" s="9"/>
      <c r="AD136" s="9"/>
      <c r="AE136" s="9"/>
      <c r="AF136" s="9"/>
      <c r="AG136" s="9"/>
      <c r="AH136" s="9"/>
      <c r="AI136" s="9"/>
      <c r="AJ136" s="9"/>
      <c r="AK136" s="9"/>
    </row>
    <row r="137" spans="1:37" ht="104.25">
      <c r="A137" s="288">
        <v>132</v>
      </c>
      <c r="B137" s="20" t="str">
        <f>VLOOKUP(E137,studia!$F$1:$I$12,2,FALSE)</f>
        <v>Automatyka Przemysłowa</v>
      </c>
      <c r="C137" s="20" t="str">
        <f>VLOOKUP(E137,studia!$F$1:$I$12,3,FALSE)</f>
        <v>mgr</v>
      </c>
      <c r="D137" s="20" t="str">
        <f>VLOOKUP(E137,studia!$F$1:$I$12,4,FALSE)</f>
        <v>AMU</v>
      </c>
      <c r="E137" s="145" t="s">
        <v>1654</v>
      </c>
      <c r="F137" s="163"/>
      <c r="G137" s="164" t="s">
        <v>1281</v>
      </c>
      <c r="H137" s="164" t="s">
        <v>1282</v>
      </c>
      <c r="I137" s="164" t="s">
        <v>1283</v>
      </c>
      <c r="J137" s="164" t="s">
        <v>1280</v>
      </c>
      <c r="K137" s="19" t="str">
        <f>VLOOKUP(J137,Prowadzacy!$F$2:$J$105,2,FALSE)</f>
        <v>Krzysztof</v>
      </c>
      <c r="L137" s="19">
        <f>VLOOKUP(J137,Prowadzacy!$F$2:$K$105,3,FALSE)</f>
        <v>0</v>
      </c>
      <c r="M137" s="19" t="str">
        <f>VLOOKUP(J137,Prowadzacy!$F$2:$K$105,4,FALSE)</f>
        <v>Pieńkowski</v>
      </c>
      <c r="N137" s="20" t="str">
        <f>VLOOKUP(J137,Prowadzacy!$F$2:$M$105,8,FALSE)</f>
        <v xml:space="preserve">Krzysztof | Pieńkowski | Dr hab. inż. |  ( 05339 ) </v>
      </c>
      <c r="O137" s="20" t="str">
        <f>VLOOKUP(J137,Prowadzacy!$F$2:$K$105,5,FALSE)</f>
        <v>K37W05D02</v>
      </c>
      <c r="P137" s="20" t="str">
        <f>VLOOKUP(J137,Prowadzacy!$F$2:$K$105,6,FALSE)</f>
        <v>ZNEMAP</v>
      </c>
      <c r="Q137" s="163" t="s">
        <v>1236</v>
      </c>
      <c r="R137" s="20" t="str">
        <f>VLOOKUP(Q137,Prowadzacy!$F$2:$K$105,2,FALSE)</f>
        <v>Leszek</v>
      </c>
      <c r="S137" s="20">
        <f>VLOOKUP(Q137,Prowadzacy!$F$2:$K$105,3,FALSE)</f>
        <v>0</v>
      </c>
      <c r="T137" s="20" t="str">
        <f>VLOOKUP(Q137,Prowadzacy!$F$2:$K$105,4,FALSE)</f>
        <v>Pawlaczyk</v>
      </c>
      <c r="U137" s="20" t="str">
        <f>VLOOKUP(Q137,Prowadzacy!$F$2:$M$105,8,FALSE)</f>
        <v xml:space="preserve">Leszek | Pawlaczyk | Dr hab. inż. |  ( 05336 ) </v>
      </c>
      <c r="V137" s="164"/>
      <c r="W137" s="163" t="s">
        <v>221</v>
      </c>
      <c r="X137" s="163"/>
      <c r="Y137" s="163"/>
      <c r="Z137" s="10"/>
      <c r="AA137" s="9"/>
      <c r="AB137" s="9"/>
      <c r="AC137" s="9"/>
      <c r="AD137" s="9"/>
      <c r="AE137" s="9"/>
      <c r="AF137" s="9"/>
      <c r="AG137" s="9"/>
      <c r="AH137" s="9"/>
      <c r="AI137" s="9"/>
      <c r="AJ137" s="9"/>
      <c r="AK137" s="9"/>
    </row>
    <row r="138" spans="1:37" ht="104.25">
      <c r="A138" s="288">
        <v>133</v>
      </c>
      <c r="B138" s="20" t="str">
        <f>VLOOKUP(E138,studia!$F$1:$I$12,2,FALSE)</f>
        <v>Automatyka Przemysłowa</v>
      </c>
      <c r="C138" s="20" t="str">
        <f>VLOOKUP(E138,studia!$F$1:$I$12,3,FALSE)</f>
        <v>mgr</v>
      </c>
      <c r="D138" s="20" t="str">
        <f>VLOOKUP(E138,studia!$F$1:$I$12,4,FALSE)</f>
        <v>AMU</v>
      </c>
      <c r="E138" s="145" t="s">
        <v>1654</v>
      </c>
      <c r="F138" s="163"/>
      <c r="G138" s="164" t="s">
        <v>1296</v>
      </c>
      <c r="H138" s="164" t="s">
        <v>1297</v>
      </c>
      <c r="I138" s="164" t="s">
        <v>1298</v>
      </c>
      <c r="J138" s="164" t="s">
        <v>1280</v>
      </c>
      <c r="K138" s="19" t="str">
        <f>VLOOKUP(J138,Prowadzacy!$F$2:$J$105,2,FALSE)</f>
        <v>Krzysztof</v>
      </c>
      <c r="L138" s="19">
        <f>VLOOKUP(J138,Prowadzacy!$F$2:$K$105,3,FALSE)</f>
        <v>0</v>
      </c>
      <c r="M138" s="19" t="str">
        <f>VLOOKUP(J138,Prowadzacy!$F$2:$K$105,4,FALSE)</f>
        <v>Pieńkowski</v>
      </c>
      <c r="N138" s="20" t="str">
        <f>VLOOKUP(J138,Prowadzacy!$F$2:$M$105,8,FALSE)</f>
        <v xml:space="preserve">Krzysztof | Pieńkowski | Dr hab. inż. |  ( 05339 ) </v>
      </c>
      <c r="O138" s="20" t="str">
        <f>VLOOKUP(J138,Prowadzacy!$F$2:$K$105,5,FALSE)</f>
        <v>K37W05D02</v>
      </c>
      <c r="P138" s="20" t="str">
        <f>VLOOKUP(J138,Prowadzacy!$F$2:$K$105,6,FALSE)</f>
        <v>ZNEMAP</v>
      </c>
      <c r="Q138" s="163" t="s">
        <v>1236</v>
      </c>
      <c r="R138" s="20" t="str">
        <f>VLOOKUP(Q138,Prowadzacy!$F$2:$K$105,2,FALSE)</f>
        <v>Leszek</v>
      </c>
      <c r="S138" s="20">
        <f>VLOOKUP(Q138,Prowadzacy!$F$2:$K$105,3,FALSE)</f>
        <v>0</v>
      </c>
      <c r="T138" s="20" t="str">
        <f>VLOOKUP(Q138,Prowadzacy!$F$2:$K$105,4,FALSE)</f>
        <v>Pawlaczyk</v>
      </c>
      <c r="U138" s="20" t="str">
        <f>VLOOKUP(Q138,Prowadzacy!$F$2:$M$105,8,FALSE)</f>
        <v xml:space="preserve">Leszek | Pawlaczyk | Dr hab. inż. |  ( 05336 ) </v>
      </c>
      <c r="V138" s="164"/>
      <c r="W138" s="163" t="s">
        <v>221</v>
      </c>
      <c r="X138" s="163"/>
      <c r="Y138" s="163"/>
      <c r="Z138" s="10"/>
      <c r="AA138" s="9"/>
      <c r="AB138" s="9"/>
      <c r="AC138" s="9"/>
      <c r="AD138" s="9"/>
      <c r="AE138" s="9"/>
      <c r="AF138" s="9"/>
      <c r="AG138" s="9"/>
      <c r="AH138" s="9"/>
      <c r="AI138" s="9"/>
      <c r="AJ138" s="9"/>
      <c r="AK138" s="9"/>
    </row>
    <row r="139" spans="1:37" ht="168">
      <c r="A139" s="288">
        <v>134</v>
      </c>
      <c r="B139" s="20" t="str">
        <f>VLOOKUP(E139,studia!$F$1:$I$12,2,FALSE)</f>
        <v>Automatyka Przemysłowa</v>
      </c>
      <c r="C139" s="20" t="str">
        <f>VLOOKUP(E139,studia!$F$1:$I$12,3,FALSE)</f>
        <v>mgr</v>
      </c>
      <c r="D139" s="20" t="str">
        <f>VLOOKUP(E139,studia!$F$1:$I$12,4,FALSE)</f>
        <v>AMU</v>
      </c>
      <c r="E139" s="145" t="s">
        <v>1654</v>
      </c>
      <c r="F139" s="295" t="s">
        <v>2124</v>
      </c>
      <c r="G139" s="171" t="s">
        <v>1315</v>
      </c>
      <c r="H139" s="171" t="s">
        <v>1316</v>
      </c>
      <c r="I139" s="171" t="s">
        <v>1707</v>
      </c>
      <c r="J139" s="164" t="s">
        <v>1300</v>
      </c>
      <c r="K139" s="19" t="str">
        <f>VLOOKUP(J139,Prowadzacy!$F$2:$J$105,2,FALSE)</f>
        <v>Piotr</v>
      </c>
      <c r="L139" s="19" t="str">
        <f>VLOOKUP(J139,Prowadzacy!$F$2:$K$105,3,FALSE)</f>
        <v>Jóżef</v>
      </c>
      <c r="M139" s="19" t="str">
        <f>VLOOKUP(J139,Prowadzacy!$F$2:$K$105,4,FALSE)</f>
        <v>Serkies</v>
      </c>
      <c r="N139" s="20" t="str">
        <f>VLOOKUP(J139,Prowadzacy!$F$2:$M$105,8,FALSE)</f>
        <v xml:space="preserve">Piotr | Serkies | Dr inż. |  ( 05383 ) </v>
      </c>
      <c r="O139" s="20" t="str">
        <f>VLOOKUP(J139,Prowadzacy!$F$2:$K$105,5,FALSE)</f>
        <v>K37W05D02</v>
      </c>
      <c r="P139" s="20" t="str">
        <f>VLOOKUP(J139,Prowadzacy!$F$2:$K$105,6,FALSE)</f>
        <v>ZNEMAP</v>
      </c>
      <c r="Q139" s="163" t="s">
        <v>1324</v>
      </c>
      <c r="R139" s="20" t="str">
        <f>VLOOKUP(Q139,Prowadzacy!$F$2:$K$105,2,FALSE)</f>
        <v>Krzysztof</v>
      </c>
      <c r="S139" s="20">
        <f>VLOOKUP(Q139,Prowadzacy!$F$2:$K$105,3,FALSE)</f>
        <v>0</v>
      </c>
      <c r="T139" s="20" t="str">
        <f>VLOOKUP(Q139,Prowadzacy!$F$2:$K$105,4,FALSE)</f>
        <v>Szabat</v>
      </c>
      <c r="U139" s="20" t="str">
        <f>VLOOKUP(Q139,Prowadzacy!$F$2:$M$105,8,FALSE)</f>
        <v xml:space="preserve">Krzysztof | Szabat | Prof. dr hab. inż. |  ( 05344 ) </v>
      </c>
      <c r="V139" s="164"/>
      <c r="W139" s="163" t="s">
        <v>221</v>
      </c>
      <c r="X139" s="163"/>
      <c r="Y139" s="163"/>
      <c r="Z139" s="10"/>
      <c r="AA139" s="9"/>
      <c r="AB139" s="9"/>
      <c r="AC139" s="9"/>
      <c r="AD139" s="9"/>
      <c r="AE139" s="9"/>
      <c r="AF139" s="9"/>
      <c r="AG139" s="9"/>
      <c r="AH139" s="9"/>
      <c r="AI139" s="9"/>
      <c r="AJ139" s="9"/>
      <c r="AK139" s="9"/>
    </row>
    <row r="140" spans="1:37" ht="219">
      <c r="A140" s="288">
        <v>135</v>
      </c>
      <c r="B140" s="20" t="str">
        <f>VLOOKUP(E140,studia!$F$1:$I$12,2,FALSE)</f>
        <v>Automatyka Przemysłowa</v>
      </c>
      <c r="C140" s="20" t="str">
        <f>VLOOKUP(E140,studia!$F$1:$I$12,3,FALSE)</f>
        <v>mgr</v>
      </c>
      <c r="D140" s="20" t="str">
        <f>VLOOKUP(E140,studia!$F$1:$I$12,4,FALSE)</f>
        <v>AMU</v>
      </c>
      <c r="E140" s="145" t="s">
        <v>1654</v>
      </c>
      <c r="F140" s="295" t="s">
        <v>2124</v>
      </c>
      <c r="G140" s="171" t="s">
        <v>1317</v>
      </c>
      <c r="H140" s="171" t="s">
        <v>1318</v>
      </c>
      <c r="I140" s="171" t="s">
        <v>1708</v>
      </c>
      <c r="J140" s="164" t="s">
        <v>1300</v>
      </c>
      <c r="K140" s="19" t="str">
        <f>VLOOKUP(J140,Prowadzacy!$F$2:$J$105,2,FALSE)</f>
        <v>Piotr</v>
      </c>
      <c r="L140" s="19" t="str">
        <f>VLOOKUP(J140,Prowadzacy!$F$2:$K$105,3,FALSE)</f>
        <v>Jóżef</v>
      </c>
      <c r="M140" s="19" t="str">
        <f>VLOOKUP(J140,Prowadzacy!$F$2:$K$105,4,FALSE)</f>
        <v>Serkies</v>
      </c>
      <c r="N140" s="20" t="str">
        <f>VLOOKUP(J140,Prowadzacy!$F$2:$M$105,8,FALSE)</f>
        <v xml:space="preserve">Piotr | Serkies | Dr inż. |  ( 05383 ) </v>
      </c>
      <c r="O140" s="20" t="str">
        <f>VLOOKUP(J140,Prowadzacy!$F$2:$K$105,5,FALSE)</f>
        <v>K37W05D02</v>
      </c>
      <c r="P140" s="20" t="str">
        <f>VLOOKUP(J140,Prowadzacy!$F$2:$K$105,6,FALSE)</f>
        <v>ZNEMAP</v>
      </c>
      <c r="Q140" s="163" t="s">
        <v>1324</v>
      </c>
      <c r="R140" s="20" t="str">
        <f>VLOOKUP(Q140,Prowadzacy!$F$2:$K$105,2,FALSE)</f>
        <v>Krzysztof</v>
      </c>
      <c r="S140" s="20">
        <f>VLOOKUP(Q140,Prowadzacy!$F$2:$K$105,3,FALSE)</f>
        <v>0</v>
      </c>
      <c r="T140" s="20" t="str">
        <f>VLOOKUP(Q140,Prowadzacy!$F$2:$K$105,4,FALSE)</f>
        <v>Szabat</v>
      </c>
      <c r="U140" s="20" t="str">
        <f>VLOOKUP(Q140,Prowadzacy!$F$2:$M$105,8,FALSE)</f>
        <v xml:space="preserve">Krzysztof | Szabat | Prof. dr hab. inż. |  ( 05344 ) </v>
      </c>
      <c r="V140" s="164"/>
      <c r="W140" s="163" t="s">
        <v>221</v>
      </c>
      <c r="X140" s="163"/>
      <c r="Y140" s="163"/>
      <c r="Z140" s="10"/>
      <c r="AA140" s="9"/>
      <c r="AB140" s="9"/>
      <c r="AC140" s="9"/>
      <c r="AD140" s="9"/>
      <c r="AE140" s="9"/>
      <c r="AF140" s="9"/>
      <c r="AG140" s="9"/>
      <c r="AH140" s="9"/>
      <c r="AI140" s="9"/>
      <c r="AJ140" s="9"/>
      <c r="AK140" s="9"/>
    </row>
    <row r="141" spans="1:37" ht="244.5">
      <c r="A141" s="288">
        <v>136</v>
      </c>
      <c r="B141" s="20" t="str">
        <f>VLOOKUP(E141,studia!$F$1:$I$12,2,FALSE)</f>
        <v>Automatyka Przemysłowa</v>
      </c>
      <c r="C141" s="20" t="str">
        <f>VLOOKUP(E141,studia!$F$1:$I$12,3,FALSE)</f>
        <v>mgr</v>
      </c>
      <c r="D141" s="20" t="str">
        <f>VLOOKUP(E141,studia!$F$1:$I$12,4,FALSE)</f>
        <v>AMU</v>
      </c>
      <c r="E141" s="145" t="s">
        <v>1654</v>
      </c>
      <c r="F141" s="295" t="s">
        <v>2124</v>
      </c>
      <c r="G141" s="171" t="s">
        <v>1319</v>
      </c>
      <c r="H141" s="171" t="s">
        <v>1320</v>
      </c>
      <c r="I141" s="171" t="s">
        <v>1709</v>
      </c>
      <c r="J141" s="164" t="s">
        <v>1300</v>
      </c>
      <c r="K141" s="19" t="str">
        <f>VLOOKUP(J141,Prowadzacy!$F$2:$J$105,2,FALSE)</f>
        <v>Piotr</v>
      </c>
      <c r="L141" s="19" t="str">
        <f>VLOOKUP(J141,Prowadzacy!$F$2:$K$105,3,FALSE)</f>
        <v>Jóżef</v>
      </c>
      <c r="M141" s="19" t="str">
        <f>VLOOKUP(J141,Prowadzacy!$F$2:$K$105,4,FALSE)</f>
        <v>Serkies</v>
      </c>
      <c r="N141" s="20" t="str">
        <f>VLOOKUP(J141,Prowadzacy!$F$2:$M$105,8,FALSE)</f>
        <v xml:space="preserve">Piotr | Serkies | Dr inż. |  ( 05383 ) </v>
      </c>
      <c r="O141" s="20" t="str">
        <f>VLOOKUP(J141,Prowadzacy!$F$2:$K$105,5,FALSE)</f>
        <v>K37W05D02</v>
      </c>
      <c r="P141" s="20" t="str">
        <f>VLOOKUP(J141,Prowadzacy!$F$2:$K$105,6,FALSE)</f>
        <v>ZNEMAP</v>
      </c>
      <c r="Q141" s="163" t="s">
        <v>1324</v>
      </c>
      <c r="R141" s="20" t="str">
        <f>VLOOKUP(Q141,Prowadzacy!$F$2:$K$105,2,FALSE)</f>
        <v>Krzysztof</v>
      </c>
      <c r="S141" s="20">
        <f>VLOOKUP(Q141,Prowadzacy!$F$2:$K$105,3,FALSE)</f>
        <v>0</v>
      </c>
      <c r="T141" s="20" t="str">
        <f>VLOOKUP(Q141,Prowadzacy!$F$2:$K$105,4,FALSE)</f>
        <v>Szabat</v>
      </c>
      <c r="U141" s="20" t="str">
        <f>VLOOKUP(Q141,Prowadzacy!$F$2:$M$105,8,FALSE)</f>
        <v xml:space="preserve">Krzysztof | Szabat | Prof. dr hab. inż. |  ( 05344 ) </v>
      </c>
      <c r="V141" s="164"/>
      <c r="W141" s="163" t="s">
        <v>221</v>
      </c>
      <c r="X141" s="163"/>
      <c r="Y141" s="163"/>
      <c r="Z141" s="10"/>
      <c r="AA141" s="9"/>
      <c r="AB141" s="9"/>
      <c r="AC141" s="9"/>
      <c r="AD141" s="9"/>
      <c r="AE141" s="9"/>
      <c r="AF141" s="9"/>
      <c r="AG141" s="9"/>
      <c r="AH141" s="9"/>
      <c r="AI141" s="9"/>
      <c r="AJ141" s="9"/>
      <c r="AK141" s="9"/>
    </row>
    <row r="142" spans="1:37" ht="91.5">
      <c r="A142" s="288">
        <v>137</v>
      </c>
      <c r="B142" s="20" t="str">
        <f>VLOOKUP(E142,studia!$F$1:$I$12,2,FALSE)</f>
        <v>Automatyka Przemysłowa</v>
      </c>
      <c r="C142" s="20" t="str">
        <f>VLOOKUP(E142,studia!$F$1:$I$12,3,FALSE)</f>
        <v>mgr</v>
      </c>
      <c r="D142" s="20" t="str">
        <f>VLOOKUP(E142,studia!$F$1:$I$12,4,FALSE)</f>
        <v>AMU</v>
      </c>
      <c r="E142" s="145" t="s">
        <v>1654</v>
      </c>
      <c r="F142" s="163"/>
      <c r="G142" s="164" t="s">
        <v>1321</v>
      </c>
      <c r="H142" s="164" t="s">
        <v>1322</v>
      </c>
      <c r="I142" s="164" t="s">
        <v>1323</v>
      </c>
      <c r="J142" s="164" t="s">
        <v>1324</v>
      </c>
      <c r="K142" s="19" t="str">
        <f>VLOOKUP(J142,Prowadzacy!$F$2:$J$105,2,FALSE)</f>
        <v>Krzysztof</v>
      </c>
      <c r="L142" s="19">
        <f>VLOOKUP(J142,Prowadzacy!$F$2:$K$105,3,FALSE)</f>
        <v>0</v>
      </c>
      <c r="M142" s="19" t="str">
        <f>VLOOKUP(J142,Prowadzacy!$F$2:$K$105,4,FALSE)</f>
        <v>Szabat</v>
      </c>
      <c r="N142" s="20" t="str">
        <f>VLOOKUP(J142,Prowadzacy!$F$2:$M$105,8,FALSE)</f>
        <v xml:space="preserve">Krzysztof | Szabat | Prof. dr hab. inż. |  ( 05344 ) </v>
      </c>
      <c r="O142" s="20" t="str">
        <f>VLOOKUP(J142,Prowadzacy!$F$2:$K$105,5,FALSE)</f>
        <v>K37W05D02</v>
      </c>
      <c r="P142" s="20" t="str">
        <f>VLOOKUP(J142,Prowadzacy!$F$2:$K$105,6,FALSE)</f>
        <v>ZNEMAP</v>
      </c>
      <c r="Q142" s="163" t="s">
        <v>1379</v>
      </c>
      <c r="R142" s="20" t="str">
        <f>VLOOKUP(Q142,Prowadzacy!$F$2:$K$105,2,FALSE)</f>
        <v>Karol</v>
      </c>
      <c r="S142" s="20">
        <f>VLOOKUP(Q142,Prowadzacy!$F$2:$K$105,3,FALSE)</f>
        <v>0</v>
      </c>
      <c r="T142" s="20" t="str">
        <f>VLOOKUP(Q142,Prowadzacy!$F$2:$K$105,4,FALSE)</f>
        <v>Wróbel</v>
      </c>
      <c r="U142" s="20" t="str">
        <f>VLOOKUP(Q142,Prowadzacy!$F$2:$M$105,8,FALSE)</f>
        <v xml:space="preserve">Karol | Wróbel | Dr inż. |  ( 053112 ) </v>
      </c>
      <c r="V142" s="164"/>
      <c r="W142" s="163" t="s">
        <v>221</v>
      </c>
      <c r="X142" s="163"/>
      <c r="Y142" s="163"/>
      <c r="Z142" s="10"/>
      <c r="AA142" s="9"/>
      <c r="AB142" s="9"/>
      <c r="AC142" s="9"/>
      <c r="AD142" s="9"/>
      <c r="AE142" s="9"/>
      <c r="AF142" s="9"/>
      <c r="AG142" s="9"/>
      <c r="AH142" s="9"/>
      <c r="AI142" s="9"/>
      <c r="AJ142" s="9"/>
      <c r="AK142" s="9"/>
    </row>
    <row r="143" spans="1:37" ht="91.5">
      <c r="A143" s="288">
        <v>138</v>
      </c>
      <c r="B143" s="20" t="str">
        <f>VLOOKUP(E143,studia!$F$1:$I$12,2,FALSE)</f>
        <v>Automatyka Przemysłowa</v>
      </c>
      <c r="C143" s="20" t="str">
        <f>VLOOKUP(E143,studia!$F$1:$I$12,3,FALSE)</f>
        <v>mgr</v>
      </c>
      <c r="D143" s="20" t="str">
        <f>VLOOKUP(E143,studia!$F$1:$I$12,4,FALSE)</f>
        <v>AMU</v>
      </c>
      <c r="E143" s="145" t="s">
        <v>1654</v>
      </c>
      <c r="F143" s="295" t="s">
        <v>2124</v>
      </c>
      <c r="G143" s="164" t="s">
        <v>1325</v>
      </c>
      <c r="H143" s="164" t="s">
        <v>1326</v>
      </c>
      <c r="I143" s="164" t="s">
        <v>1327</v>
      </c>
      <c r="J143" s="164" t="s">
        <v>1324</v>
      </c>
      <c r="K143" s="19" t="str">
        <f>VLOOKUP(J143,Prowadzacy!$F$2:$J$105,2,FALSE)</f>
        <v>Krzysztof</v>
      </c>
      <c r="L143" s="19">
        <f>VLOOKUP(J143,Prowadzacy!$F$2:$K$105,3,FALSE)</f>
        <v>0</v>
      </c>
      <c r="M143" s="19" t="str">
        <f>VLOOKUP(J143,Prowadzacy!$F$2:$K$105,4,FALSE)</f>
        <v>Szabat</v>
      </c>
      <c r="N143" s="20" t="str">
        <f>VLOOKUP(J143,Prowadzacy!$F$2:$M$105,8,FALSE)</f>
        <v xml:space="preserve">Krzysztof | Szabat | Prof. dr hab. inż. |  ( 05344 ) </v>
      </c>
      <c r="O143" s="20" t="str">
        <f>VLOOKUP(J143,Prowadzacy!$F$2:$K$105,5,FALSE)</f>
        <v>K37W05D02</v>
      </c>
      <c r="P143" s="20" t="str">
        <f>VLOOKUP(J143,Prowadzacy!$F$2:$K$105,6,FALSE)</f>
        <v>ZNEMAP</v>
      </c>
      <c r="Q143" s="163" t="s">
        <v>1379</v>
      </c>
      <c r="R143" s="20" t="str">
        <f>VLOOKUP(Q143,Prowadzacy!$F$2:$K$105,2,FALSE)</f>
        <v>Karol</v>
      </c>
      <c r="S143" s="20">
        <f>VLOOKUP(Q143,Prowadzacy!$F$2:$K$105,3,FALSE)</f>
        <v>0</v>
      </c>
      <c r="T143" s="20" t="str">
        <f>VLOOKUP(Q143,Prowadzacy!$F$2:$K$105,4,FALSE)</f>
        <v>Wróbel</v>
      </c>
      <c r="U143" s="20" t="str">
        <f>VLOOKUP(Q143,Prowadzacy!$F$2:$M$105,8,FALSE)</f>
        <v xml:space="preserve">Karol | Wróbel | Dr inż. |  ( 053112 ) </v>
      </c>
      <c r="V143" s="164"/>
      <c r="W143" s="163" t="s">
        <v>221</v>
      </c>
      <c r="X143" s="163"/>
      <c r="Y143" s="163"/>
      <c r="Z143" s="10"/>
      <c r="AA143" s="9"/>
      <c r="AB143" s="9"/>
      <c r="AC143" s="9"/>
      <c r="AD143" s="9"/>
      <c r="AE143" s="9"/>
      <c r="AF143" s="9"/>
      <c r="AG143" s="9"/>
      <c r="AH143" s="9"/>
      <c r="AI143" s="9"/>
      <c r="AJ143" s="9"/>
      <c r="AK143" s="9"/>
    </row>
    <row r="144" spans="1:37" ht="91.5">
      <c r="A144" s="288">
        <v>139</v>
      </c>
      <c r="B144" s="20" t="str">
        <f>VLOOKUP(E144,studia!$F$1:$I$12,2,FALSE)</f>
        <v>Automatyka Przemysłowa</v>
      </c>
      <c r="C144" s="20" t="str">
        <f>VLOOKUP(E144,studia!$F$1:$I$12,3,FALSE)</f>
        <v>mgr</v>
      </c>
      <c r="D144" s="20" t="str">
        <f>VLOOKUP(E144,studia!$F$1:$I$12,4,FALSE)</f>
        <v>AMU</v>
      </c>
      <c r="E144" s="145" t="s">
        <v>1654</v>
      </c>
      <c r="F144" s="163"/>
      <c r="G144" s="164" t="s">
        <v>1328</v>
      </c>
      <c r="H144" s="164" t="s">
        <v>1329</v>
      </c>
      <c r="I144" s="164" t="s">
        <v>1330</v>
      </c>
      <c r="J144" s="164" t="s">
        <v>1324</v>
      </c>
      <c r="K144" s="19" t="str">
        <f>VLOOKUP(J144,Prowadzacy!$F$2:$J$105,2,FALSE)</f>
        <v>Krzysztof</v>
      </c>
      <c r="L144" s="19">
        <f>VLOOKUP(J144,Prowadzacy!$F$2:$K$105,3,FALSE)</f>
        <v>0</v>
      </c>
      <c r="M144" s="19" t="str">
        <f>VLOOKUP(J144,Prowadzacy!$F$2:$K$105,4,FALSE)</f>
        <v>Szabat</v>
      </c>
      <c r="N144" s="20" t="str">
        <f>VLOOKUP(J144,Prowadzacy!$F$2:$M$105,8,FALSE)</f>
        <v xml:space="preserve">Krzysztof | Szabat | Prof. dr hab. inż. |  ( 05344 ) </v>
      </c>
      <c r="O144" s="20" t="str">
        <f>VLOOKUP(J144,Prowadzacy!$F$2:$K$105,5,FALSE)</f>
        <v>K37W05D02</v>
      </c>
      <c r="P144" s="20" t="str">
        <f>VLOOKUP(J144,Prowadzacy!$F$2:$K$105,6,FALSE)</f>
        <v>ZNEMAP</v>
      </c>
      <c r="Q144" s="163" t="s">
        <v>1379</v>
      </c>
      <c r="R144" s="20" t="str">
        <f>VLOOKUP(Q144,Prowadzacy!$F$2:$K$105,2,FALSE)</f>
        <v>Karol</v>
      </c>
      <c r="S144" s="20">
        <f>VLOOKUP(Q144,Prowadzacy!$F$2:$K$105,3,FALSE)</f>
        <v>0</v>
      </c>
      <c r="T144" s="20" t="str">
        <f>VLOOKUP(Q144,Prowadzacy!$F$2:$K$105,4,FALSE)</f>
        <v>Wróbel</v>
      </c>
      <c r="U144" s="20" t="str">
        <f>VLOOKUP(Q144,Prowadzacy!$F$2:$M$105,8,FALSE)</f>
        <v xml:space="preserve">Karol | Wróbel | Dr inż. |  ( 053112 ) </v>
      </c>
      <c r="V144" s="164"/>
      <c r="W144" s="163" t="s">
        <v>221</v>
      </c>
      <c r="X144" s="163"/>
      <c r="Y144" s="163"/>
      <c r="Z144" s="10"/>
      <c r="AA144" s="9"/>
      <c r="AB144" s="9"/>
      <c r="AC144" s="9"/>
      <c r="AD144" s="9"/>
      <c r="AE144" s="9"/>
      <c r="AF144" s="9"/>
      <c r="AG144" s="9"/>
      <c r="AH144" s="9"/>
      <c r="AI144" s="9"/>
      <c r="AJ144" s="9"/>
      <c r="AK144" s="9"/>
    </row>
    <row r="145" spans="1:37" ht="104.25">
      <c r="A145" s="288">
        <v>140</v>
      </c>
      <c r="B145" s="20" t="str">
        <f>VLOOKUP(E145,studia!$F$1:$I$12,2,FALSE)</f>
        <v>Automatyka Przemysłowa</v>
      </c>
      <c r="C145" s="20" t="str">
        <f>VLOOKUP(E145,studia!$F$1:$I$12,3,FALSE)</f>
        <v>mgr</v>
      </c>
      <c r="D145" s="20" t="str">
        <f>VLOOKUP(E145,studia!$F$1:$I$12,4,FALSE)</f>
        <v>AMU</v>
      </c>
      <c r="E145" s="145" t="s">
        <v>1654</v>
      </c>
      <c r="F145" s="163"/>
      <c r="G145" s="171" t="s">
        <v>1331</v>
      </c>
      <c r="H145" s="171" t="s">
        <v>1332</v>
      </c>
      <c r="I145" s="171" t="s">
        <v>1710</v>
      </c>
      <c r="J145" s="164" t="s">
        <v>1324</v>
      </c>
      <c r="K145" s="19" t="str">
        <f>VLOOKUP(J145,Prowadzacy!$F$2:$J$105,2,FALSE)</f>
        <v>Krzysztof</v>
      </c>
      <c r="L145" s="19">
        <f>VLOOKUP(J145,Prowadzacy!$F$2:$K$105,3,FALSE)</f>
        <v>0</v>
      </c>
      <c r="M145" s="19" t="str">
        <f>VLOOKUP(J145,Prowadzacy!$F$2:$K$105,4,FALSE)</f>
        <v>Szabat</v>
      </c>
      <c r="N145" s="20" t="str">
        <f>VLOOKUP(J145,Prowadzacy!$F$2:$M$105,8,FALSE)</f>
        <v xml:space="preserve">Krzysztof | Szabat | Prof. dr hab. inż. |  ( 05344 ) </v>
      </c>
      <c r="O145" s="20" t="str">
        <f>VLOOKUP(J145,Prowadzacy!$F$2:$K$105,5,FALSE)</f>
        <v>K37W05D02</v>
      </c>
      <c r="P145" s="20" t="str">
        <f>VLOOKUP(J145,Prowadzacy!$F$2:$K$105,6,FALSE)</f>
        <v>ZNEMAP</v>
      </c>
      <c r="Q145" s="163" t="s">
        <v>1379</v>
      </c>
      <c r="R145" s="20" t="str">
        <f>VLOOKUP(Q145,Prowadzacy!$F$2:$K$105,2,FALSE)</f>
        <v>Karol</v>
      </c>
      <c r="S145" s="20">
        <f>VLOOKUP(Q145,Prowadzacy!$F$2:$K$105,3,FALSE)</f>
        <v>0</v>
      </c>
      <c r="T145" s="20" t="str">
        <f>VLOOKUP(Q145,Prowadzacy!$F$2:$K$105,4,FALSE)</f>
        <v>Wróbel</v>
      </c>
      <c r="U145" s="20" t="str">
        <f>VLOOKUP(Q145,Prowadzacy!$F$2:$M$105,8,FALSE)</f>
        <v xml:space="preserve">Karol | Wróbel | Dr inż. |  ( 053112 ) </v>
      </c>
      <c r="V145" s="164"/>
      <c r="W145" s="163" t="s">
        <v>221</v>
      </c>
      <c r="X145" s="163"/>
      <c r="Y145" s="163"/>
      <c r="Z145" s="10"/>
      <c r="AA145" s="9"/>
      <c r="AB145" s="9"/>
      <c r="AC145" s="9"/>
      <c r="AD145" s="9"/>
      <c r="AE145" s="9"/>
      <c r="AF145" s="9"/>
      <c r="AG145" s="9"/>
      <c r="AH145" s="9"/>
      <c r="AI145" s="9"/>
      <c r="AJ145" s="9"/>
      <c r="AK145" s="9"/>
    </row>
    <row r="146" spans="1:37" ht="270">
      <c r="A146" s="288">
        <v>141</v>
      </c>
      <c r="B146" s="20" t="str">
        <f>VLOOKUP(E146,studia!$F$1:$I$12,2,FALSE)</f>
        <v>Automatyka Przemysłowa</v>
      </c>
      <c r="C146" s="20" t="str">
        <f>VLOOKUP(E146,studia!$F$1:$I$12,3,FALSE)</f>
        <v>mgr</v>
      </c>
      <c r="D146" s="20" t="str">
        <f>VLOOKUP(E146,studia!$F$1:$I$12,4,FALSE)</f>
        <v>AMU</v>
      </c>
      <c r="E146" s="145" t="s">
        <v>1654</v>
      </c>
      <c r="F146" s="295" t="s">
        <v>2124</v>
      </c>
      <c r="G146" s="164" t="s">
        <v>1333</v>
      </c>
      <c r="H146" s="164" t="s">
        <v>1334</v>
      </c>
      <c r="I146" s="164" t="s">
        <v>1335</v>
      </c>
      <c r="J146" s="164" t="s">
        <v>1336</v>
      </c>
      <c r="K146" s="19" t="str">
        <f>VLOOKUP(J146,Prowadzacy!$F$2:$J$105,2,FALSE)</f>
        <v>Grzegorz</v>
      </c>
      <c r="L146" s="19" t="str">
        <f>VLOOKUP(J146,Prowadzacy!$F$2:$K$105,3,FALSE)</f>
        <v>Jakub</v>
      </c>
      <c r="M146" s="19" t="str">
        <f>VLOOKUP(J146,Prowadzacy!$F$2:$K$105,4,FALSE)</f>
        <v>Tarchała</v>
      </c>
      <c r="N146" s="20" t="str">
        <f>VLOOKUP(J146,Prowadzacy!$F$2:$M$105,8,FALSE)</f>
        <v xml:space="preserve">Grzegorz | Tarchała | Dr inż. |  ( 05385 ) </v>
      </c>
      <c r="O146" s="20" t="str">
        <f>VLOOKUP(J146,Prowadzacy!$F$2:$K$105,5,FALSE)</f>
        <v>K37W05D02</v>
      </c>
      <c r="P146" s="20" t="str">
        <f>VLOOKUP(J146,Prowadzacy!$F$2:$K$105,6,FALSE)</f>
        <v>ZNEMAP</v>
      </c>
      <c r="Q146" s="163" t="s">
        <v>1300</v>
      </c>
      <c r="R146" s="20" t="str">
        <f>VLOOKUP(Q146,Prowadzacy!$F$2:$K$105,2,FALSE)</f>
        <v>Piotr</v>
      </c>
      <c r="S146" s="20" t="str">
        <f>VLOOKUP(Q146,Prowadzacy!$F$2:$K$105,3,FALSE)</f>
        <v>Jóżef</v>
      </c>
      <c r="T146" s="20" t="str">
        <f>VLOOKUP(Q146,Prowadzacy!$F$2:$K$105,4,FALSE)</f>
        <v>Serkies</v>
      </c>
      <c r="U146" s="20" t="str">
        <f>VLOOKUP(Q146,Prowadzacy!$F$2:$M$105,8,FALSE)</f>
        <v xml:space="preserve">Piotr | Serkies | Dr inż. |  ( 05383 ) </v>
      </c>
      <c r="V146" s="164"/>
      <c r="W146" s="163" t="s">
        <v>221</v>
      </c>
      <c r="X146" s="163"/>
      <c r="Y146" s="163"/>
      <c r="Z146" s="10"/>
      <c r="AA146" s="9"/>
      <c r="AB146" s="9"/>
      <c r="AC146" s="9"/>
      <c r="AD146" s="9"/>
      <c r="AE146" s="9"/>
      <c r="AF146" s="9"/>
      <c r="AG146" s="9"/>
      <c r="AH146" s="9"/>
      <c r="AI146" s="9"/>
      <c r="AJ146" s="9"/>
      <c r="AK146" s="9"/>
    </row>
    <row r="147" spans="1:37" ht="180.75">
      <c r="A147" s="288">
        <v>142</v>
      </c>
      <c r="B147" s="20" t="str">
        <f>VLOOKUP(E147,studia!$F$1:$I$12,2,FALSE)</f>
        <v>Automatyka Przemysłowa</v>
      </c>
      <c r="C147" s="20" t="str">
        <f>VLOOKUP(E147,studia!$F$1:$I$12,3,FALSE)</f>
        <v>mgr</v>
      </c>
      <c r="D147" s="20" t="str">
        <f>VLOOKUP(E147,studia!$F$1:$I$12,4,FALSE)</f>
        <v>AMU</v>
      </c>
      <c r="E147" s="145" t="s">
        <v>1654</v>
      </c>
      <c r="F147" s="163"/>
      <c r="G147" s="164" t="s">
        <v>1337</v>
      </c>
      <c r="H147" s="164" t="s">
        <v>1338</v>
      </c>
      <c r="I147" s="164" t="s">
        <v>1339</v>
      </c>
      <c r="J147" s="164" t="s">
        <v>1336</v>
      </c>
      <c r="K147" s="19" t="str">
        <f>VLOOKUP(J147,Prowadzacy!$F$2:$J$105,2,FALSE)</f>
        <v>Grzegorz</v>
      </c>
      <c r="L147" s="19" t="str">
        <f>VLOOKUP(J147,Prowadzacy!$F$2:$K$105,3,FALSE)</f>
        <v>Jakub</v>
      </c>
      <c r="M147" s="19" t="str">
        <f>VLOOKUP(J147,Prowadzacy!$F$2:$K$105,4,FALSE)</f>
        <v>Tarchała</v>
      </c>
      <c r="N147" s="20" t="str">
        <f>VLOOKUP(J147,Prowadzacy!$F$2:$M$105,8,FALSE)</f>
        <v xml:space="preserve">Grzegorz | Tarchała | Dr inż. |  ( 05385 ) </v>
      </c>
      <c r="O147" s="20" t="str">
        <f>VLOOKUP(J147,Prowadzacy!$F$2:$K$105,5,FALSE)</f>
        <v>K37W05D02</v>
      </c>
      <c r="P147" s="20" t="str">
        <f>VLOOKUP(J147,Prowadzacy!$F$2:$K$105,6,FALSE)</f>
        <v>ZNEMAP</v>
      </c>
      <c r="Q147" s="163" t="s">
        <v>1300</v>
      </c>
      <c r="R147" s="20" t="str">
        <f>VLOOKUP(Q147,Prowadzacy!$F$2:$K$105,2,FALSE)</f>
        <v>Piotr</v>
      </c>
      <c r="S147" s="20" t="str">
        <f>VLOOKUP(Q147,Prowadzacy!$F$2:$K$105,3,FALSE)</f>
        <v>Jóżef</v>
      </c>
      <c r="T147" s="20" t="str">
        <f>VLOOKUP(Q147,Prowadzacy!$F$2:$K$105,4,FALSE)</f>
        <v>Serkies</v>
      </c>
      <c r="U147" s="20" t="str">
        <f>VLOOKUP(Q147,Prowadzacy!$F$2:$M$105,8,FALSE)</f>
        <v xml:space="preserve">Piotr | Serkies | Dr inż. |  ( 05383 ) </v>
      </c>
      <c r="V147" s="164"/>
      <c r="W147" s="163" t="s">
        <v>221</v>
      </c>
      <c r="X147" s="163"/>
      <c r="Y147" s="163"/>
      <c r="Z147" s="10"/>
      <c r="AA147" s="9"/>
      <c r="AB147" s="9"/>
      <c r="AC147" s="9"/>
      <c r="AD147" s="9"/>
      <c r="AE147" s="9"/>
      <c r="AF147" s="9"/>
      <c r="AG147" s="9"/>
      <c r="AH147" s="9"/>
      <c r="AI147" s="9"/>
      <c r="AJ147" s="9"/>
      <c r="AK147" s="9"/>
    </row>
    <row r="148" spans="1:37" ht="231.75">
      <c r="A148" s="288">
        <v>143</v>
      </c>
      <c r="B148" s="20" t="str">
        <f>VLOOKUP(E148,studia!$F$1:$I$12,2,FALSE)</f>
        <v>Automatyka Przemysłowa</v>
      </c>
      <c r="C148" s="20" t="str">
        <f>VLOOKUP(E148,studia!$F$1:$I$12,3,FALSE)</f>
        <v>mgr</v>
      </c>
      <c r="D148" s="20" t="str">
        <f>VLOOKUP(E148,studia!$F$1:$I$12,4,FALSE)</f>
        <v>AMU</v>
      </c>
      <c r="E148" s="145" t="s">
        <v>1654</v>
      </c>
      <c r="F148" s="163"/>
      <c r="G148" s="164" t="s">
        <v>1340</v>
      </c>
      <c r="H148" s="164" t="s">
        <v>1341</v>
      </c>
      <c r="I148" s="164" t="s">
        <v>1342</v>
      </c>
      <c r="J148" s="164" t="s">
        <v>1336</v>
      </c>
      <c r="K148" s="19" t="str">
        <f>VLOOKUP(J148,Prowadzacy!$F$2:$J$105,2,FALSE)</f>
        <v>Grzegorz</v>
      </c>
      <c r="L148" s="19" t="str">
        <f>VLOOKUP(J148,Prowadzacy!$F$2:$K$105,3,FALSE)</f>
        <v>Jakub</v>
      </c>
      <c r="M148" s="19" t="str">
        <f>VLOOKUP(J148,Prowadzacy!$F$2:$K$105,4,FALSE)</f>
        <v>Tarchała</v>
      </c>
      <c r="N148" s="20" t="str">
        <f>VLOOKUP(J148,Prowadzacy!$F$2:$M$105,8,FALSE)</f>
        <v xml:space="preserve">Grzegorz | Tarchała | Dr inż. |  ( 05385 ) </v>
      </c>
      <c r="O148" s="20" t="str">
        <f>VLOOKUP(J148,Prowadzacy!$F$2:$K$105,5,FALSE)</f>
        <v>K37W05D02</v>
      </c>
      <c r="P148" s="20" t="str">
        <f>VLOOKUP(J148,Prowadzacy!$F$2:$K$105,6,FALSE)</f>
        <v>ZNEMAP</v>
      </c>
      <c r="Q148" s="163" t="s">
        <v>1300</v>
      </c>
      <c r="R148" s="20" t="str">
        <f>VLOOKUP(Q148,Prowadzacy!$F$2:$K$105,2,FALSE)</f>
        <v>Piotr</v>
      </c>
      <c r="S148" s="20" t="str">
        <f>VLOOKUP(Q148,Prowadzacy!$F$2:$K$105,3,FALSE)</f>
        <v>Jóżef</v>
      </c>
      <c r="T148" s="20" t="str">
        <f>VLOOKUP(Q148,Prowadzacy!$F$2:$K$105,4,FALSE)</f>
        <v>Serkies</v>
      </c>
      <c r="U148" s="20" t="str">
        <f>VLOOKUP(Q148,Prowadzacy!$F$2:$M$105,8,FALSE)</f>
        <v xml:space="preserve">Piotr | Serkies | Dr inż. |  ( 05383 ) </v>
      </c>
      <c r="V148" s="164"/>
      <c r="W148" s="163" t="s">
        <v>221</v>
      </c>
      <c r="X148" s="163"/>
      <c r="Y148" s="163"/>
      <c r="Z148" s="10"/>
      <c r="AA148" s="9"/>
      <c r="AB148" s="9"/>
      <c r="AC148" s="9"/>
      <c r="AD148" s="9"/>
      <c r="AE148" s="9"/>
      <c r="AF148" s="9"/>
      <c r="AG148" s="9"/>
      <c r="AH148" s="9"/>
      <c r="AI148" s="9"/>
      <c r="AJ148" s="9"/>
      <c r="AK148" s="9"/>
    </row>
    <row r="149" spans="1:37" ht="308.25">
      <c r="A149" s="288">
        <v>144</v>
      </c>
      <c r="B149" s="20" t="str">
        <f>VLOOKUP(E149,studia!$F$1:$I$12,2,FALSE)</f>
        <v>Automatyka Przemysłowa</v>
      </c>
      <c r="C149" s="20" t="str">
        <f>VLOOKUP(E149,studia!$F$1:$I$12,3,FALSE)</f>
        <v>mgr</v>
      </c>
      <c r="D149" s="20" t="str">
        <f>VLOOKUP(E149,studia!$F$1:$I$12,4,FALSE)</f>
        <v>AMU</v>
      </c>
      <c r="E149" s="145" t="s">
        <v>1654</v>
      </c>
      <c r="F149" s="295" t="s">
        <v>2124</v>
      </c>
      <c r="G149" s="164" t="s">
        <v>1367</v>
      </c>
      <c r="H149" s="164" t="s">
        <v>1368</v>
      </c>
      <c r="I149" s="164" t="s">
        <v>1369</v>
      </c>
      <c r="J149" s="164" t="s">
        <v>1347</v>
      </c>
      <c r="K149" s="19" t="str">
        <f>VLOOKUP(J149,Prowadzacy!$F$2:$J$105,2,FALSE)</f>
        <v>Marcin</v>
      </c>
      <c r="L149" s="19">
        <f>VLOOKUP(J149,Prowadzacy!$F$2:$K$105,3,FALSE)</f>
        <v>0</v>
      </c>
      <c r="M149" s="19" t="str">
        <f>VLOOKUP(J149,Prowadzacy!$F$2:$K$105,4,FALSE)</f>
        <v>Wolkiewicz</v>
      </c>
      <c r="N149" s="20" t="str">
        <f>VLOOKUP(J149,Prowadzacy!$F$2:$M$105,8,FALSE)</f>
        <v xml:space="preserve">Marcin | Wolkiewicz | Dr inż. |  ( 05377 ) </v>
      </c>
      <c r="O149" s="20" t="str">
        <f>VLOOKUP(J149,Prowadzacy!$F$2:$K$105,5,FALSE)</f>
        <v>K37W05D02</v>
      </c>
      <c r="P149" s="20" t="str">
        <f>VLOOKUP(J149,Prowadzacy!$F$2:$K$105,6,FALSE)</f>
        <v>ZNEMAP</v>
      </c>
      <c r="Q149" s="163" t="s">
        <v>1106</v>
      </c>
      <c r="R149" s="20" t="str">
        <f>VLOOKUP(Q149,Prowadzacy!$F$2:$K$105,2,FALSE)</f>
        <v>Paweł</v>
      </c>
      <c r="S149" s="20" t="str">
        <f>VLOOKUP(Q149,Prowadzacy!$F$2:$K$105,3,FALSE)</f>
        <v>Grzegorz</v>
      </c>
      <c r="T149" s="20" t="str">
        <f>VLOOKUP(Q149,Prowadzacy!$F$2:$K$105,4,FALSE)</f>
        <v>Ewert</v>
      </c>
      <c r="U149" s="20" t="str">
        <f>VLOOKUP(Q149,Prowadzacy!$F$2:$M$105,8,FALSE)</f>
        <v xml:space="preserve">Paweł | Ewert | Dr inż. |  ( 05378 ) </v>
      </c>
      <c r="V149" s="164"/>
      <c r="W149" s="163" t="s">
        <v>221</v>
      </c>
      <c r="X149" s="163"/>
      <c r="Y149" s="163"/>
      <c r="Z149" s="10"/>
      <c r="AA149" s="9"/>
      <c r="AB149" s="9"/>
      <c r="AC149" s="9"/>
      <c r="AD149" s="9"/>
      <c r="AE149" s="9"/>
      <c r="AF149" s="9"/>
      <c r="AG149" s="9"/>
      <c r="AH149" s="9"/>
      <c r="AI149" s="9"/>
      <c r="AJ149" s="9"/>
      <c r="AK149" s="9"/>
    </row>
    <row r="150" spans="1:37" ht="282.75">
      <c r="A150" s="288">
        <v>145</v>
      </c>
      <c r="B150" s="20" t="str">
        <f>VLOOKUP(E150,studia!$F$1:$I$12,2,FALSE)</f>
        <v>Automatyka Przemysłowa</v>
      </c>
      <c r="C150" s="20" t="str">
        <f>VLOOKUP(E150,studia!$F$1:$I$12,3,FALSE)</f>
        <v>mgr</v>
      </c>
      <c r="D150" s="20" t="str">
        <f>VLOOKUP(E150,studia!$F$1:$I$12,4,FALSE)</f>
        <v>AMU</v>
      </c>
      <c r="E150" s="145" t="s">
        <v>1654</v>
      </c>
      <c r="F150" s="295" t="s">
        <v>2124</v>
      </c>
      <c r="G150" s="164" t="s">
        <v>1370</v>
      </c>
      <c r="H150" s="164" t="s">
        <v>1371</v>
      </c>
      <c r="I150" s="164" t="s">
        <v>1372</v>
      </c>
      <c r="J150" s="164" t="s">
        <v>1347</v>
      </c>
      <c r="K150" s="19" t="str">
        <f>VLOOKUP(J150,Prowadzacy!$F$2:$J$105,2,FALSE)</f>
        <v>Marcin</v>
      </c>
      <c r="L150" s="19">
        <f>VLOOKUP(J150,Prowadzacy!$F$2:$K$105,3,FALSE)</f>
        <v>0</v>
      </c>
      <c r="M150" s="19" t="str">
        <f>VLOOKUP(J150,Prowadzacy!$F$2:$K$105,4,FALSE)</f>
        <v>Wolkiewicz</v>
      </c>
      <c r="N150" s="20" t="str">
        <f>VLOOKUP(J150,Prowadzacy!$F$2:$M$105,8,FALSE)</f>
        <v xml:space="preserve">Marcin | Wolkiewicz | Dr inż. |  ( 05377 ) </v>
      </c>
      <c r="O150" s="20" t="str">
        <f>VLOOKUP(J150,Prowadzacy!$F$2:$K$105,5,FALSE)</f>
        <v>K37W05D02</v>
      </c>
      <c r="P150" s="20" t="str">
        <f>VLOOKUP(J150,Prowadzacy!$F$2:$K$105,6,FALSE)</f>
        <v>ZNEMAP</v>
      </c>
      <c r="Q150" s="163" t="s">
        <v>1403</v>
      </c>
      <c r="R150" s="20" t="str">
        <f>VLOOKUP(Q150,Prowadzacy!$F$2:$K$105,2,FALSE)</f>
        <v>Czesław</v>
      </c>
      <c r="S150" s="20" t="str">
        <f>VLOOKUP(Q150,Prowadzacy!$F$2:$K$105,3,FALSE)</f>
        <v>Tadeusz</v>
      </c>
      <c r="T150" s="20" t="str">
        <f>VLOOKUP(Q150,Prowadzacy!$F$2:$K$105,4,FALSE)</f>
        <v>Kowalski</v>
      </c>
      <c r="U150" s="20" t="str">
        <f>VLOOKUP(Q150,Prowadzacy!$F$2:$M$105,8,FALSE)</f>
        <v xml:space="preserve">Czesław | Kowalski | Prof. dr hab. inż. |  ( 05321 ) </v>
      </c>
      <c r="V150" s="164"/>
      <c r="W150" s="163" t="s">
        <v>221</v>
      </c>
      <c r="X150" s="163"/>
      <c r="Y150" s="163"/>
      <c r="Z150" s="10"/>
      <c r="AA150" s="9"/>
      <c r="AB150" s="9"/>
      <c r="AC150" s="9"/>
      <c r="AD150" s="9"/>
      <c r="AE150" s="9"/>
      <c r="AF150" s="9"/>
      <c r="AG150" s="9"/>
      <c r="AH150" s="9"/>
      <c r="AI150" s="9"/>
      <c r="AJ150" s="9"/>
      <c r="AK150" s="9"/>
    </row>
    <row r="151" spans="1:37" ht="282.75">
      <c r="A151" s="288">
        <v>146</v>
      </c>
      <c r="B151" s="20" t="str">
        <f>VLOOKUP(E151,studia!$F$1:$I$12,2,FALSE)</f>
        <v>Automatyka Przemysłowa</v>
      </c>
      <c r="C151" s="20" t="str">
        <f>VLOOKUP(E151,studia!$F$1:$I$12,3,FALSE)</f>
        <v>mgr</v>
      </c>
      <c r="D151" s="20" t="str">
        <f>VLOOKUP(E151,studia!$F$1:$I$12,4,FALSE)</f>
        <v>AMU</v>
      </c>
      <c r="E151" s="145" t="s">
        <v>1654</v>
      </c>
      <c r="F151" s="163"/>
      <c r="G151" s="164" t="s">
        <v>1373</v>
      </c>
      <c r="H151" s="164" t="s">
        <v>1374</v>
      </c>
      <c r="I151" s="164" t="s">
        <v>1375</v>
      </c>
      <c r="J151" s="164" t="s">
        <v>1347</v>
      </c>
      <c r="K151" s="19" t="str">
        <f>VLOOKUP(J151,Prowadzacy!$F$2:$J$105,2,FALSE)</f>
        <v>Marcin</v>
      </c>
      <c r="L151" s="19">
        <f>VLOOKUP(J151,Prowadzacy!$F$2:$K$105,3,FALSE)</f>
        <v>0</v>
      </c>
      <c r="M151" s="19" t="str">
        <f>VLOOKUP(J151,Prowadzacy!$F$2:$K$105,4,FALSE)</f>
        <v>Wolkiewicz</v>
      </c>
      <c r="N151" s="20" t="str">
        <f>VLOOKUP(J151,Prowadzacy!$F$2:$M$105,8,FALSE)</f>
        <v xml:space="preserve">Marcin | Wolkiewicz | Dr inż. |  ( 05377 ) </v>
      </c>
      <c r="O151" s="20" t="str">
        <f>VLOOKUP(J151,Prowadzacy!$F$2:$K$105,5,FALSE)</f>
        <v>K37W05D02</v>
      </c>
      <c r="P151" s="20" t="str">
        <f>VLOOKUP(J151,Prowadzacy!$F$2:$K$105,6,FALSE)</f>
        <v>ZNEMAP</v>
      </c>
      <c r="Q151" s="163" t="s">
        <v>1336</v>
      </c>
      <c r="R151" s="20" t="str">
        <f>VLOOKUP(Q151,Prowadzacy!$F$2:$K$105,2,FALSE)</f>
        <v>Grzegorz</v>
      </c>
      <c r="S151" s="20" t="str">
        <f>VLOOKUP(Q151,Prowadzacy!$F$2:$K$105,3,FALSE)</f>
        <v>Jakub</v>
      </c>
      <c r="T151" s="20" t="str">
        <f>VLOOKUP(Q151,Prowadzacy!$F$2:$K$105,4,FALSE)</f>
        <v>Tarchała</v>
      </c>
      <c r="U151" s="20" t="str">
        <f>VLOOKUP(Q151,Prowadzacy!$F$2:$M$105,8,FALSE)</f>
        <v xml:space="preserve">Grzegorz | Tarchała | Dr inż. |  ( 05385 ) </v>
      </c>
      <c r="V151" s="164"/>
      <c r="W151" s="163" t="s">
        <v>221</v>
      </c>
      <c r="X151" s="163"/>
      <c r="Y151" s="163"/>
      <c r="Z151" s="10"/>
      <c r="AA151" s="9"/>
      <c r="AB151" s="9"/>
      <c r="AC151" s="9"/>
      <c r="AD151" s="9"/>
      <c r="AE151" s="9"/>
      <c r="AF151" s="9"/>
      <c r="AG151" s="9"/>
      <c r="AH151" s="9"/>
      <c r="AI151" s="9"/>
      <c r="AJ151" s="9"/>
      <c r="AK151" s="9"/>
    </row>
    <row r="152" spans="1:37" ht="104.25">
      <c r="A152" s="288">
        <v>147</v>
      </c>
      <c r="B152" s="20" t="str">
        <f>VLOOKUP(E152,studia!$F$1:$I$12,2,FALSE)</f>
        <v>Automatyka Przemysłowa</v>
      </c>
      <c r="C152" s="20" t="str">
        <f>VLOOKUP(E152,studia!$F$1:$I$12,3,FALSE)</f>
        <v>mgr</v>
      </c>
      <c r="D152" s="20" t="str">
        <f>VLOOKUP(E152,studia!$F$1:$I$12,4,FALSE)</f>
        <v>AMU</v>
      </c>
      <c r="E152" s="145" t="s">
        <v>1654</v>
      </c>
      <c r="F152" s="163"/>
      <c r="G152" s="164" t="s">
        <v>1570</v>
      </c>
      <c r="H152" s="164" t="s">
        <v>1571</v>
      </c>
      <c r="I152" s="164" t="s">
        <v>1572</v>
      </c>
      <c r="J152" s="164" t="s">
        <v>1573</v>
      </c>
      <c r="K152" s="19" t="str">
        <f>VLOOKUP(J152,Prowadzacy!$F$2:$J$105,2,FALSE)</f>
        <v>Krzysztof</v>
      </c>
      <c r="L152" s="19">
        <f>VLOOKUP(J152,Prowadzacy!$F$2:$K$105,3,FALSE)</f>
        <v>0</v>
      </c>
      <c r="M152" s="19" t="str">
        <f>VLOOKUP(J152,Prowadzacy!$F$2:$K$105,4,FALSE)</f>
        <v>Wieczorek</v>
      </c>
      <c r="N152" s="20" t="str">
        <f>VLOOKUP(J152,Prowadzacy!$F$2:$M$105,8,FALSE)</f>
        <v xml:space="preserve">Krzysztof | Wieczorek | Dr hab. inż. |  ( 05144 ) </v>
      </c>
      <c r="O152" s="20" t="str">
        <f>VLOOKUP(J152,Prowadzacy!$F$2:$K$105,5,FALSE)</f>
        <v>K38W05D02</v>
      </c>
      <c r="P152" s="20" t="str">
        <f>VLOOKUP(J152,Prowadzacy!$F$2:$K$105,6,FALSE)</f>
        <v>ZWN</v>
      </c>
      <c r="Q152" s="163" t="s">
        <v>1515</v>
      </c>
      <c r="R152" s="20" t="str">
        <f>VLOOKUP(Q152,Prowadzacy!$F$2:$K$105,2,FALSE)</f>
        <v>Adam</v>
      </c>
      <c r="S152" s="20" t="str">
        <f>VLOOKUP(Q152,Prowadzacy!$F$2:$K$105,3,FALSE)</f>
        <v>Łukasz</v>
      </c>
      <c r="T152" s="20" t="str">
        <f>VLOOKUP(Q152,Prowadzacy!$F$2:$K$105,4,FALSE)</f>
        <v>Pelesz</v>
      </c>
      <c r="U152" s="20" t="str">
        <f>VLOOKUP(Q152,Prowadzacy!$F$2:$M$105,8,FALSE)</f>
        <v xml:space="preserve">Adam | Pelesz | Dr inż. |  ( 05170 ) </v>
      </c>
      <c r="V152" s="164"/>
      <c r="W152" s="163" t="s">
        <v>221</v>
      </c>
      <c r="X152" s="163"/>
      <c r="Y152" s="163" t="s">
        <v>221</v>
      </c>
      <c r="Z152" s="10"/>
      <c r="AA152" s="9"/>
      <c r="AB152" s="9"/>
      <c r="AC152" s="9"/>
      <c r="AD152" s="9"/>
      <c r="AE152" s="9"/>
      <c r="AF152" s="9"/>
      <c r="AG152" s="9"/>
      <c r="AH152" s="9"/>
      <c r="AI152" s="9"/>
      <c r="AJ152" s="9"/>
      <c r="AK152" s="9"/>
    </row>
    <row r="153" spans="1:37" ht="91.5">
      <c r="A153" s="288">
        <v>148</v>
      </c>
      <c r="B153" s="20" t="str">
        <f>VLOOKUP(E153,studia!$F$1:$I$12,2,FALSE)</f>
        <v>Automatyka Przemysłowa</v>
      </c>
      <c r="C153" s="20" t="str">
        <f>VLOOKUP(E153,studia!$F$1:$I$12,3,FALSE)</f>
        <v>mgr</v>
      </c>
      <c r="D153" s="20" t="str">
        <f>VLOOKUP(E153,studia!$F$1:$I$12,4,FALSE)</f>
        <v>ASE</v>
      </c>
      <c r="E153" s="163" t="s">
        <v>1655</v>
      </c>
      <c r="F153" s="295" t="s">
        <v>2124</v>
      </c>
      <c r="G153" s="164" t="s">
        <v>1538</v>
      </c>
      <c r="H153" s="164" t="s">
        <v>1539</v>
      </c>
      <c r="I153" s="164" t="s">
        <v>1540</v>
      </c>
      <c r="J153" s="164" t="s">
        <v>1534</v>
      </c>
      <c r="K153" s="19" t="str">
        <f>VLOOKUP(J153,Prowadzacy!$F$2:$J$105,2,FALSE)</f>
        <v>Jacek</v>
      </c>
      <c r="L153" s="19" t="str">
        <f>VLOOKUP(J153,Prowadzacy!$F$2:$K$105,3,FALSE)</f>
        <v>Jerzy</v>
      </c>
      <c r="M153" s="19" t="str">
        <f>VLOOKUP(J153,Prowadzacy!$F$2:$K$105,4,FALSE)</f>
        <v>Rezmer</v>
      </c>
      <c r="N153" s="20" t="str">
        <f>VLOOKUP(J153,Prowadzacy!$F$2:$M$105,8,FALSE)</f>
        <v xml:space="preserve">Jacek | Rezmer | Dr hab. inż. |  ( 05120 ) </v>
      </c>
      <c r="O153" s="20" t="str">
        <f>VLOOKUP(J153,Prowadzacy!$F$2:$K$105,5,FALSE)</f>
        <v>K38W05D02</v>
      </c>
      <c r="P153" s="20" t="str">
        <f>VLOOKUP(J153,Prowadzacy!$F$2:$K$105,6,FALSE)</f>
        <v>ZET</v>
      </c>
      <c r="Q153" s="163" t="s">
        <v>1547</v>
      </c>
      <c r="R153" s="20" t="str">
        <f>VLOOKUP(Q153,Prowadzacy!$F$2:$K$105,2,FALSE)</f>
        <v>Jarosław</v>
      </c>
      <c r="S153" s="20" t="str">
        <f>VLOOKUP(Q153,Prowadzacy!$F$2:$K$105,3,FALSE)</f>
        <v>Marian</v>
      </c>
      <c r="T153" s="20" t="str">
        <f>VLOOKUP(Q153,Prowadzacy!$F$2:$K$105,4,FALSE)</f>
        <v>Szymańda</v>
      </c>
      <c r="U153" s="20" t="str">
        <f>VLOOKUP(Q153,Prowadzacy!$F$2:$M$105,8,FALSE)</f>
        <v xml:space="preserve">Jarosław | Szymańda | Dr inż. |  ( 05126 ) </v>
      </c>
      <c r="V153" s="164"/>
      <c r="W153" s="163" t="s">
        <v>221</v>
      </c>
      <c r="X153" s="163"/>
      <c r="Y153" s="163" t="s">
        <v>221</v>
      </c>
      <c r="Z153" s="10"/>
      <c r="AA153" s="9"/>
      <c r="AB153" s="9"/>
      <c r="AC153" s="9"/>
      <c r="AD153" s="9"/>
      <c r="AE153" s="9"/>
      <c r="AF153" s="9"/>
      <c r="AG153" s="9"/>
      <c r="AH153" s="9"/>
      <c r="AI153" s="9"/>
      <c r="AJ153" s="9"/>
      <c r="AK153" s="9"/>
    </row>
    <row r="154" spans="1:37" ht="78.75">
      <c r="A154" s="288">
        <v>149</v>
      </c>
      <c r="B154" s="20" t="str">
        <f>VLOOKUP(E154,studia!$F$1:$I$12,2,FALSE)</f>
        <v>Elektrotechnika</v>
      </c>
      <c r="C154" s="20" t="str">
        <f>VLOOKUP(E154,studia!$F$1:$I$12,3,FALSE)</f>
        <v>inż.</v>
      </c>
      <c r="D154" s="20" t="str">
        <f>VLOOKUP(E154,studia!$F$1:$I$12,4,FALSE)</f>
        <v>EEN</v>
      </c>
      <c r="E154" s="138" t="s">
        <v>497</v>
      </c>
      <c r="F154" s="295" t="s">
        <v>2124</v>
      </c>
      <c r="G154" s="183" t="s">
        <v>498</v>
      </c>
      <c r="H154" s="183" t="s">
        <v>499</v>
      </c>
      <c r="I154" s="188" t="s">
        <v>1734</v>
      </c>
      <c r="J154" s="138" t="s">
        <v>500</v>
      </c>
      <c r="K154" s="19" t="str">
        <f>VLOOKUP(J154,Prowadzacy!$F$2:$J$105,2,FALSE)</f>
        <v>Marta</v>
      </c>
      <c r="L154" s="19" t="str">
        <f>VLOOKUP(J154,Prowadzacy!$F$2:$K$105,3,FALSE)</f>
        <v>Monika</v>
      </c>
      <c r="M154" s="19" t="str">
        <f>VLOOKUP(J154,Prowadzacy!$F$2:$K$105,4,FALSE)</f>
        <v>Bątkiewicz-Pantuła</v>
      </c>
      <c r="N154" s="20" t="str">
        <f>VLOOKUP(J154,Prowadzacy!$F$2:$M$105,8,FALSE)</f>
        <v xml:space="preserve">Marta | Bątkiewicz-Pantuła | Dr inż. |  ( 05298 ) </v>
      </c>
      <c r="O154" s="20" t="str">
        <f>VLOOKUP(J154,Prowadzacy!$F$2:$K$105,5,FALSE)</f>
        <v>K36W05D02</v>
      </c>
      <c r="P154" s="20" t="str">
        <f>VLOOKUP(J154,Prowadzacy!$F$2:$K$105,6,FALSE)</f>
        <v>ZUE</v>
      </c>
      <c r="Q154" s="143" t="s">
        <v>512</v>
      </c>
      <c r="R154" s="20" t="str">
        <f>VLOOKUP(Q154,Prowadzacy!$F$2:$K$105,2,FALSE)</f>
        <v>Małgorzata</v>
      </c>
      <c r="S154" s="20" t="str">
        <f>VLOOKUP(Q154,Prowadzacy!$F$2:$K$105,3,FALSE)</f>
        <v>Anna</v>
      </c>
      <c r="T154" s="20" t="str">
        <f>VLOOKUP(Q154,Prowadzacy!$F$2:$K$105,4,FALSE)</f>
        <v>Bielówka</v>
      </c>
      <c r="U154" s="20" t="str">
        <f>VLOOKUP(Q154,Prowadzacy!$F$2:$M$105,8,FALSE)</f>
        <v xml:space="preserve">Małgorzata | Bielówka | Dr inż. |  ( 05286 ) </v>
      </c>
      <c r="V154" s="145"/>
      <c r="W154" s="285" t="s">
        <v>221</v>
      </c>
      <c r="X154" s="145"/>
      <c r="Y154" s="145"/>
      <c r="Z154" s="10"/>
      <c r="AA154" s="9"/>
      <c r="AB154" s="9"/>
      <c r="AC154" s="9"/>
      <c r="AD154" s="9"/>
      <c r="AE154" s="9"/>
      <c r="AF154" s="9"/>
      <c r="AG154" s="9"/>
      <c r="AH154" s="9"/>
      <c r="AI154" s="9"/>
      <c r="AJ154" s="9"/>
      <c r="AK154" s="9"/>
    </row>
    <row r="155" spans="1:37" ht="104.25">
      <c r="A155" s="288">
        <v>150</v>
      </c>
      <c r="B155" s="20" t="str">
        <f>VLOOKUP(E155,studia!$F$1:$I$12,2,FALSE)</f>
        <v>Elektrotechnika</v>
      </c>
      <c r="C155" s="20" t="str">
        <f>VLOOKUP(E155,studia!$F$1:$I$12,3,FALSE)</f>
        <v>inż.</v>
      </c>
      <c r="D155" s="20" t="str">
        <f>VLOOKUP(E155,studia!$F$1:$I$12,4,FALSE)</f>
        <v>EEN</v>
      </c>
      <c r="E155" s="138" t="s">
        <v>497</v>
      </c>
      <c r="F155" s="295" t="s">
        <v>2124</v>
      </c>
      <c r="G155" s="183" t="s">
        <v>501</v>
      </c>
      <c r="H155" s="183" t="s">
        <v>502</v>
      </c>
      <c r="I155" s="188" t="s">
        <v>503</v>
      </c>
      <c r="J155" s="138" t="s">
        <v>500</v>
      </c>
      <c r="K155" s="19" t="str">
        <f>VLOOKUP(J155,Prowadzacy!$F$2:$J$105,2,FALSE)</f>
        <v>Marta</v>
      </c>
      <c r="L155" s="19" t="str">
        <f>VLOOKUP(J155,Prowadzacy!$F$2:$K$105,3,FALSE)</f>
        <v>Monika</v>
      </c>
      <c r="M155" s="19" t="str">
        <f>VLOOKUP(J155,Prowadzacy!$F$2:$K$105,4,FALSE)</f>
        <v>Bątkiewicz-Pantuła</v>
      </c>
      <c r="N155" s="20" t="str">
        <f>VLOOKUP(J155,Prowadzacy!$F$2:$M$105,8,FALSE)</f>
        <v xml:space="preserve">Marta | Bątkiewicz-Pantuła | Dr inż. |  ( 05298 ) </v>
      </c>
      <c r="O155" s="20" t="str">
        <f>VLOOKUP(J155,Prowadzacy!$F$2:$K$105,5,FALSE)</f>
        <v>K36W05D02</v>
      </c>
      <c r="P155" s="20" t="str">
        <f>VLOOKUP(J155,Prowadzacy!$F$2:$K$105,6,FALSE)</f>
        <v>ZUE</v>
      </c>
      <c r="Q155" s="143" t="s">
        <v>558</v>
      </c>
      <c r="R155" s="20" t="str">
        <f>VLOOKUP(Q155,Prowadzacy!$F$2:$K$105,2,FALSE)</f>
        <v>Kazimierz</v>
      </c>
      <c r="S155" s="20">
        <f>VLOOKUP(Q155,Prowadzacy!$F$2:$K$105,3,FALSE)</f>
        <v>0</v>
      </c>
      <c r="T155" s="20" t="str">
        <f>VLOOKUP(Q155,Prowadzacy!$F$2:$K$105,4,FALSE)</f>
        <v>Herlender</v>
      </c>
      <c r="U155" s="20" t="str">
        <f>VLOOKUP(Q155,Prowadzacy!$F$2:$M$105,8,FALSE)</f>
        <v xml:space="preserve">Kazimierz | Herlender | Dr inż. |  ( 05211 ) </v>
      </c>
      <c r="V155" s="145"/>
      <c r="W155" s="145" t="s">
        <v>221</v>
      </c>
      <c r="X155" s="145"/>
      <c r="Y155" s="145"/>
      <c r="Z155" s="10"/>
      <c r="AA155" s="9"/>
      <c r="AB155" s="9"/>
      <c r="AC155" s="9"/>
      <c r="AD155" s="9"/>
      <c r="AE155" s="9"/>
      <c r="AF155" s="9"/>
      <c r="AG155" s="9"/>
      <c r="AH155" s="9"/>
      <c r="AI155" s="9"/>
      <c r="AJ155" s="9"/>
      <c r="AK155" s="9"/>
    </row>
    <row r="156" spans="1:37" ht="104.25">
      <c r="A156" s="288">
        <v>151</v>
      </c>
      <c r="B156" s="20" t="str">
        <f>VLOOKUP(E156,studia!$F$1:$I$12,2,FALSE)</f>
        <v>Elektrotechnika</v>
      </c>
      <c r="C156" s="20" t="str">
        <f>VLOOKUP(E156,studia!$F$1:$I$12,3,FALSE)</f>
        <v>inż.</v>
      </c>
      <c r="D156" s="20" t="str">
        <f>VLOOKUP(E156,studia!$F$1:$I$12,4,FALSE)</f>
        <v>EEN</v>
      </c>
      <c r="E156" s="138" t="s">
        <v>497</v>
      </c>
      <c r="F156" s="295" t="s">
        <v>2124</v>
      </c>
      <c r="G156" s="183" t="s">
        <v>504</v>
      </c>
      <c r="H156" s="183" t="s">
        <v>505</v>
      </c>
      <c r="I156" s="188" t="s">
        <v>506</v>
      </c>
      <c r="J156" s="138" t="s">
        <v>500</v>
      </c>
      <c r="K156" s="19" t="str">
        <f>VLOOKUP(J156,Prowadzacy!$F$2:$J$105,2,FALSE)</f>
        <v>Marta</v>
      </c>
      <c r="L156" s="19" t="str">
        <f>VLOOKUP(J156,Prowadzacy!$F$2:$K$105,3,FALSE)</f>
        <v>Monika</v>
      </c>
      <c r="M156" s="19" t="str">
        <f>VLOOKUP(J156,Prowadzacy!$F$2:$K$105,4,FALSE)</f>
        <v>Bątkiewicz-Pantuła</v>
      </c>
      <c r="N156" s="20" t="str">
        <f>VLOOKUP(J156,Prowadzacy!$F$2:$M$105,8,FALSE)</f>
        <v xml:space="preserve">Marta | Bątkiewicz-Pantuła | Dr inż. |  ( 05298 ) </v>
      </c>
      <c r="O156" s="20" t="str">
        <f>VLOOKUP(J156,Prowadzacy!$F$2:$K$105,5,FALSE)</f>
        <v>K36W05D02</v>
      </c>
      <c r="P156" s="20" t="str">
        <f>VLOOKUP(J156,Prowadzacy!$F$2:$K$105,6,FALSE)</f>
        <v>ZUE</v>
      </c>
      <c r="Q156" s="143" t="s">
        <v>512</v>
      </c>
      <c r="R156" s="20" t="str">
        <f>VLOOKUP(Q156,Prowadzacy!$F$2:$K$105,2,FALSE)</f>
        <v>Małgorzata</v>
      </c>
      <c r="S156" s="20" t="str">
        <f>VLOOKUP(Q156,Prowadzacy!$F$2:$K$105,3,FALSE)</f>
        <v>Anna</v>
      </c>
      <c r="T156" s="20" t="str">
        <f>VLOOKUP(Q156,Prowadzacy!$F$2:$K$105,4,FALSE)</f>
        <v>Bielówka</v>
      </c>
      <c r="U156" s="20" t="str">
        <f>VLOOKUP(Q156,Prowadzacy!$F$2:$M$105,8,FALSE)</f>
        <v xml:space="preserve">Małgorzata | Bielówka | Dr inż. |  ( 05286 ) </v>
      </c>
      <c r="V156" s="145"/>
      <c r="W156" s="145" t="s">
        <v>221</v>
      </c>
      <c r="X156" s="145"/>
      <c r="Y156" s="145"/>
      <c r="Z156" s="10"/>
      <c r="AA156" s="9"/>
      <c r="AB156" s="9"/>
      <c r="AC156" s="9"/>
      <c r="AD156" s="9"/>
      <c r="AE156" s="9"/>
      <c r="AF156" s="9"/>
      <c r="AG156" s="9"/>
      <c r="AH156" s="9"/>
      <c r="AI156" s="9"/>
      <c r="AJ156" s="9"/>
      <c r="AK156" s="9"/>
    </row>
    <row r="157" spans="1:37" ht="66">
      <c r="A157" s="288">
        <v>152</v>
      </c>
      <c r="B157" s="20" t="str">
        <f>VLOOKUP(E157,studia!$F$1:$I$12,2,FALSE)</f>
        <v>Elektrotechnika</v>
      </c>
      <c r="C157" s="20" t="str">
        <f>VLOOKUP(E157,studia!$F$1:$I$12,3,FALSE)</f>
        <v>inż.</v>
      </c>
      <c r="D157" s="20" t="str">
        <f>VLOOKUP(E157,studia!$F$1:$I$12,4,FALSE)</f>
        <v>EEN</v>
      </c>
      <c r="E157" s="138" t="s">
        <v>497</v>
      </c>
      <c r="F157" s="295" t="s">
        <v>2124</v>
      </c>
      <c r="G157" s="183" t="s">
        <v>507</v>
      </c>
      <c r="H157" s="183" t="s">
        <v>508</v>
      </c>
      <c r="I157" s="188" t="s">
        <v>1735</v>
      </c>
      <c r="J157" s="138" t="s">
        <v>500</v>
      </c>
      <c r="K157" s="19" t="str">
        <f>VLOOKUP(J157,Prowadzacy!$F$2:$J$105,2,FALSE)</f>
        <v>Marta</v>
      </c>
      <c r="L157" s="19" t="str">
        <f>VLOOKUP(J157,Prowadzacy!$F$2:$K$105,3,FALSE)</f>
        <v>Monika</v>
      </c>
      <c r="M157" s="19" t="str">
        <f>VLOOKUP(J157,Prowadzacy!$F$2:$K$105,4,FALSE)</f>
        <v>Bątkiewicz-Pantuła</v>
      </c>
      <c r="N157" s="20" t="str">
        <f>VLOOKUP(J157,Prowadzacy!$F$2:$M$105,8,FALSE)</f>
        <v xml:space="preserve">Marta | Bątkiewicz-Pantuła | Dr inż. |  ( 05298 ) </v>
      </c>
      <c r="O157" s="20" t="str">
        <f>VLOOKUP(J157,Prowadzacy!$F$2:$K$105,5,FALSE)</f>
        <v>K36W05D02</v>
      </c>
      <c r="P157" s="20" t="str">
        <f>VLOOKUP(J157,Prowadzacy!$F$2:$K$105,6,FALSE)</f>
        <v>ZUE</v>
      </c>
      <c r="Q157" s="143" t="s">
        <v>578</v>
      </c>
      <c r="R157" s="20" t="str">
        <f>VLOOKUP(Q157,Prowadzacy!$F$2:$K$105,2,FALSE)</f>
        <v>Mirosław</v>
      </c>
      <c r="S157" s="20" t="str">
        <f>VLOOKUP(Q157,Prowadzacy!$F$2:$K$105,3,FALSE)</f>
        <v>Marian</v>
      </c>
      <c r="T157" s="20" t="str">
        <f>VLOOKUP(Q157,Prowadzacy!$F$2:$K$105,4,FALSE)</f>
        <v>Kobusiński</v>
      </c>
      <c r="U157" s="20" t="str">
        <f>VLOOKUP(Q157,Prowadzacy!$F$2:$M$105,8,FALSE)</f>
        <v xml:space="preserve">Mirosław | Kobusiński | Mgr inż. |  ( 05218 ) </v>
      </c>
      <c r="V157" s="145"/>
      <c r="W157" s="145" t="s">
        <v>221</v>
      </c>
      <c r="X157" s="145"/>
      <c r="Y157" s="145"/>
      <c r="Z157" s="10"/>
      <c r="AA157" s="9"/>
      <c r="AB157" s="9"/>
      <c r="AC157" s="9"/>
      <c r="AD157" s="9"/>
      <c r="AE157" s="9"/>
      <c r="AF157" s="9"/>
      <c r="AG157" s="9"/>
      <c r="AH157" s="9"/>
      <c r="AI157" s="9"/>
      <c r="AJ157" s="9"/>
      <c r="AK157" s="9"/>
    </row>
    <row r="158" spans="1:37" ht="168">
      <c r="A158" s="288">
        <v>153</v>
      </c>
      <c r="B158" s="20" t="str">
        <f>VLOOKUP(E158,studia!$F$1:$I$12,2,FALSE)</f>
        <v>Elektrotechnika</v>
      </c>
      <c r="C158" s="20" t="str">
        <f>VLOOKUP(E158,studia!$F$1:$I$12,3,FALSE)</f>
        <v>inż.</v>
      </c>
      <c r="D158" s="20" t="str">
        <f>VLOOKUP(E158,studia!$F$1:$I$12,4,FALSE)</f>
        <v>EEN</v>
      </c>
      <c r="E158" s="138" t="s">
        <v>497</v>
      </c>
      <c r="F158" s="295" t="s">
        <v>2124</v>
      </c>
      <c r="G158" s="183" t="s">
        <v>509</v>
      </c>
      <c r="H158" s="183" t="s">
        <v>510</v>
      </c>
      <c r="I158" s="183" t="s">
        <v>511</v>
      </c>
      <c r="J158" s="138" t="s">
        <v>512</v>
      </c>
      <c r="K158" s="19" t="str">
        <f>VLOOKUP(J158,Prowadzacy!$F$2:$J$105,2,FALSE)</f>
        <v>Małgorzata</v>
      </c>
      <c r="L158" s="19" t="str">
        <f>VLOOKUP(J158,Prowadzacy!$F$2:$K$105,3,FALSE)</f>
        <v>Anna</v>
      </c>
      <c r="M158" s="19" t="str">
        <f>VLOOKUP(J158,Prowadzacy!$F$2:$K$105,4,FALSE)</f>
        <v>Bielówka</v>
      </c>
      <c r="N158" s="20" t="str">
        <f>VLOOKUP(J158,Prowadzacy!$F$2:$M$105,8,FALSE)</f>
        <v xml:space="preserve">Małgorzata | Bielówka | Dr inż. |  ( 05286 ) </v>
      </c>
      <c r="O158" s="20" t="str">
        <f>VLOOKUP(J158,Prowadzacy!$F$2:$K$105,5,FALSE)</f>
        <v>K36W05D02</v>
      </c>
      <c r="P158" s="20" t="str">
        <f>VLOOKUP(J158,Prowadzacy!$F$2:$K$105,6,FALSE)</f>
        <v>ZUE</v>
      </c>
      <c r="Q158" s="143" t="s">
        <v>558</v>
      </c>
      <c r="R158" s="20" t="str">
        <f>VLOOKUP(Q158,Prowadzacy!$F$2:$K$105,2,FALSE)</f>
        <v>Kazimierz</v>
      </c>
      <c r="S158" s="20">
        <f>VLOOKUP(Q158,Prowadzacy!$F$2:$K$105,3,FALSE)</f>
        <v>0</v>
      </c>
      <c r="T158" s="20" t="str">
        <f>VLOOKUP(Q158,Prowadzacy!$F$2:$K$105,4,FALSE)</f>
        <v>Herlender</v>
      </c>
      <c r="U158" s="20" t="str">
        <f>VLOOKUP(Q158,Prowadzacy!$F$2:$M$105,8,FALSE)</f>
        <v xml:space="preserve">Kazimierz | Herlender | Dr inż. |  ( 05211 ) </v>
      </c>
      <c r="V158" s="145"/>
      <c r="W158" s="145" t="s">
        <v>221</v>
      </c>
      <c r="X158" s="145"/>
      <c r="Y158" s="145"/>
      <c r="Z158" s="10"/>
      <c r="AA158" s="9"/>
      <c r="AB158" s="9"/>
      <c r="AC158" s="9"/>
      <c r="AD158" s="9"/>
      <c r="AE158" s="9"/>
      <c r="AF158" s="9"/>
      <c r="AG158" s="9"/>
      <c r="AH158" s="9"/>
      <c r="AI158" s="9"/>
      <c r="AJ158" s="9"/>
      <c r="AK158" s="9"/>
    </row>
    <row r="159" spans="1:37" ht="91.5">
      <c r="A159" s="288">
        <v>154</v>
      </c>
      <c r="B159" s="20" t="str">
        <f>VLOOKUP(E159,studia!$F$1:$I$12,2,FALSE)</f>
        <v>Elektrotechnika</v>
      </c>
      <c r="C159" s="20" t="str">
        <f>VLOOKUP(E159,studia!$F$1:$I$12,3,FALSE)</f>
        <v>inż.</v>
      </c>
      <c r="D159" s="20" t="str">
        <f>VLOOKUP(E159,studia!$F$1:$I$12,4,FALSE)</f>
        <v>EEN</v>
      </c>
      <c r="E159" s="138" t="s">
        <v>497</v>
      </c>
      <c r="F159" s="295" t="s">
        <v>2124</v>
      </c>
      <c r="G159" s="183" t="s">
        <v>513</v>
      </c>
      <c r="H159" s="183" t="s">
        <v>514</v>
      </c>
      <c r="I159" s="183" t="s">
        <v>515</v>
      </c>
      <c r="J159" s="138" t="s">
        <v>512</v>
      </c>
      <c r="K159" s="19" t="str">
        <f>VLOOKUP(J159,Prowadzacy!$F$2:$J$105,2,FALSE)</f>
        <v>Małgorzata</v>
      </c>
      <c r="L159" s="19" t="str">
        <f>VLOOKUP(J159,Prowadzacy!$F$2:$K$105,3,FALSE)</f>
        <v>Anna</v>
      </c>
      <c r="M159" s="19" t="str">
        <f>VLOOKUP(J159,Prowadzacy!$F$2:$K$105,4,FALSE)</f>
        <v>Bielówka</v>
      </c>
      <c r="N159" s="20" t="str">
        <f>VLOOKUP(J159,Prowadzacy!$F$2:$M$105,8,FALSE)</f>
        <v xml:space="preserve">Małgorzata | Bielówka | Dr inż. |  ( 05286 ) </v>
      </c>
      <c r="O159" s="20" t="str">
        <f>VLOOKUP(J159,Prowadzacy!$F$2:$K$105,5,FALSE)</f>
        <v>K36W05D02</v>
      </c>
      <c r="P159" s="20" t="str">
        <f>VLOOKUP(J159,Prowadzacy!$F$2:$K$105,6,FALSE)</f>
        <v>ZUE</v>
      </c>
      <c r="Q159" s="143" t="s">
        <v>500</v>
      </c>
      <c r="R159" s="20" t="str">
        <f>VLOOKUP(Q159,Prowadzacy!$F$2:$K$105,2,FALSE)</f>
        <v>Marta</v>
      </c>
      <c r="S159" s="20" t="str">
        <f>VLOOKUP(Q159,Prowadzacy!$F$2:$K$105,3,FALSE)</f>
        <v>Monika</v>
      </c>
      <c r="T159" s="20" t="str">
        <f>VLOOKUP(Q159,Prowadzacy!$F$2:$K$105,4,FALSE)</f>
        <v>Bątkiewicz-Pantuła</v>
      </c>
      <c r="U159" s="20" t="str">
        <f>VLOOKUP(Q159,Prowadzacy!$F$2:$M$105,8,FALSE)</f>
        <v xml:space="preserve">Marta | Bątkiewicz-Pantuła | Dr inż. |  ( 05298 ) </v>
      </c>
      <c r="V159" s="145"/>
      <c r="W159" s="145" t="s">
        <v>221</v>
      </c>
      <c r="X159" s="145"/>
      <c r="Y159" s="145"/>
      <c r="Z159" s="10"/>
      <c r="AA159" s="9"/>
      <c r="AB159" s="9"/>
      <c r="AC159" s="9"/>
      <c r="AD159" s="9"/>
      <c r="AE159" s="9"/>
      <c r="AF159" s="9"/>
      <c r="AG159" s="9"/>
      <c r="AH159" s="9"/>
      <c r="AI159" s="9"/>
      <c r="AJ159" s="9"/>
      <c r="AK159" s="9"/>
    </row>
    <row r="160" spans="1:37" ht="153" customHeight="1">
      <c r="A160" s="288">
        <v>155</v>
      </c>
      <c r="B160" s="20" t="str">
        <f>VLOOKUP(E160,studia!$F$1:$I$12,2,FALSE)</f>
        <v>Elektrotechnika</v>
      </c>
      <c r="C160" s="20" t="str">
        <f>VLOOKUP(E160,studia!$F$1:$I$12,3,FALSE)</f>
        <v>inż.</v>
      </c>
      <c r="D160" s="20" t="str">
        <f>VLOOKUP(E160,studia!$F$1:$I$12,4,FALSE)</f>
        <v>EEN</v>
      </c>
      <c r="E160" s="138" t="s">
        <v>497</v>
      </c>
      <c r="F160" s="295" t="s">
        <v>2124</v>
      </c>
      <c r="G160" s="183" t="s">
        <v>516</v>
      </c>
      <c r="H160" s="183" t="s">
        <v>517</v>
      </c>
      <c r="I160" s="183" t="s">
        <v>518</v>
      </c>
      <c r="J160" s="138" t="s">
        <v>512</v>
      </c>
      <c r="K160" s="19" t="str">
        <f>VLOOKUP(J160,Prowadzacy!$F$2:$J$105,2,FALSE)</f>
        <v>Małgorzata</v>
      </c>
      <c r="L160" s="19" t="str">
        <f>VLOOKUP(J160,Prowadzacy!$F$2:$K$105,3,FALSE)</f>
        <v>Anna</v>
      </c>
      <c r="M160" s="19" t="str">
        <f>VLOOKUP(J160,Prowadzacy!$F$2:$K$105,4,FALSE)</f>
        <v>Bielówka</v>
      </c>
      <c r="N160" s="20" t="str">
        <f>VLOOKUP(J160,Prowadzacy!$F$2:$M$105,8,FALSE)</f>
        <v xml:space="preserve">Małgorzata | Bielówka | Dr inż. |  ( 05286 ) </v>
      </c>
      <c r="O160" s="20" t="str">
        <f>VLOOKUP(J160,Prowadzacy!$F$2:$K$105,5,FALSE)</f>
        <v>K36W05D02</v>
      </c>
      <c r="P160" s="20" t="str">
        <f>VLOOKUP(J160,Prowadzacy!$F$2:$K$105,6,FALSE)</f>
        <v>ZUE</v>
      </c>
      <c r="Q160" s="143" t="s">
        <v>500</v>
      </c>
      <c r="R160" s="20" t="str">
        <f>VLOOKUP(Q160,Prowadzacy!$F$2:$K$105,2,FALSE)</f>
        <v>Marta</v>
      </c>
      <c r="S160" s="20" t="str">
        <f>VLOOKUP(Q160,Prowadzacy!$F$2:$K$105,3,FALSE)</f>
        <v>Monika</v>
      </c>
      <c r="T160" s="20" t="str">
        <f>VLOOKUP(Q160,Prowadzacy!$F$2:$K$105,4,FALSE)</f>
        <v>Bątkiewicz-Pantuła</v>
      </c>
      <c r="U160" s="20" t="str">
        <f>VLOOKUP(Q160,Prowadzacy!$F$2:$M$105,8,FALSE)</f>
        <v xml:space="preserve">Marta | Bątkiewicz-Pantuła | Dr inż. |  ( 05298 ) </v>
      </c>
      <c r="V160" s="145"/>
      <c r="W160" s="145" t="s">
        <v>221</v>
      </c>
      <c r="X160" s="145"/>
      <c r="Y160" s="145"/>
      <c r="Z160" s="10"/>
      <c r="AA160" s="9"/>
      <c r="AB160" s="9"/>
      <c r="AC160" s="9"/>
      <c r="AD160" s="9"/>
      <c r="AE160" s="9"/>
      <c r="AF160" s="9"/>
      <c r="AG160" s="9"/>
      <c r="AH160" s="9"/>
      <c r="AI160" s="9"/>
      <c r="AJ160" s="9"/>
      <c r="AK160" s="9"/>
    </row>
    <row r="161" spans="1:37" ht="85.5" customHeight="1">
      <c r="A161" s="288">
        <v>156</v>
      </c>
      <c r="B161" s="20" t="str">
        <f>VLOOKUP(E161,studia!$F$1:$I$12,2,FALSE)</f>
        <v>Elektrotechnika</v>
      </c>
      <c r="C161" s="20" t="str">
        <f>VLOOKUP(E161,studia!$F$1:$I$12,3,FALSE)</f>
        <v>inż.</v>
      </c>
      <c r="D161" s="20" t="str">
        <f>VLOOKUP(E161,studia!$F$1:$I$12,4,FALSE)</f>
        <v>EEN</v>
      </c>
      <c r="E161" s="145" t="s">
        <v>497</v>
      </c>
      <c r="F161" s="295" t="s">
        <v>2124</v>
      </c>
      <c r="G161" s="196" t="s">
        <v>1731</v>
      </c>
      <c r="H161" s="196" t="s">
        <v>1732</v>
      </c>
      <c r="I161" s="193" t="s">
        <v>519</v>
      </c>
      <c r="J161" s="145" t="s">
        <v>372</v>
      </c>
      <c r="K161" s="19" t="str">
        <f>VLOOKUP(J161,Prowadzacy!$F$2:$J$105,2,FALSE)</f>
        <v>Bartosz</v>
      </c>
      <c r="L161" s="19" t="str">
        <f>VLOOKUP(J161,Prowadzacy!$F$2:$K$105,3,FALSE)</f>
        <v>Jan</v>
      </c>
      <c r="M161" s="19" t="str">
        <f>VLOOKUP(J161,Prowadzacy!$F$2:$K$105,4,FALSE)</f>
        <v>Brusiłowicz</v>
      </c>
      <c r="N161" s="20" t="str">
        <f>VLOOKUP(J161,Prowadzacy!$F$2:$M$105,8,FALSE)</f>
        <v xml:space="preserve">Bartosz | Brusiłowicz | Dr inż. |  ( 05413 ) </v>
      </c>
      <c r="O161" s="20" t="str">
        <f>VLOOKUP(J161,Prowadzacy!$F$2:$K$105,5,FALSE)</f>
        <v>K36W05D02</v>
      </c>
      <c r="P161" s="20" t="str">
        <f>VLOOKUP(J161,Prowadzacy!$F$2:$K$105,6,FALSE)</f>
        <v>ZAS</v>
      </c>
      <c r="Q161" s="145" t="s">
        <v>394</v>
      </c>
      <c r="R161" s="20" t="str">
        <f>VLOOKUP(Q161,Prowadzacy!$F$2:$K$105,2,FALSE)</f>
        <v>Daniel</v>
      </c>
      <c r="S161" s="20" t="str">
        <f>VLOOKUP(Q161,Prowadzacy!$F$2:$K$105,3,FALSE)</f>
        <v>Łukasz</v>
      </c>
      <c r="T161" s="20" t="str">
        <f>VLOOKUP(Q161,Prowadzacy!$F$2:$K$105,4,FALSE)</f>
        <v>Bejmert</v>
      </c>
      <c r="U161" s="20" t="str">
        <f>VLOOKUP(Q161,Prowadzacy!$F$2:$M$105,8,FALSE)</f>
        <v xml:space="preserve">Daniel | Bejmert | Dr inż. |  ( 05285 ) </v>
      </c>
      <c r="V161" s="145"/>
      <c r="W161" s="145" t="s">
        <v>221</v>
      </c>
      <c r="X161" s="145"/>
      <c r="Y161" s="145"/>
      <c r="Z161" s="10"/>
      <c r="AA161" s="9"/>
      <c r="AB161" s="9"/>
      <c r="AC161" s="9"/>
      <c r="AD161" s="9"/>
      <c r="AE161" s="9"/>
      <c r="AF161" s="9"/>
      <c r="AG161" s="9"/>
      <c r="AH161" s="9"/>
      <c r="AI161" s="9"/>
      <c r="AJ161" s="9"/>
      <c r="AK161" s="9"/>
    </row>
    <row r="162" spans="1:37" ht="53.25">
      <c r="A162" s="288">
        <v>157</v>
      </c>
      <c r="B162" s="20" t="str">
        <f>VLOOKUP(E162,studia!$F$1:$I$12,2,FALSE)</f>
        <v>Elektrotechnika</v>
      </c>
      <c r="C162" s="20" t="str">
        <f>VLOOKUP(E162,studia!$F$1:$I$12,3,FALSE)</f>
        <v>inż.</v>
      </c>
      <c r="D162" s="20" t="str">
        <f>VLOOKUP(E162,studia!$F$1:$I$12,4,FALSE)</f>
        <v>EEN</v>
      </c>
      <c r="E162" s="145" t="s">
        <v>497</v>
      </c>
      <c r="F162" s="145"/>
      <c r="G162" s="183" t="s">
        <v>520</v>
      </c>
      <c r="H162" s="183" t="s">
        <v>521</v>
      </c>
      <c r="I162" s="183" t="s">
        <v>522</v>
      </c>
      <c r="J162" s="145" t="s">
        <v>523</v>
      </c>
      <c r="K162" s="19" t="str">
        <f>VLOOKUP(J162,Prowadzacy!$F$2:$J$105,2,FALSE)</f>
        <v>Joanna</v>
      </c>
      <c r="L162" s="19" t="str">
        <f>VLOOKUP(J162,Prowadzacy!$F$2:$K$105,3,FALSE)</f>
        <v>Karolina</v>
      </c>
      <c r="M162" s="19" t="str">
        <f>VLOOKUP(J162,Prowadzacy!$F$2:$K$105,4,FALSE)</f>
        <v>Budzisz</v>
      </c>
      <c r="N162" s="20" t="str">
        <f>VLOOKUP(J162,Prowadzacy!$F$2:$M$105,8,FALSE)</f>
        <v xml:space="preserve">Joanna | Budzisz | Dr inż. |  ( 05404 ) </v>
      </c>
      <c r="O162" s="20" t="str">
        <f>VLOOKUP(J162,Prowadzacy!$F$2:$K$105,5,FALSE)</f>
        <v>K36W05D02</v>
      </c>
      <c r="P162" s="20" t="str">
        <f>VLOOKUP(J162,Prowadzacy!$F$2:$K$105,6,FALSE)</f>
        <v>ZEP</v>
      </c>
      <c r="Q162" s="143" t="s">
        <v>571</v>
      </c>
      <c r="R162" s="20" t="str">
        <f>VLOOKUP(Q162,Prowadzacy!$F$2:$K$105,2,FALSE)</f>
        <v>Marek</v>
      </c>
      <c r="S162" s="20" t="str">
        <f>VLOOKUP(Q162,Prowadzacy!$F$2:$K$105,3,FALSE)</f>
        <v>Andrzej</v>
      </c>
      <c r="T162" s="20" t="str">
        <f>VLOOKUP(Q162,Prowadzacy!$F$2:$K$105,4,FALSE)</f>
        <v>Jaworski</v>
      </c>
      <c r="U162" s="20" t="str">
        <f>VLOOKUP(Q162,Prowadzacy!$F$2:$M$105,8,FALSE)</f>
        <v xml:space="preserve">Marek | Jaworski | Dr inż. |  ( 05237 ) </v>
      </c>
      <c r="V162" s="145"/>
      <c r="W162" s="145" t="s">
        <v>221</v>
      </c>
      <c r="X162" s="145"/>
      <c r="Y162" s="145"/>
      <c r="Z162" s="10"/>
      <c r="AA162" s="9"/>
      <c r="AB162" s="9"/>
      <c r="AC162" s="9"/>
      <c r="AD162" s="9"/>
      <c r="AE162" s="9"/>
      <c r="AF162" s="9"/>
      <c r="AG162" s="9"/>
      <c r="AH162" s="9"/>
      <c r="AI162" s="9"/>
      <c r="AJ162" s="9"/>
      <c r="AK162" s="9"/>
    </row>
    <row r="163" spans="1:37" ht="66">
      <c r="A163" s="288">
        <v>158</v>
      </c>
      <c r="B163" s="20" t="str">
        <f>VLOOKUP(E163,studia!$F$1:$I$12,2,FALSE)</f>
        <v>Elektrotechnika</v>
      </c>
      <c r="C163" s="20" t="str">
        <f>VLOOKUP(E163,studia!$F$1:$I$12,3,FALSE)</f>
        <v>inż.</v>
      </c>
      <c r="D163" s="20" t="str">
        <f>VLOOKUP(E163,studia!$F$1:$I$12,4,FALSE)</f>
        <v>EEN</v>
      </c>
      <c r="E163" s="145" t="s">
        <v>497</v>
      </c>
      <c r="F163" s="295" t="s">
        <v>2124</v>
      </c>
      <c r="G163" s="183" t="s">
        <v>524</v>
      </c>
      <c r="H163" s="188" t="s">
        <v>525</v>
      </c>
      <c r="I163" s="188" t="s">
        <v>526</v>
      </c>
      <c r="J163" s="145" t="s">
        <v>527</v>
      </c>
      <c r="K163" s="19" t="str">
        <f>VLOOKUP(J163,Prowadzacy!$F$2:$J$105,2,FALSE)</f>
        <v>Grażyna</v>
      </c>
      <c r="L163" s="19" t="str">
        <f>VLOOKUP(J163,Prowadzacy!$F$2:$K$105,3,FALSE)</f>
        <v>Zuzanna</v>
      </c>
      <c r="M163" s="19" t="str">
        <f>VLOOKUP(J163,Prowadzacy!$F$2:$K$105,4,FALSE)</f>
        <v>Dąbrowska-Kauf</v>
      </c>
      <c r="N163" s="20" t="str">
        <f>VLOOKUP(J163,Prowadzacy!$F$2:$M$105,8,FALSE)</f>
        <v xml:space="preserve">Grażyna | Dąbrowska-Kauf | Dr inż. |  ( 05206 ) </v>
      </c>
      <c r="O163" s="20" t="str">
        <f>VLOOKUP(J163,Prowadzacy!$F$2:$K$105,5,FALSE)</f>
        <v>K36W05D02</v>
      </c>
      <c r="P163" s="20" t="str">
        <f>VLOOKUP(J163,Prowadzacy!$F$2:$K$105,6,FALSE)</f>
        <v>ZEP</v>
      </c>
      <c r="Q163" s="143" t="s">
        <v>487</v>
      </c>
      <c r="R163" s="20" t="str">
        <f>VLOOKUP(Q163,Prowadzacy!$F$2:$K$105,2,FALSE)</f>
        <v>Janusz</v>
      </c>
      <c r="S163" s="20" t="str">
        <f>VLOOKUP(Q163,Prowadzacy!$F$2:$K$105,3,FALSE)</f>
        <v>Stanisław</v>
      </c>
      <c r="T163" s="20" t="str">
        <f>VLOOKUP(Q163,Prowadzacy!$F$2:$K$105,4,FALSE)</f>
        <v>Konieczny</v>
      </c>
      <c r="U163" s="20" t="str">
        <f>VLOOKUP(Q163,Prowadzacy!$F$2:$M$105,8,FALSE)</f>
        <v xml:space="preserve">Janusz | Konieczny | Dr inż. |  ( 05269 ) </v>
      </c>
      <c r="V163" s="145"/>
      <c r="W163" s="145" t="s">
        <v>221</v>
      </c>
      <c r="X163" s="145"/>
      <c r="Y163" s="145"/>
      <c r="Z163" s="10"/>
      <c r="AA163" s="9"/>
      <c r="AB163" s="9"/>
      <c r="AC163" s="9"/>
      <c r="AD163" s="9"/>
      <c r="AE163" s="9"/>
      <c r="AF163" s="9"/>
      <c r="AG163" s="9"/>
      <c r="AH163" s="9"/>
      <c r="AI163" s="9"/>
      <c r="AJ163" s="9"/>
      <c r="AK163" s="9"/>
    </row>
    <row r="164" spans="1:37" ht="53.25">
      <c r="A164" s="288">
        <v>159</v>
      </c>
      <c r="B164" s="20" t="str">
        <f>VLOOKUP(E164,studia!$F$1:$I$12,2,FALSE)</f>
        <v>Elektrotechnika</v>
      </c>
      <c r="C164" s="20" t="str">
        <f>VLOOKUP(E164,studia!$F$1:$I$12,3,FALSE)</f>
        <v>inż.</v>
      </c>
      <c r="D164" s="20" t="str">
        <f>VLOOKUP(E164,studia!$F$1:$I$12,4,FALSE)</f>
        <v>EEN</v>
      </c>
      <c r="E164" s="138" t="s">
        <v>497</v>
      </c>
      <c r="F164" s="295" t="s">
        <v>2124</v>
      </c>
      <c r="G164" s="183" t="s">
        <v>528</v>
      </c>
      <c r="H164" s="183" t="s">
        <v>529</v>
      </c>
      <c r="I164" s="188" t="s">
        <v>1736</v>
      </c>
      <c r="J164" s="138" t="s">
        <v>527</v>
      </c>
      <c r="K164" s="19" t="str">
        <f>VLOOKUP(J164,Prowadzacy!$F$2:$J$105,2,FALSE)</f>
        <v>Grażyna</v>
      </c>
      <c r="L164" s="19" t="str">
        <f>VLOOKUP(J164,Prowadzacy!$F$2:$K$105,3,FALSE)</f>
        <v>Zuzanna</v>
      </c>
      <c r="M164" s="19" t="str">
        <f>VLOOKUP(J164,Prowadzacy!$F$2:$K$105,4,FALSE)</f>
        <v>Dąbrowska-Kauf</v>
      </c>
      <c r="N164" s="20" t="str">
        <f>VLOOKUP(J164,Prowadzacy!$F$2:$M$105,8,FALSE)</f>
        <v xml:space="preserve">Grażyna | Dąbrowska-Kauf | Dr inż. |  ( 05206 ) </v>
      </c>
      <c r="O164" s="20" t="str">
        <f>VLOOKUP(J164,Prowadzacy!$F$2:$K$105,5,FALSE)</f>
        <v>K36W05D02</v>
      </c>
      <c r="P164" s="20" t="str">
        <f>VLOOKUP(J164,Prowadzacy!$F$2:$K$105,6,FALSE)</f>
        <v>ZEP</v>
      </c>
      <c r="Q164" s="143" t="s">
        <v>523</v>
      </c>
      <c r="R164" s="20" t="str">
        <f>VLOOKUP(Q164,Prowadzacy!$F$2:$K$105,2,FALSE)</f>
        <v>Joanna</v>
      </c>
      <c r="S164" s="20" t="str">
        <f>VLOOKUP(Q164,Prowadzacy!$F$2:$K$105,3,FALSE)</f>
        <v>Karolina</v>
      </c>
      <c r="T164" s="20" t="str">
        <f>VLOOKUP(Q164,Prowadzacy!$F$2:$K$105,4,FALSE)</f>
        <v>Budzisz</v>
      </c>
      <c r="U164" s="20" t="str">
        <f>VLOOKUP(Q164,Prowadzacy!$F$2:$M$105,8,FALSE)</f>
        <v xml:space="preserve">Joanna | Budzisz | Dr inż. |  ( 05404 ) </v>
      </c>
      <c r="V164" s="145"/>
      <c r="W164" s="145" t="s">
        <v>221</v>
      </c>
      <c r="X164" s="145"/>
      <c r="Y164" s="145"/>
      <c r="Z164" s="10"/>
      <c r="AA164" s="9"/>
      <c r="AB164" s="9"/>
      <c r="AC164" s="9"/>
      <c r="AD164" s="9"/>
      <c r="AE164" s="9"/>
      <c r="AF164" s="9"/>
      <c r="AG164" s="9"/>
      <c r="AH164" s="9"/>
      <c r="AI164" s="9"/>
      <c r="AJ164" s="9"/>
      <c r="AK164" s="9"/>
    </row>
    <row r="165" spans="1:37" ht="155.25">
      <c r="A165" s="288">
        <v>160</v>
      </c>
      <c r="B165" s="20" t="str">
        <f>VLOOKUP(E165,studia!$F$1:$I$12,2,FALSE)</f>
        <v>Elektrotechnika</v>
      </c>
      <c r="C165" s="20" t="str">
        <f>VLOOKUP(E165,studia!$F$1:$I$12,3,FALSE)</f>
        <v>inż.</v>
      </c>
      <c r="D165" s="20" t="str">
        <f>VLOOKUP(E165,studia!$F$1:$I$12,4,FALSE)</f>
        <v>EEN</v>
      </c>
      <c r="E165" s="138" t="s">
        <v>497</v>
      </c>
      <c r="F165" s="295" t="s">
        <v>2124</v>
      </c>
      <c r="G165" s="183" t="s">
        <v>530</v>
      </c>
      <c r="H165" s="183" t="s">
        <v>531</v>
      </c>
      <c r="I165" s="183" t="s">
        <v>532</v>
      </c>
      <c r="J165" s="138" t="s">
        <v>533</v>
      </c>
      <c r="K165" s="19" t="str">
        <f>VLOOKUP(J165,Prowadzacy!$F$2:$J$105,2,FALSE)</f>
        <v>Waldemar</v>
      </c>
      <c r="L165" s="19" t="str">
        <f>VLOOKUP(J165,Prowadzacy!$F$2:$K$105,3,FALSE)</f>
        <v>Paweł</v>
      </c>
      <c r="M165" s="19" t="str">
        <f>VLOOKUP(J165,Prowadzacy!$F$2:$K$105,4,FALSE)</f>
        <v>Dołęga</v>
      </c>
      <c r="N165" s="20" t="str">
        <f>VLOOKUP(J165,Prowadzacy!$F$2:$M$105,8,FALSE)</f>
        <v xml:space="preserve">Waldemar | Dołęga | Dr hab. inż. |  ( 05265 ) </v>
      </c>
      <c r="O165" s="20" t="str">
        <f>VLOOKUP(J165,Prowadzacy!$F$2:$K$105,5,FALSE)</f>
        <v>K36W05D02</v>
      </c>
      <c r="P165" s="20" t="str">
        <f>VLOOKUP(J165,Prowadzacy!$F$2:$K$105,6,FALSE)</f>
        <v>ZUE</v>
      </c>
      <c r="Q165" s="143" t="s">
        <v>558</v>
      </c>
      <c r="R165" s="20" t="str">
        <f>VLOOKUP(Q165,Prowadzacy!$F$2:$K$105,2,FALSE)</f>
        <v>Kazimierz</v>
      </c>
      <c r="S165" s="20">
        <f>VLOOKUP(Q165,Prowadzacy!$F$2:$K$105,3,FALSE)</f>
        <v>0</v>
      </c>
      <c r="T165" s="20" t="str">
        <f>VLOOKUP(Q165,Prowadzacy!$F$2:$K$105,4,FALSE)</f>
        <v>Herlender</v>
      </c>
      <c r="U165" s="20" t="str">
        <f>VLOOKUP(Q165,Prowadzacy!$F$2:$M$105,8,FALSE)</f>
        <v xml:space="preserve">Kazimierz | Herlender | Dr inż. |  ( 05211 ) </v>
      </c>
      <c r="V165" s="145"/>
      <c r="W165" s="145" t="s">
        <v>221</v>
      </c>
      <c r="X165" s="145"/>
      <c r="Y165" s="145" t="s">
        <v>221</v>
      </c>
      <c r="Z165" s="10"/>
      <c r="AA165" s="9"/>
      <c r="AB165" s="9"/>
      <c r="AC165" s="9"/>
      <c r="AD165" s="9"/>
      <c r="AE165" s="9"/>
      <c r="AF165" s="9"/>
      <c r="AG165" s="9"/>
      <c r="AH165" s="9"/>
      <c r="AI165" s="9"/>
      <c r="AJ165" s="9"/>
      <c r="AK165" s="9"/>
    </row>
    <row r="166" spans="1:37" ht="142.5">
      <c r="A166" s="288">
        <v>161</v>
      </c>
      <c r="B166" s="20" t="str">
        <f>VLOOKUP(E166,studia!$F$1:$I$12,2,FALSE)</f>
        <v>Elektrotechnika</v>
      </c>
      <c r="C166" s="20" t="str">
        <f>VLOOKUP(E166,studia!$F$1:$I$12,3,FALSE)</f>
        <v>inż.</v>
      </c>
      <c r="D166" s="20" t="str">
        <f>VLOOKUP(E166,studia!$F$1:$I$12,4,FALSE)</f>
        <v>EEN</v>
      </c>
      <c r="E166" s="138" t="s">
        <v>497</v>
      </c>
      <c r="F166" s="138"/>
      <c r="G166" s="183" t="s">
        <v>534</v>
      </c>
      <c r="H166" s="183" t="s">
        <v>535</v>
      </c>
      <c r="I166" s="187" t="s">
        <v>1737</v>
      </c>
      <c r="J166" s="138" t="s">
        <v>533</v>
      </c>
      <c r="K166" s="19" t="str">
        <f>VLOOKUP(J166,Prowadzacy!$F$2:$J$105,2,FALSE)</f>
        <v>Waldemar</v>
      </c>
      <c r="L166" s="19" t="str">
        <f>VLOOKUP(J166,Prowadzacy!$F$2:$K$105,3,FALSE)</f>
        <v>Paweł</v>
      </c>
      <c r="M166" s="19" t="str">
        <f>VLOOKUP(J166,Prowadzacy!$F$2:$K$105,4,FALSE)</f>
        <v>Dołęga</v>
      </c>
      <c r="N166" s="20" t="str">
        <f>VLOOKUP(J166,Prowadzacy!$F$2:$M$105,8,FALSE)</f>
        <v xml:space="preserve">Waldemar | Dołęga | Dr hab. inż. |  ( 05265 ) </v>
      </c>
      <c r="O166" s="20" t="str">
        <f>VLOOKUP(J166,Prowadzacy!$F$2:$K$105,5,FALSE)</f>
        <v>K36W05D02</v>
      </c>
      <c r="P166" s="20" t="str">
        <f>VLOOKUP(J166,Prowadzacy!$F$2:$K$105,6,FALSE)</f>
        <v>ZUE</v>
      </c>
      <c r="Q166" s="143" t="s">
        <v>558</v>
      </c>
      <c r="R166" s="20" t="str">
        <f>VLOOKUP(Q166,Prowadzacy!$F$2:$K$105,2,FALSE)</f>
        <v>Kazimierz</v>
      </c>
      <c r="S166" s="20">
        <f>VLOOKUP(Q166,Prowadzacy!$F$2:$K$105,3,FALSE)</f>
        <v>0</v>
      </c>
      <c r="T166" s="20" t="str">
        <f>VLOOKUP(Q166,Prowadzacy!$F$2:$K$105,4,FALSE)</f>
        <v>Herlender</v>
      </c>
      <c r="U166" s="20" t="str">
        <f>VLOOKUP(Q166,Prowadzacy!$F$2:$M$105,8,FALSE)</f>
        <v xml:space="preserve">Kazimierz | Herlender | Dr inż. |  ( 05211 ) </v>
      </c>
      <c r="V166" s="145"/>
      <c r="W166" s="145" t="s">
        <v>221</v>
      </c>
      <c r="X166" s="145"/>
      <c r="Y166" s="145" t="s">
        <v>221</v>
      </c>
      <c r="Z166" s="10"/>
      <c r="AA166" s="9"/>
      <c r="AB166" s="9"/>
      <c r="AC166" s="9"/>
      <c r="AD166" s="9"/>
      <c r="AE166" s="9"/>
      <c r="AF166" s="9"/>
      <c r="AG166" s="9"/>
      <c r="AH166" s="9"/>
      <c r="AI166" s="9"/>
      <c r="AJ166" s="9"/>
      <c r="AK166" s="9"/>
    </row>
    <row r="167" spans="1:37" ht="129.75">
      <c r="A167" s="288">
        <v>162</v>
      </c>
      <c r="B167" s="20" t="str">
        <f>VLOOKUP(E167,studia!$F$1:$I$12,2,FALSE)</f>
        <v>Elektrotechnika</v>
      </c>
      <c r="C167" s="20" t="str">
        <f>VLOOKUP(E167,studia!$F$1:$I$12,3,FALSE)</f>
        <v>inż.</v>
      </c>
      <c r="D167" s="20" t="str">
        <f>VLOOKUP(E167,studia!$F$1:$I$12,4,FALSE)</f>
        <v>EEN</v>
      </c>
      <c r="E167" s="138" t="s">
        <v>497</v>
      </c>
      <c r="F167" s="295" t="s">
        <v>2124</v>
      </c>
      <c r="G167" s="183" t="s">
        <v>536</v>
      </c>
      <c r="H167" s="183" t="s">
        <v>537</v>
      </c>
      <c r="I167" s="183" t="s">
        <v>538</v>
      </c>
      <c r="J167" s="138" t="s">
        <v>533</v>
      </c>
      <c r="K167" s="19" t="str">
        <f>VLOOKUP(J167,Prowadzacy!$F$2:$J$105,2,FALSE)</f>
        <v>Waldemar</v>
      </c>
      <c r="L167" s="19" t="str">
        <f>VLOOKUP(J167,Prowadzacy!$F$2:$K$105,3,FALSE)</f>
        <v>Paweł</v>
      </c>
      <c r="M167" s="19" t="str">
        <f>VLOOKUP(J167,Prowadzacy!$F$2:$K$105,4,FALSE)</f>
        <v>Dołęga</v>
      </c>
      <c r="N167" s="20" t="str">
        <f>VLOOKUP(J167,Prowadzacy!$F$2:$M$105,8,FALSE)</f>
        <v xml:space="preserve">Waldemar | Dołęga | Dr hab. inż. |  ( 05265 ) </v>
      </c>
      <c r="O167" s="20" t="str">
        <f>VLOOKUP(J167,Prowadzacy!$F$2:$K$105,5,FALSE)</f>
        <v>K36W05D02</v>
      </c>
      <c r="P167" s="20" t="str">
        <f>VLOOKUP(J167,Prowadzacy!$F$2:$K$105,6,FALSE)</f>
        <v>ZUE</v>
      </c>
      <c r="Q167" s="143" t="s">
        <v>558</v>
      </c>
      <c r="R167" s="20" t="str">
        <f>VLOOKUP(Q167,Prowadzacy!$F$2:$K$105,2,FALSE)</f>
        <v>Kazimierz</v>
      </c>
      <c r="S167" s="20">
        <f>VLOOKUP(Q167,Prowadzacy!$F$2:$K$105,3,FALSE)</f>
        <v>0</v>
      </c>
      <c r="T167" s="20" t="str">
        <f>VLOOKUP(Q167,Prowadzacy!$F$2:$K$105,4,FALSE)</f>
        <v>Herlender</v>
      </c>
      <c r="U167" s="20" t="str">
        <f>VLOOKUP(Q167,Prowadzacy!$F$2:$M$105,8,FALSE)</f>
        <v xml:space="preserve">Kazimierz | Herlender | Dr inż. |  ( 05211 ) </v>
      </c>
      <c r="V167" s="145"/>
      <c r="W167" s="145" t="s">
        <v>221</v>
      </c>
      <c r="X167" s="145"/>
      <c r="Y167" s="145" t="s">
        <v>221</v>
      </c>
      <c r="Z167" s="10"/>
      <c r="AA167" s="9"/>
      <c r="AB167" s="9"/>
      <c r="AC167" s="9"/>
      <c r="AD167" s="9"/>
      <c r="AE167" s="9"/>
      <c r="AF167" s="9"/>
      <c r="AG167" s="9"/>
      <c r="AH167" s="9"/>
      <c r="AI167" s="9"/>
      <c r="AJ167" s="9"/>
      <c r="AK167" s="9"/>
    </row>
    <row r="168" spans="1:37" ht="129.75">
      <c r="A168" s="288">
        <v>163</v>
      </c>
      <c r="B168" s="20" t="str">
        <f>VLOOKUP(E168,studia!$F$1:$I$12,2,FALSE)</f>
        <v>Elektrotechnika</v>
      </c>
      <c r="C168" s="20" t="str">
        <f>VLOOKUP(E168,studia!$F$1:$I$12,3,FALSE)</f>
        <v>inż.</v>
      </c>
      <c r="D168" s="20" t="str">
        <f>VLOOKUP(E168,studia!$F$1:$I$12,4,FALSE)</f>
        <v>EEN</v>
      </c>
      <c r="E168" s="145" t="s">
        <v>497</v>
      </c>
      <c r="F168" s="145"/>
      <c r="G168" s="183" t="s">
        <v>539</v>
      </c>
      <c r="H168" s="183" t="s">
        <v>540</v>
      </c>
      <c r="I168" s="183" t="s">
        <v>541</v>
      </c>
      <c r="J168" s="145" t="s">
        <v>533</v>
      </c>
      <c r="K168" s="19" t="str">
        <f>VLOOKUP(J168,Prowadzacy!$F$2:$J$105,2,FALSE)</f>
        <v>Waldemar</v>
      </c>
      <c r="L168" s="19" t="str">
        <f>VLOOKUP(J168,Prowadzacy!$F$2:$K$105,3,FALSE)</f>
        <v>Paweł</v>
      </c>
      <c r="M168" s="19" t="str">
        <f>VLOOKUP(J168,Prowadzacy!$F$2:$K$105,4,FALSE)</f>
        <v>Dołęga</v>
      </c>
      <c r="N168" s="20" t="str">
        <f>VLOOKUP(J168,Prowadzacy!$F$2:$M$105,8,FALSE)</f>
        <v xml:space="preserve">Waldemar | Dołęga | Dr hab. inż. |  ( 05265 ) </v>
      </c>
      <c r="O168" s="20" t="str">
        <f>VLOOKUP(J168,Prowadzacy!$F$2:$K$105,5,FALSE)</f>
        <v>K36W05D02</v>
      </c>
      <c r="P168" s="20" t="str">
        <f>VLOOKUP(J168,Prowadzacy!$F$2:$K$105,6,FALSE)</f>
        <v>ZUE</v>
      </c>
      <c r="Q168" s="145" t="s">
        <v>533</v>
      </c>
      <c r="R168" s="20" t="str">
        <f>VLOOKUP(Q168,Prowadzacy!$F$2:$K$105,2,FALSE)</f>
        <v>Waldemar</v>
      </c>
      <c r="S168" s="20" t="str">
        <f>VLOOKUP(Q168,Prowadzacy!$F$2:$K$105,3,FALSE)</f>
        <v>Paweł</v>
      </c>
      <c r="T168" s="20" t="str">
        <f>VLOOKUP(Q168,Prowadzacy!$F$2:$K$105,4,FALSE)</f>
        <v>Dołęga</v>
      </c>
      <c r="U168" s="20" t="str">
        <f>VLOOKUP(Q168,Prowadzacy!$F$2:$M$105,8,FALSE)</f>
        <v xml:space="preserve">Waldemar | Dołęga | Dr hab. inż. |  ( 05265 ) </v>
      </c>
      <c r="V168" s="145"/>
      <c r="W168" s="145" t="s">
        <v>221</v>
      </c>
      <c r="X168" s="145"/>
      <c r="Y168" s="145" t="s">
        <v>221</v>
      </c>
      <c r="Z168" s="10"/>
      <c r="AA168" s="9"/>
      <c r="AB168" s="9"/>
      <c r="AC168" s="9"/>
      <c r="AD168" s="9"/>
      <c r="AE168" s="9"/>
      <c r="AF168" s="9"/>
      <c r="AG168" s="9"/>
      <c r="AH168" s="9"/>
      <c r="AI168" s="9"/>
      <c r="AJ168" s="9"/>
      <c r="AK168" s="9"/>
    </row>
    <row r="169" spans="1:37" ht="142.5">
      <c r="A169" s="288">
        <v>164</v>
      </c>
      <c r="B169" s="20" t="str">
        <f>VLOOKUP(E169,studia!$F$1:$I$12,2,FALSE)</f>
        <v>Elektrotechnika</v>
      </c>
      <c r="C169" s="20" t="str">
        <f>VLOOKUP(E169,studia!$F$1:$I$12,3,FALSE)</f>
        <v>inż.</v>
      </c>
      <c r="D169" s="20" t="str">
        <f>VLOOKUP(E169,studia!$F$1:$I$12,4,FALSE)</f>
        <v>EEN</v>
      </c>
      <c r="E169" s="145" t="s">
        <v>497</v>
      </c>
      <c r="F169" s="145"/>
      <c r="G169" s="183" t="s">
        <v>542</v>
      </c>
      <c r="H169" s="183" t="s">
        <v>543</v>
      </c>
      <c r="I169" s="183" t="s">
        <v>544</v>
      </c>
      <c r="J169" s="145" t="s">
        <v>533</v>
      </c>
      <c r="K169" s="19" t="str">
        <f>VLOOKUP(J169,Prowadzacy!$F$2:$J$105,2,FALSE)</f>
        <v>Waldemar</v>
      </c>
      <c r="L169" s="19" t="str">
        <f>VLOOKUP(J169,Prowadzacy!$F$2:$K$105,3,FALSE)</f>
        <v>Paweł</v>
      </c>
      <c r="M169" s="19" t="str">
        <f>VLOOKUP(J169,Prowadzacy!$F$2:$K$105,4,FALSE)</f>
        <v>Dołęga</v>
      </c>
      <c r="N169" s="20" t="str">
        <f>VLOOKUP(J169,Prowadzacy!$F$2:$M$105,8,FALSE)</f>
        <v xml:space="preserve">Waldemar | Dołęga | Dr hab. inż. |  ( 05265 ) </v>
      </c>
      <c r="O169" s="20" t="str">
        <f>VLOOKUP(J169,Prowadzacy!$F$2:$K$105,5,FALSE)</f>
        <v>K36W05D02</v>
      </c>
      <c r="P169" s="20" t="str">
        <f>VLOOKUP(J169,Prowadzacy!$F$2:$K$105,6,FALSE)</f>
        <v>ZUE</v>
      </c>
      <c r="Q169" s="145" t="s">
        <v>558</v>
      </c>
      <c r="R169" s="20" t="str">
        <f>VLOOKUP(Q169,Prowadzacy!$F$2:$K$105,2,FALSE)</f>
        <v>Kazimierz</v>
      </c>
      <c r="S169" s="20">
        <f>VLOOKUP(Q169,Prowadzacy!$F$2:$K$105,3,FALSE)</f>
        <v>0</v>
      </c>
      <c r="T169" s="20" t="str">
        <f>VLOOKUP(Q169,Prowadzacy!$F$2:$K$105,4,FALSE)</f>
        <v>Herlender</v>
      </c>
      <c r="U169" s="20" t="str">
        <f>VLOOKUP(Q169,Prowadzacy!$F$2:$M$105,8,FALSE)</f>
        <v xml:space="preserve">Kazimierz | Herlender | Dr inż. |  ( 05211 ) </v>
      </c>
      <c r="V169" s="145"/>
      <c r="W169" s="145" t="s">
        <v>221</v>
      </c>
      <c r="X169" s="145"/>
      <c r="Y169" s="145" t="s">
        <v>221</v>
      </c>
      <c r="Z169" s="10"/>
      <c r="AA169" s="9"/>
      <c r="AB169" s="9"/>
      <c r="AC169" s="9"/>
      <c r="AD169" s="9"/>
      <c r="AE169" s="9"/>
      <c r="AF169" s="9"/>
      <c r="AG169" s="9"/>
      <c r="AH169" s="9"/>
      <c r="AI169" s="9"/>
      <c r="AJ169" s="9"/>
      <c r="AK169" s="9"/>
    </row>
    <row r="170" spans="1:37" ht="129.75">
      <c r="A170" s="288">
        <v>165</v>
      </c>
      <c r="B170" s="20" t="str">
        <f>VLOOKUP(E170,studia!$F$1:$I$12,2,FALSE)</f>
        <v>Elektrotechnika</v>
      </c>
      <c r="C170" s="20" t="str">
        <f>VLOOKUP(E170,studia!$F$1:$I$12,3,FALSE)</f>
        <v>inż.</v>
      </c>
      <c r="D170" s="20" t="str">
        <f>VLOOKUP(E170,studia!$F$1:$I$12,4,FALSE)</f>
        <v>EEN</v>
      </c>
      <c r="E170" s="145" t="s">
        <v>497</v>
      </c>
      <c r="F170" s="145"/>
      <c r="G170" s="183" t="s">
        <v>545</v>
      </c>
      <c r="H170" s="183" t="s">
        <v>546</v>
      </c>
      <c r="I170" s="183" t="s">
        <v>547</v>
      </c>
      <c r="J170" s="145" t="s">
        <v>533</v>
      </c>
      <c r="K170" s="19" t="str">
        <f>VLOOKUP(J170,Prowadzacy!$F$2:$J$105,2,FALSE)</f>
        <v>Waldemar</v>
      </c>
      <c r="L170" s="19" t="str">
        <f>VLOOKUP(J170,Prowadzacy!$F$2:$K$105,3,FALSE)</f>
        <v>Paweł</v>
      </c>
      <c r="M170" s="19" t="str">
        <f>VLOOKUP(J170,Prowadzacy!$F$2:$K$105,4,FALSE)</f>
        <v>Dołęga</v>
      </c>
      <c r="N170" s="20" t="str">
        <f>VLOOKUP(J170,Prowadzacy!$F$2:$M$105,8,FALSE)</f>
        <v xml:space="preserve">Waldemar | Dołęga | Dr hab. inż. |  ( 05265 ) </v>
      </c>
      <c r="O170" s="20" t="str">
        <f>VLOOKUP(J170,Prowadzacy!$F$2:$K$105,5,FALSE)</f>
        <v>K36W05D02</v>
      </c>
      <c r="P170" s="20" t="str">
        <f>VLOOKUP(J170,Prowadzacy!$F$2:$K$105,6,FALSE)</f>
        <v>ZUE</v>
      </c>
      <c r="Q170" s="145" t="s">
        <v>558</v>
      </c>
      <c r="R170" s="20" t="str">
        <f>VLOOKUP(Q170,Prowadzacy!$F$2:$K$105,2,FALSE)</f>
        <v>Kazimierz</v>
      </c>
      <c r="S170" s="20">
        <f>VLOOKUP(Q170,Prowadzacy!$F$2:$K$105,3,FALSE)</f>
        <v>0</v>
      </c>
      <c r="T170" s="20" t="str">
        <f>VLOOKUP(Q170,Prowadzacy!$F$2:$K$105,4,FALSE)</f>
        <v>Herlender</v>
      </c>
      <c r="U170" s="20" t="str">
        <f>VLOOKUP(Q170,Prowadzacy!$F$2:$M$105,8,FALSE)</f>
        <v xml:space="preserve">Kazimierz | Herlender | Dr inż. |  ( 05211 ) </v>
      </c>
      <c r="V170" s="145"/>
      <c r="W170" s="145" t="s">
        <v>221</v>
      </c>
      <c r="X170" s="145"/>
      <c r="Y170" s="145" t="s">
        <v>221</v>
      </c>
      <c r="Z170" s="10"/>
      <c r="AA170" s="9"/>
      <c r="AB170" s="9"/>
      <c r="AC170" s="9"/>
      <c r="AD170" s="9"/>
      <c r="AE170" s="9"/>
      <c r="AF170" s="9"/>
      <c r="AG170" s="9"/>
      <c r="AH170" s="9"/>
      <c r="AI170" s="9"/>
      <c r="AJ170" s="9"/>
      <c r="AK170" s="9"/>
    </row>
    <row r="171" spans="1:37" ht="155.25">
      <c r="A171" s="288">
        <v>166</v>
      </c>
      <c r="B171" s="20" t="str">
        <f>VLOOKUP(E171,studia!$F$1:$I$12,2,FALSE)</f>
        <v>Elektrotechnika</v>
      </c>
      <c r="C171" s="20" t="str">
        <f>VLOOKUP(E171,studia!$F$1:$I$12,3,FALSE)</f>
        <v>inż.</v>
      </c>
      <c r="D171" s="20" t="str">
        <f>VLOOKUP(E171,studia!$F$1:$I$12,4,FALSE)</f>
        <v>EEN</v>
      </c>
      <c r="E171" s="145" t="s">
        <v>497</v>
      </c>
      <c r="F171" s="295" t="s">
        <v>2124</v>
      </c>
      <c r="G171" s="183" t="s">
        <v>548</v>
      </c>
      <c r="H171" s="183" t="s">
        <v>549</v>
      </c>
      <c r="I171" s="183" t="s">
        <v>550</v>
      </c>
      <c r="J171" s="145" t="s">
        <v>551</v>
      </c>
      <c r="K171" s="19" t="str">
        <f>VLOOKUP(J171,Prowadzacy!$F$2:$J$105,2,FALSE)</f>
        <v>Marcin</v>
      </c>
      <c r="L171" s="19" t="str">
        <f>VLOOKUP(J171,Prowadzacy!$F$2:$K$105,3,FALSE)</f>
        <v>Wojciech</v>
      </c>
      <c r="M171" s="19" t="str">
        <f>VLOOKUP(J171,Prowadzacy!$F$2:$K$105,4,FALSE)</f>
        <v>Habrych</v>
      </c>
      <c r="N171" s="20" t="str">
        <f>VLOOKUP(J171,Prowadzacy!$F$2:$M$105,8,FALSE)</f>
        <v xml:space="preserve">Marcin | Habrych | Dr hab. inż. |  ( 05281 ) </v>
      </c>
      <c r="O171" s="20" t="str">
        <f>VLOOKUP(J171,Prowadzacy!$F$2:$K$105,5,FALSE)</f>
        <v>K36W05D02</v>
      </c>
      <c r="P171" s="20" t="str">
        <f>VLOOKUP(J171,Prowadzacy!$F$2:$K$105,6,FALSE)</f>
        <v>ZAS</v>
      </c>
      <c r="Q171" s="145" t="s">
        <v>475</v>
      </c>
      <c r="R171" s="20" t="str">
        <f>VLOOKUP(Q171,Prowadzacy!$F$2:$K$105,2,FALSE)</f>
        <v>Grzegorz</v>
      </c>
      <c r="S171" s="20" t="str">
        <f>VLOOKUP(Q171,Prowadzacy!$F$2:$K$105,3,FALSE)</f>
        <v>Eugeniusz</v>
      </c>
      <c r="T171" s="20" t="str">
        <f>VLOOKUP(Q171,Prowadzacy!$F$2:$K$105,4,FALSE)</f>
        <v>Wiśniewski</v>
      </c>
      <c r="U171" s="20" t="str">
        <f>VLOOKUP(Q171,Prowadzacy!$F$2:$M$105,8,FALSE)</f>
        <v xml:space="preserve">Grzegorz | Wiśniewski | Dr inż. |  ( 05214 ) </v>
      </c>
      <c r="V171" s="145"/>
      <c r="W171" s="145" t="s">
        <v>221</v>
      </c>
      <c r="X171" s="145"/>
      <c r="Y171" s="145"/>
      <c r="Z171" s="10"/>
      <c r="AA171" s="9"/>
      <c r="AB171" s="9"/>
      <c r="AC171" s="9"/>
      <c r="AD171" s="9"/>
      <c r="AE171" s="9"/>
      <c r="AF171" s="9"/>
      <c r="AG171" s="9"/>
      <c r="AH171" s="9"/>
      <c r="AI171" s="9"/>
      <c r="AJ171" s="9"/>
      <c r="AK171" s="9"/>
    </row>
    <row r="172" spans="1:37" ht="129.75">
      <c r="A172" s="288">
        <v>167</v>
      </c>
      <c r="B172" s="20" t="str">
        <f>VLOOKUP(E172,studia!$F$1:$I$12,2,FALSE)</f>
        <v>Elektrotechnika</v>
      </c>
      <c r="C172" s="20" t="str">
        <f>VLOOKUP(E172,studia!$F$1:$I$12,3,FALSE)</f>
        <v>inż.</v>
      </c>
      <c r="D172" s="20" t="str">
        <f>VLOOKUP(E172,studia!$F$1:$I$12,4,FALSE)</f>
        <v>EEN</v>
      </c>
      <c r="E172" s="145" t="s">
        <v>497</v>
      </c>
      <c r="F172" s="295" t="s">
        <v>2124</v>
      </c>
      <c r="G172" s="183" t="s">
        <v>552</v>
      </c>
      <c r="H172" s="183" t="s">
        <v>553</v>
      </c>
      <c r="I172" s="183" t="s">
        <v>554</v>
      </c>
      <c r="J172" s="145" t="s">
        <v>551</v>
      </c>
      <c r="K172" s="19" t="str">
        <f>VLOOKUP(J172,Prowadzacy!$F$2:$J$105,2,FALSE)</f>
        <v>Marcin</v>
      </c>
      <c r="L172" s="19" t="str">
        <f>VLOOKUP(J172,Prowadzacy!$F$2:$K$105,3,FALSE)</f>
        <v>Wojciech</v>
      </c>
      <c r="M172" s="19" t="str">
        <f>VLOOKUP(J172,Prowadzacy!$F$2:$K$105,4,FALSE)</f>
        <v>Habrych</v>
      </c>
      <c r="N172" s="20" t="str">
        <f>VLOOKUP(J172,Prowadzacy!$F$2:$M$105,8,FALSE)</f>
        <v xml:space="preserve">Marcin | Habrych | Dr hab. inż. |  ( 05281 ) </v>
      </c>
      <c r="O172" s="20" t="str">
        <f>VLOOKUP(J172,Prowadzacy!$F$2:$K$105,5,FALSE)</f>
        <v>K36W05D02</v>
      </c>
      <c r="P172" s="20" t="str">
        <f>VLOOKUP(J172,Prowadzacy!$F$2:$K$105,6,FALSE)</f>
        <v>ZAS</v>
      </c>
      <c r="Q172" s="145" t="s">
        <v>475</v>
      </c>
      <c r="R172" s="20" t="str">
        <f>VLOOKUP(Q172,Prowadzacy!$F$2:$K$105,2,FALSE)</f>
        <v>Grzegorz</v>
      </c>
      <c r="S172" s="20" t="str">
        <f>VLOOKUP(Q172,Prowadzacy!$F$2:$K$105,3,FALSE)</f>
        <v>Eugeniusz</v>
      </c>
      <c r="T172" s="20" t="str">
        <f>VLOOKUP(Q172,Prowadzacy!$F$2:$K$105,4,FALSE)</f>
        <v>Wiśniewski</v>
      </c>
      <c r="U172" s="20" t="str">
        <f>VLOOKUP(Q172,Prowadzacy!$F$2:$M$105,8,FALSE)</f>
        <v xml:space="preserve">Grzegorz | Wiśniewski | Dr inż. |  ( 05214 ) </v>
      </c>
      <c r="V172" s="145"/>
      <c r="W172" s="145" t="s">
        <v>221</v>
      </c>
      <c r="X172" s="145"/>
      <c r="Y172" s="145"/>
      <c r="Z172" s="10"/>
      <c r="AA172" s="9"/>
      <c r="AB172" s="9"/>
      <c r="AC172" s="9"/>
      <c r="AD172" s="9"/>
      <c r="AE172" s="9"/>
      <c r="AF172" s="9"/>
      <c r="AG172" s="9"/>
      <c r="AH172" s="9"/>
      <c r="AI172" s="9"/>
      <c r="AJ172" s="9"/>
      <c r="AK172" s="9"/>
    </row>
    <row r="173" spans="1:37" ht="91.5">
      <c r="A173" s="288">
        <v>168</v>
      </c>
      <c r="B173" s="20" t="str">
        <f>VLOOKUP(E173,studia!$F$1:$I$12,2,FALSE)</f>
        <v>Elektrotechnika</v>
      </c>
      <c r="C173" s="20" t="str">
        <f>VLOOKUP(E173,studia!$F$1:$I$12,3,FALSE)</f>
        <v>inż.</v>
      </c>
      <c r="D173" s="20" t="str">
        <f>VLOOKUP(E173,studia!$F$1:$I$12,4,FALSE)</f>
        <v>EEN</v>
      </c>
      <c r="E173" s="163" t="s">
        <v>497</v>
      </c>
      <c r="F173" s="295" t="s">
        <v>2124</v>
      </c>
      <c r="G173" s="182" t="s">
        <v>555</v>
      </c>
      <c r="H173" s="182" t="s">
        <v>556</v>
      </c>
      <c r="I173" s="182" t="s">
        <v>557</v>
      </c>
      <c r="J173" s="164" t="s">
        <v>558</v>
      </c>
      <c r="K173" s="19" t="str">
        <f>VLOOKUP(J173,Prowadzacy!$F$2:$J$105,2,FALSE)</f>
        <v>Kazimierz</v>
      </c>
      <c r="L173" s="19">
        <f>VLOOKUP(J173,Prowadzacy!$F$2:$K$105,3,FALSE)</f>
        <v>0</v>
      </c>
      <c r="M173" s="19" t="str">
        <f>VLOOKUP(J173,Prowadzacy!$F$2:$K$105,4,FALSE)</f>
        <v>Herlender</v>
      </c>
      <c r="N173" s="20" t="str">
        <f>VLOOKUP(J173,Prowadzacy!$F$2:$M$105,8,FALSE)</f>
        <v xml:space="preserve">Kazimierz | Herlender | Dr inż. |  ( 05211 ) </v>
      </c>
      <c r="O173" s="20" t="str">
        <f>VLOOKUP(J173,Prowadzacy!$F$2:$K$105,5,FALSE)</f>
        <v>K36W05D02</v>
      </c>
      <c r="P173" s="20" t="str">
        <f>VLOOKUP(J173,Prowadzacy!$F$2:$K$105,6,FALSE)</f>
        <v>ZUE</v>
      </c>
      <c r="Q173" s="163" t="s">
        <v>533</v>
      </c>
      <c r="R173" s="20" t="str">
        <f>VLOOKUP(Q173,Prowadzacy!$F$2:$K$105,2,FALSE)</f>
        <v>Waldemar</v>
      </c>
      <c r="S173" s="20" t="str">
        <f>VLOOKUP(Q173,Prowadzacy!$F$2:$K$105,3,FALSE)</f>
        <v>Paweł</v>
      </c>
      <c r="T173" s="20" t="str">
        <f>VLOOKUP(Q173,Prowadzacy!$F$2:$K$105,4,FALSE)</f>
        <v>Dołęga</v>
      </c>
      <c r="U173" s="20" t="str">
        <f>VLOOKUP(Q173,Prowadzacy!$F$2:$M$105,8,FALSE)</f>
        <v xml:space="preserve">Waldemar | Dołęga | Dr hab. inż. |  ( 05265 ) </v>
      </c>
      <c r="V173" s="145"/>
      <c r="W173" s="145" t="s">
        <v>221</v>
      </c>
      <c r="X173" s="145"/>
      <c r="Y173" s="145" t="s">
        <v>221</v>
      </c>
      <c r="Z173" s="10"/>
      <c r="AA173" s="9"/>
      <c r="AB173" s="9"/>
      <c r="AC173" s="9"/>
      <c r="AD173" s="9"/>
      <c r="AE173" s="9"/>
      <c r="AF173" s="9"/>
      <c r="AG173" s="9"/>
      <c r="AH173" s="9"/>
      <c r="AI173" s="9"/>
      <c r="AJ173" s="9"/>
      <c r="AK173" s="9"/>
    </row>
    <row r="174" spans="1:37" ht="66">
      <c r="A174" s="288">
        <v>169</v>
      </c>
      <c r="B174" s="20" t="str">
        <f>VLOOKUP(E174,studia!$F$1:$I$12,2,FALSE)</f>
        <v>Elektrotechnika</v>
      </c>
      <c r="C174" s="20" t="str">
        <f>VLOOKUP(E174,studia!$F$1:$I$12,3,FALSE)</f>
        <v>inż.</v>
      </c>
      <c r="D174" s="20" t="str">
        <f>VLOOKUP(E174,studia!$F$1:$I$12,4,FALSE)</f>
        <v>EEN</v>
      </c>
      <c r="E174" s="163" t="s">
        <v>497</v>
      </c>
      <c r="F174" s="163"/>
      <c r="G174" s="199" t="s">
        <v>1755</v>
      </c>
      <c r="H174" s="182" t="s">
        <v>559</v>
      </c>
      <c r="I174" s="182" t="s">
        <v>560</v>
      </c>
      <c r="J174" s="164" t="s">
        <v>558</v>
      </c>
      <c r="K174" s="19" t="str">
        <f>VLOOKUP(J174,Prowadzacy!$F$2:$J$105,2,FALSE)</f>
        <v>Kazimierz</v>
      </c>
      <c r="L174" s="19">
        <f>VLOOKUP(J174,Prowadzacy!$F$2:$K$105,3,FALSE)</f>
        <v>0</v>
      </c>
      <c r="M174" s="19" t="str">
        <f>VLOOKUP(J174,Prowadzacy!$F$2:$K$105,4,FALSE)</f>
        <v>Herlender</v>
      </c>
      <c r="N174" s="20" t="str">
        <f>VLOOKUP(J174,Prowadzacy!$F$2:$M$105,8,FALSE)</f>
        <v xml:space="preserve">Kazimierz | Herlender | Dr inż. |  ( 05211 ) </v>
      </c>
      <c r="O174" s="20" t="str">
        <f>VLOOKUP(J174,Prowadzacy!$F$2:$K$105,5,FALSE)</f>
        <v>K36W05D02</v>
      </c>
      <c r="P174" s="20" t="str">
        <f>VLOOKUP(J174,Prowadzacy!$F$2:$K$105,6,FALSE)</f>
        <v>ZUE</v>
      </c>
      <c r="Q174" s="163" t="s">
        <v>533</v>
      </c>
      <c r="R174" s="20" t="str">
        <f>VLOOKUP(Q174,Prowadzacy!$F$2:$K$105,2,FALSE)</f>
        <v>Waldemar</v>
      </c>
      <c r="S174" s="20" t="str">
        <f>VLOOKUP(Q174,Prowadzacy!$F$2:$K$105,3,FALSE)</f>
        <v>Paweł</v>
      </c>
      <c r="T174" s="20" t="str">
        <f>VLOOKUP(Q174,Prowadzacy!$F$2:$K$105,4,FALSE)</f>
        <v>Dołęga</v>
      </c>
      <c r="U174" s="20" t="str">
        <f>VLOOKUP(Q174,Prowadzacy!$F$2:$M$105,8,FALSE)</f>
        <v xml:space="preserve">Waldemar | Dołęga | Dr hab. inż. |  ( 05265 ) </v>
      </c>
      <c r="V174" s="145"/>
      <c r="W174" s="145" t="s">
        <v>221</v>
      </c>
      <c r="X174" s="145"/>
      <c r="Y174" s="145" t="s">
        <v>221</v>
      </c>
      <c r="Z174" s="10"/>
      <c r="AA174" s="9"/>
      <c r="AB174" s="9"/>
      <c r="AC174" s="9"/>
      <c r="AD174" s="9"/>
      <c r="AE174" s="9"/>
      <c r="AF174" s="9"/>
      <c r="AG174" s="9"/>
      <c r="AH174" s="9"/>
      <c r="AI174" s="9"/>
      <c r="AJ174" s="9"/>
      <c r="AK174" s="9"/>
    </row>
    <row r="175" spans="1:37" ht="91.5">
      <c r="A175" s="288">
        <v>170</v>
      </c>
      <c r="B175" s="20" t="str">
        <f>VLOOKUP(E175,studia!$F$1:$I$12,2,FALSE)</f>
        <v>Elektrotechnika</v>
      </c>
      <c r="C175" s="20" t="str">
        <f>VLOOKUP(E175,studia!$F$1:$I$12,3,FALSE)</f>
        <v>inż.</v>
      </c>
      <c r="D175" s="20" t="str">
        <f>VLOOKUP(E175,studia!$F$1:$I$12,4,FALSE)</f>
        <v>EEN</v>
      </c>
      <c r="E175" s="163" t="s">
        <v>497</v>
      </c>
      <c r="F175" s="295" t="s">
        <v>2124</v>
      </c>
      <c r="G175" s="182" t="s">
        <v>561</v>
      </c>
      <c r="H175" s="182" t="s">
        <v>562</v>
      </c>
      <c r="I175" s="182" t="s">
        <v>563</v>
      </c>
      <c r="J175" s="164" t="s">
        <v>558</v>
      </c>
      <c r="K175" s="19" t="str">
        <f>VLOOKUP(J175,Prowadzacy!$F$2:$J$105,2,FALSE)</f>
        <v>Kazimierz</v>
      </c>
      <c r="L175" s="19">
        <f>VLOOKUP(J175,Prowadzacy!$F$2:$K$105,3,FALSE)</f>
        <v>0</v>
      </c>
      <c r="M175" s="19" t="str">
        <f>VLOOKUP(J175,Prowadzacy!$F$2:$K$105,4,FALSE)</f>
        <v>Herlender</v>
      </c>
      <c r="N175" s="20" t="str">
        <f>VLOOKUP(J175,Prowadzacy!$F$2:$M$105,8,FALSE)</f>
        <v xml:space="preserve">Kazimierz | Herlender | Dr inż. |  ( 05211 ) </v>
      </c>
      <c r="O175" s="20" t="str">
        <f>VLOOKUP(J175,Prowadzacy!$F$2:$K$105,5,FALSE)</f>
        <v>K36W05D02</v>
      </c>
      <c r="P175" s="20" t="str">
        <f>VLOOKUP(J175,Prowadzacy!$F$2:$K$105,6,FALSE)</f>
        <v>ZUE</v>
      </c>
      <c r="Q175" s="163" t="s">
        <v>500</v>
      </c>
      <c r="R175" s="20" t="str">
        <f>VLOOKUP(Q175,Prowadzacy!$F$2:$K$105,2,FALSE)</f>
        <v>Marta</v>
      </c>
      <c r="S175" s="20" t="str">
        <f>VLOOKUP(Q175,Prowadzacy!$F$2:$K$105,3,FALSE)</f>
        <v>Monika</v>
      </c>
      <c r="T175" s="20" t="str">
        <f>VLOOKUP(Q175,Prowadzacy!$F$2:$K$105,4,FALSE)</f>
        <v>Bątkiewicz-Pantuła</v>
      </c>
      <c r="U175" s="20" t="str">
        <f>VLOOKUP(Q175,Prowadzacy!$F$2:$M$105,8,FALSE)</f>
        <v xml:space="preserve">Marta | Bątkiewicz-Pantuła | Dr inż. |  ( 05298 ) </v>
      </c>
      <c r="V175" s="145"/>
      <c r="W175" s="145" t="s">
        <v>221</v>
      </c>
      <c r="X175" s="145"/>
      <c r="Y175" s="145" t="s">
        <v>221</v>
      </c>
      <c r="Z175" s="10"/>
      <c r="AA175" s="9"/>
      <c r="AB175" s="9"/>
      <c r="AC175" s="9"/>
      <c r="AD175" s="9"/>
      <c r="AE175" s="9"/>
      <c r="AF175" s="9"/>
      <c r="AG175" s="9"/>
      <c r="AH175" s="9"/>
      <c r="AI175" s="9"/>
      <c r="AJ175" s="9"/>
      <c r="AK175" s="9"/>
    </row>
    <row r="176" spans="1:37" ht="78.75">
      <c r="A176" s="288">
        <v>171</v>
      </c>
      <c r="B176" s="20" t="str">
        <f>VLOOKUP(E176,studia!$F$1:$I$12,2,FALSE)</f>
        <v>Elektrotechnika</v>
      </c>
      <c r="C176" s="20" t="str">
        <f>VLOOKUP(E176,studia!$F$1:$I$12,3,FALSE)</f>
        <v>inż.</v>
      </c>
      <c r="D176" s="20" t="str">
        <f>VLOOKUP(E176,studia!$F$1:$I$12,4,FALSE)</f>
        <v>EEN</v>
      </c>
      <c r="E176" s="163" t="s">
        <v>497</v>
      </c>
      <c r="F176" s="295" t="s">
        <v>2124</v>
      </c>
      <c r="G176" s="192" t="s">
        <v>564</v>
      </c>
      <c r="H176" s="192" t="s">
        <v>565</v>
      </c>
      <c r="I176" s="192" t="s">
        <v>1733</v>
      </c>
      <c r="J176" s="164" t="s">
        <v>558</v>
      </c>
      <c r="K176" s="19" t="str">
        <f>VLOOKUP(J176,Prowadzacy!$F$2:$J$105,2,FALSE)</f>
        <v>Kazimierz</v>
      </c>
      <c r="L176" s="19">
        <f>VLOOKUP(J176,Prowadzacy!$F$2:$K$105,3,FALSE)</f>
        <v>0</v>
      </c>
      <c r="M176" s="19" t="str">
        <f>VLOOKUP(J176,Prowadzacy!$F$2:$K$105,4,FALSE)</f>
        <v>Herlender</v>
      </c>
      <c r="N176" s="20" t="str">
        <f>VLOOKUP(J176,Prowadzacy!$F$2:$M$105,8,FALSE)</f>
        <v xml:space="preserve">Kazimierz | Herlender | Dr inż. |  ( 05211 ) </v>
      </c>
      <c r="O176" s="20" t="str">
        <f>VLOOKUP(J176,Prowadzacy!$F$2:$K$105,5,FALSE)</f>
        <v>K36W05D02</v>
      </c>
      <c r="P176" s="20" t="str">
        <f>VLOOKUP(J176,Prowadzacy!$F$2:$K$105,6,FALSE)</f>
        <v>ZUE</v>
      </c>
      <c r="Q176" s="163" t="s">
        <v>500</v>
      </c>
      <c r="R176" s="20" t="str">
        <f>VLOOKUP(Q176,Prowadzacy!$F$2:$K$105,2,FALSE)</f>
        <v>Marta</v>
      </c>
      <c r="S176" s="20" t="str">
        <f>VLOOKUP(Q176,Prowadzacy!$F$2:$K$105,3,FALSE)</f>
        <v>Monika</v>
      </c>
      <c r="T176" s="20" t="str">
        <f>VLOOKUP(Q176,Prowadzacy!$F$2:$K$105,4,FALSE)</f>
        <v>Bątkiewicz-Pantuła</v>
      </c>
      <c r="U176" s="20" t="str">
        <f>VLOOKUP(Q176,Prowadzacy!$F$2:$M$105,8,FALSE)</f>
        <v xml:space="preserve">Marta | Bątkiewicz-Pantuła | Dr inż. |  ( 05298 ) </v>
      </c>
      <c r="V176" s="145"/>
      <c r="W176" s="145" t="s">
        <v>221</v>
      </c>
      <c r="X176" s="145"/>
      <c r="Y176" s="145"/>
      <c r="Z176" s="10"/>
      <c r="AA176" s="9"/>
      <c r="AB176" s="9"/>
      <c r="AC176" s="9"/>
      <c r="AD176" s="9"/>
      <c r="AE176" s="9"/>
      <c r="AF176" s="9"/>
      <c r="AG176" s="9"/>
      <c r="AH176" s="9"/>
      <c r="AI176" s="9"/>
      <c r="AJ176" s="9"/>
      <c r="AK176" s="9"/>
    </row>
    <row r="177" spans="1:37" ht="53.25">
      <c r="A177" s="288">
        <v>172</v>
      </c>
      <c r="B177" s="20" t="str">
        <f>VLOOKUP(E177,studia!$F$1:$I$12,2,FALSE)</f>
        <v>Elektrotechnika</v>
      </c>
      <c r="C177" s="20" t="str">
        <f>VLOOKUP(E177,studia!$F$1:$I$12,3,FALSE)</f>
        <v>inż.</v>
      </c>
      <c r="D177" s="20" t="str">
        <f>VLOOKUP(E177,studia!$F$1:$I$12,4,FALSE)</f>
        <v>EEN</v>
      </c>
      <c r="E177" s="163" t="s">
        <v>497</v>
      </c>
      <c r="F177" s="163"/>
      <c r="G177" s="182" t="s">
        <v>566</v>
      </c>
      <c r="H177" s="182" t="s">
        <v>567</v>
      </c>
      <c r="I177" s="191" t="s">
        <v>568</v>
      </c>
      <c r="J177" s="164" t="s">
        <v>558</v>
      </c>
      <c r="K177" s="19" t="str">
        <f>VLOOKUP(J177,Prowadzacy!$F$2:$J$105,2,FALSE)</f>
        <v>Kazimierz</v>
      </c>
      <c r="L177" s="19">
        <f>VLOOKUP(J177,Prowadzacy!$F$2:$K$105,3,FALSE)</f>
        <v>0</v>
      </c>
      <c r="M177" s="19" t="str">
        <f>VLOOKUP(J177,Prowadzacy!$F$2:$K$105,4,FALSE)</f>
        <v>Herlender</v>
      </c>
      <c r="N177" s="20" t="str">
        <f>VLOOKUP(J177,Prowadzacy!$F$2:$M$105,8,FALSE)</f>
        <v xml:space="preserve">Kazimierz | Herlender | Dr inż. |  ( 05211 ) </v>
      </c>
      <c r="O177" s="20" t="str">
        <f>VLOOKUP(J177,Prowadzacy!$F$2:$K$105,5,FALSE)</f>
        <v>K36W05D02</v>
      </c>
      <c r="P177" s="20" t="str">
        <f>VLOOKUP(J177,Prowadzacy!$F$2:$K$105,6,FALSE)</f>
        <v>ZUE</v>
      </c>
      <c r="Q177" s="163" t="s">
        <v>512</v>
      </c>
      <c r="R177" s="20" t="str">
        <f>VLOOKUP(Q177,Prowadzacy!$F$2:$K$105,2,FALSE)</f>
        <v>Małgorzata</v>
      </c>
      <c r="S177" s="20" t="str">
        <f>VLOOKUP(Q177,Prowadzacy!$F$2:$K$105,3,FALSE)</f>
        <v>Anna</v>
      </c>
      <c r="T177" s="20" t="str">
        <f>VLOOKUP(Q177,Prowadzacy!$F$2:$K$105,4,FALSE)</f>
        <v>Bielówka</v>
      </c>
      <c r="U177" s="20" t="str">
        <f>VLOOKUP(Q177,Prowadzacy!$F$2:$M$105,8,FALSE)</f>
        <v xml:space="preserve">Małgorzata | Bielówka | Dr inż. |  ( 05286 ) </v>
      </c>
      <c r="V177" s="145"/>
      <c r="W177" s="145" t="s">
        <v>221</v>
      </c>
      <c r="X177" s="145"/>
      <c r="Y177" s="145"/>
      <c r="Z177" s="10"/>
      <c r="AA177" s="9"/>
      <c r="AB177" s="9"/>
      <c r="AC177" s="9"/>
      <c r="AD177" s="9"/>
      <c r="AE177" s="9"/>
      <c r="AF177" s="9"/>
      <c r="AG177" s="9"/>
      <c r="AH177" s="9"/>
      <c r="AI177" s="9"/>
      <c r="AJ177" s="9"/>
      <c r="AK177" s="9"/>
    </row>
    <row r="178" spans="1:37" ht="66">
      <c r="A178" s="288">
        <v>173</v>
      </c>
      <c r="B178" s="20" t="str">
        <f>VLOOKUP(E178,studia!$F$1:$I$12,2,FALSE)</f>
        <v>Elektrotechnika</v>
      </c>
      <c r="C178" s="20" t="str">
        <f>VLOOKUP(E178,studia!$F$1:$I$12,3,FALSE)</f>
        <v>inż.</v>
      </c>
      <c r="D178" s="20" t="str">
        <f>VLOOKUP(E178,studia!$F$1:$I$12,4,FALSE)</f>
        <v>EEN</v>
      </c>
      <c r="E178" s="138" t="s">
        <v>497</v>
      </c>
      <c r="F178" s="295" t="s">
        <v>2124</v>
      </c>
      <c r="G178" s="189" t="s">
        <v>569</v>
      </c>
      <c r="H178" s="189" t="s">
        <v>570</v>
      </c>
      <c r="I178" s="189" t="s">
        <v>1738</v>
      </c>
      <c r="J178" s="145" t="s">
        <v>571</v>
      </c>
      <c r="K178" s="19" t="str">
        <f>VLOOKUP(J178,Prowadzacy!$F$2:$J$105,2,FALSE)</f>
        <v>Marek</v>
      </c>
      <c r="L178" s="19" t="str">
        <f>VLOOKUP(J178,Prowadzacy!$F$2:$K$105,3,FALSE)</f>
        <v>Andrzej</v>
      </c>
      <c r="M178" s="19" t="str">
        <f>VLOOKUP(J178,Prowadzacy!$F$2:$K$105,4,FALSE)</f>
        <v>Jaworski</v>
      </c>
      <c r="N178" s="20" t="str">
        <f>VLOOKUP(J178,Prowadzacy!$F$2:$M$105,8,FALSE)</f>
        <v xml:space="preserve">Marek | Jaworski | Dr inż. |  ( 05237 ) </v>
      </c>
      <c r="O178" s="20" t="str">
        <f>VLOOKUP(J178,Prowadzacy!$F$2:$K$105,5,FALSE)</f>
        <v>K36W05D02</v>
      </c>
      <c r="P178" s="20" t="str">
        <f>VLOOKUP(J178,Prowadzacy!$F$2:$K$105,6,FALSE)</f>
        <v>ZEP</v>
      </c>
      <c r="Q178" s="145" t="s">
        <v>523</v>
      </c>
      <c r="R178" s="20" t="str">
        <f>VLOOKUP(Q178,Prowadzacy!$F$2:$K$105,2,FALSE)</f>
        <v>Joanna</v>
      </c>
      <c r="S178" s="20" t="str">
        <f>VLOOKUP(Q178,Prowadzacy!$F$2:$K$105,3,FALSE)</f>
        <v>Karolina</v>
      </c>
      <c r="T178" s="20" t="str">
        <f>VLOOKUP(Q178,Prowadzacy!$F$2:$K$105,4,FALSE)</f>
        <v>Budzisz</v>
      </c>
      <c r="U178" s="20" t="str">
        <f>VLOOKUP(Q178,Prowadzacy!$F$2:$M$105,8,FALSE)</f>
        <v xml:space="preserve">Joanna | Budzisz | Dr inż. |  ( 05404 ) </v>
      </c>
      <c r="V178" s="145"/>
      <c r="W178" s="145" t="s">
        <v>221</v>
      </c>
      <c r="X178" s="145"/>
      <c r="Y178" s="145"/>
      <c r="Z178" s="10"/>
      <c r="AA178" s="9"/>
      <c r="AB178" s="9"/>
      <c r="AC178" s="9"/>
      <c r="AD178" s="9"/>
      <c r="AE178" s="9"/>
      <c r="AF178" s="9"/>
      <c r="AG178" s="9"/>
      <c r="AH178" s="9"/>
      <c r="AI178" s="9"/>
      <c r="AJ178" s="9"/>
      <c r="AK178" s="9"/>
    </row>
    <row r="179" spans="1:37" ht="91.5">
      <c r="A179" s="288">
        <v>174</v>
      </c>
      <c r="B179" s="20" t="str">
        <f>VLOOKUP(E179,studia!$F$1:$I$12,2,FALSE)</f>
        <v>Elektrotechnika</v>
      </c>
      <c r="C179" s="20" t="str">
        <f>VLOOKUP(E179,studia!$F$1:$I$12,3,FALSE)</f>
        <v>inż.</v>
      </c>
      <c r="D179" s="20" t="str">
        <f>VLOOKUP(E179,studia!$F$1:$I$12,4,FALSE)</f>
        <v>EEN</v>
      </c>
      <c r="E179" s="138" t="s">
        <v>497</v>
      </c>
      <c r="F179" s="295" t="s">
        <v>2124</v>
      </c>
      <c r="G179" s="189" t="s">
        <v>572</v>
      </c>
      <c r="H179" s="189" t="s">
        <v>573</v>
      </c>
      <c r="I179" s="189" t="s">
        <v>574</v>
      </c>
      <c r="J179" s="149" t="s">
        <v>571</v>
      </c>
      <c r="K179" s="19" t="str">
        <f>VLOOKUP(J179,Prowadzacy!$F$2:$J$105,2,FALSE)</f>
        <v>Marek</v>
      </c>
      <c r="L179" s="19" t="str">
        <f>VLOOKUP(J179,Prowadzacy!$F$2:$K$105,3,FALSE)</f>
        <v>Andrzej</v>
      </c>
      <c r="M179" s="19" t="str">
        <f>VLOOKUP(J179,Prowadzacy!$F$2:$K$105,4,FALSE)</f>
        <v>Jaworski</v>
      </c>
      <c r="N179" s="20" t="str">
        <f>VLOOKUP(J179,Prowadzacy!$F$2:$M$105,8,FALSE)</f>
        <v xml:space="preserve">Marek | Jaworski | Dr inż. |  ( 05237 ) </v>
      </c>
      <c r="O179" s="20" t="str">
        <f>VLOOKUP(J179,Prowadzacy!$F$2:$K$105,5,FALSE)</f>
        <v>K36W05D02</v>
      </c>
      <c r="P179" s="20" t="str">
        <f>VLOOKUP(J179,Prowadzacy!$F$2:$K$105,6,FALSE)</f>
        <v>ZEP</v>
      </c>
      <c r="Q179" s="149" t="s">
        <v>523</v>
      </c>
      <c r="R179" s="20" t="str">
        <f>VLOOKUP(Q179,Prowadzacy!$F$2:$K$105,2,FALSE)</f>
        <v>Joanna</v>
      </c>
      <c r="S179" s="20" t="str">
        <f>VLOOKUP(Q179,Prowadzacy!$F$2:$K$105,3,FALSE)</f>
        <v>Karolina</v>
      </c>
      <c r="T179" s="20" t="str">
        <f>VLOOKUP(Q179,Prowadzacy!$F$2:$K$105,4,FALSE)</f>
        <v>Budzisz</v>
      </c>
      <c r="U179" s="20" t="str">
        <f>VLOOKUP(Q179,Prowadzacy!$F$2:$M$105,8,FALSE)</f>
        <v xml:space="preserve">Joanna | Budzisz | Dr inż. |  ( 05404 ) </v>
      </c>
      <c r="V179" s="145"/>
      <c r="W179" s="145" t="s">
        <v>221</v>
      </c>
      <c r="X179" s="145"/>
      <c r="Y179" s="145"/>
      <c r="Z179" s="10"/>
      <c r="AA179" s="9"/>
      <c r="AB179" s="9"/>
      <c r="AC179" s="9"/>
      <c r="AD179" s="9"/>
      <c r="AE179" s="9"/>
      <c r="AF179" s="9"/>
      <c r="AG179" s="9"/>
      <c r="AH179" s="9"/>
      <c r="AI179" s="9"/>
      <c r="AJ179" s="9"/>
      <c r="AK179" s="9"/>
    </row>
    <row r="180" spans="1:37" ht="104.25">
      <c r="A180" s="288">
        <v>175</v>
      </c>
      <c r="B180" s="20" t="str">
        <f>VLOOKUP(E180,studia!$F$1:$I$12,2,FALSE)</f>
        <v>Elektrotechnika</v>
      </c>
      <c r="C180" s="20" t="str">
        <f>VLOOKUP(E180,studia!$F$1:$I$12,3,FALSE)</f>
        <v>inż.</v>
      </c>
      <c r="D180" s="20" t="str">
        <f>VLOOKUP(E180,studia!$F$1:$I$12,4,FALSE)</f>
        <v>EEN</v>
      </c>
      <c r="E180" s="138" t="s">
        <v>497</v>
      </c>
      <c r="F180" s="295" t="s">
        <v>2124</v>
      </c>
      <c r="G180" s="189" t="s">
        <v>1739</v>
      </c>
      <c r="H180" s="189" t="s">
        <v>1740</v>
      </c>
      <c r="I180" s="189" t="s">
        <v>1741</v>
      </c>
      <c r="J180" s="138" t="s">
        <v>571</v>
      </c>
      <c r="K180" s="19" t="str">
        <f>VLOOKUP(J180,Prowadzacy!$F$2:$J$105,2,FALSE)</f>
        <v>Marek</v>
      </c>
      <c r="L180" s="19" t="str">
        <f>VLOOKUP(J180,Prowadzacy!$F$2:$K$105,3,FALSE)</f>
        <v>Andrzej</v>
      </c>
      <c r="M180" s="19" t="str">
        <f>VLOOKUP(J180,Prowadzacy!$F$2:$K$105,4,FALSE)</f>
        <v>Jaworski</v>
      </c>
      <c r="N180" s="20" t="str">
        <f>VLOOKUP(J180,Prowadzacy!$F$2:$M$105,8,FALSE)</f>
        <v xml:space="preserve">Marek | Jaworski | Dr inż. |  ( 05237 ) </v>
      </c>
      <c r="O180" s="20" t="str">
        <f>VLOOKUP(J180,Prowadzacy!$F$2:$K$105,5,FALSE)</f>
        <v>K36W05D02</v>
      </c>
      <c r="P180" s="20" t="str">
        <f>VLOOKUP(J180,Prowadzacy!$F$2:$K$105,6,FALSE)</f>
        <v>ZEP</v>
      </c>
      <c r="Q180" s="143" t="s">
        <v>523</v>
      </c>
      <c r="R180" s="20" t="str">
        <f>VLOOKUP(Q180,Prowadzacy!$F$2:$K$105,2,FALSE)</f>
        <v>Joanna</v>
      </c>
      <c r="S180" s="20" t="str">
        <f>VLOOKUP(Q180,Prowadzacy!$F$2:$K$105,3,FALSE)</f>
        <v>Karolina</v>
      </c>
      <c r="T180" s="20" t="str">
        <f>VLOOKUP(Q180,Prowadzacy!$F$2:$K$105,4,FALSE)</f>
        <v>Budzisz</v>
      </c>
      <c r="U180" s="20" t="str">
        <f>VLOOKUP(Q180,Prowadzacy!$F$2:$M$105,8,FALSE)</f>
        <v xml:space="preserve">Joanna | Budzisz | Dr inż. |  ( 05404 ) </v>
      </c>
      <c r="V180" s="145"/>
      <c r="W180" s="145" t="s">
        <v>221</v>
      </c>
      <c r="X180" s="145"/>
      <c r="Y180" s="145"/>
      <c r="Z180" s="10"/>
      <c r="AA180" s="9"/>
      <c r="AB180" s="9"/>
      <c r="AC180" s="9"/>
      <c r="AD180" s="9"/>
      <c r="AE180" s="9"/>
      <c r="AF180" s="9"/>
      <c r="AG180" s="9"/>
      <c r="AH180" s="9"/>
      <c r="AI180" s="9"/>
      <c r="AJ180" s="9"/>
      <c r="AK180" s="9"/>
    </row>
    <row r="181" spans="1:37" ht="104.25">
      <c r="A181" s="288">
        <v>176</v>
      </c>
      <c r="B181" s="20" t="str">
        <f>VLOOKUP(E181,studia!$F$1:$I$12,2,FALSE)</f>
        <v>Elektrotechnika</v>
      </c>
      <c r="C181" s="20" t="str">
        <f>VLOOKUP(E181,studia!$F$1:$I$12,3,FALSE)</f>
        <v>inż.</v>
      </c>
      <c r="D181" s="20" t="str">
        <f>VLOOKUP(E181,studia!$F$1:$I$12,4,FALSE)</f>
        <v>EEN</v>
      </c>
      <c r="E181" s="138" t="s">
        <v>497</v>
      </c>
      <c r="F181" s="295" t="s">
        <v>2124</v>
      </c>
      <c r="G181" s="190" t="s">
        <v>575</v>
      </c>
      <c r="H181" s="184" t="s">
        <v>576</v>
      </c>
      <c r="I181" s="183" t="s">
        <v>577</v>
      </c>
      <c r="J181" s="138" t="s">
        <v>578</v>
      </c>
      <c r="K181" s="19" t="str">
        <f>VLOOKUP(J181,Prowadzacy!$F$2:$J$105,2,FALSE)</f>
        <v>Mirosław</v>
      </c>
      <c r="L181" s="19" t="str">
        <f>VLOOKUP(J181,Prowadzacy!$F$2:$K$105,3,FALSE)</f>
        <v>Marian</v>
      </c>
      <c r="M181" s="19" t="str">
        <f>VLOOKUP(J181,Prowadzacy!$F$2:$K$105,4,FALSE)</f>
        <v>Kobusiński</v>
      </c>
      <c r="N181" s="20" t="str">
        <f>VLOOKUP(J181,Prowadzacy!$F$2:$M$105,8,FALSE)</f>
        <v xml:space="preserve">Mirosław | Kobusiński | Mgr inż. |  ( 05218 ) </v>
      </c>
      <c r="O181" s="20" t="str">
        <f>VLOOKUP(J181,Prowadzacy!$F$2:$K$105,5,FALSE)</f>
        <v>K36W05D02</v>
      </c>
      <c r="P181" s="20" t="str">
        <f>VLOOKUP(J181,Prowadzacy!$F$2:$K$105,6,FALSE)</f>
        <v>ZUE</v>
      </c>
      <c r="Q181" s="143" t="s">
        <v>500</v>
      </c>
      <c r="R181" s="20" t="str">
        <f>VLOOKUP(Q181,Prowadzacy!$F$2:$K$105,2,FALSE)</f>
        <v>Marta</v>
      </c>
      <c r="S181" s="20" t="str">
        <f>VLOOKUP(Q181,Prowadzacy!$F$2:$K$105,3,FALSE)</f>
        <v>Monika</v>
      </c>
      <c r="T181" s="20" t="str">
        <f>VLOOKUP(Q181,Prowadzacy!$F$2:$K$105,4,FALSE)</f>
        <v>Bątkiewicz-Pantuła</v>
      </c>
      <c r="U181" s="20" t="str">
        <f>VLOOKUP(Q181,Prowadzacy!$F$2:$M$105,8,FALSE)</f>
        <v xml:space="preserve">Marta | Bątkiewicz-Pantuła | Dr inż. |  ( 05298 ) </v>
      </c>
      <c r="V181" s="145"/>
      <c r="W181" s="145" t="s">
        <v>221</v>
      </c>
      <c r="X181" s="145"/>
      <c r="Y181" s="145"/>
      <c r="Z181" s="10"/>
      <c r="AA181" s="9"/>
      <c r="AB181" s="9"/>
      <c r="AC181" s="9"/>
      <c r="AD181" s="9"/>
      <c r="AE181" s="9"/>
      <c r="AF181" s="9"/>
      <c r="AG181" s="9"/>
      <c r="AH181" s="9"/>
      <c r="AI181" s="9"/>
      <c r="AJ181" s="9"/>
      <c r="AK181" s="9"/>
    </row>
    <row r="182" spans="1:37" ht="91.5">
      <c r="A182" s="288">
        <v>177</v>
      </c>
      <c r="B182" s="20" t="str">
        <f>VLOOKUP(E182,studia!$F$1:$I$12,2,FALSE)</f>
        <v>Elektrotechnika</v>
      </c>
      <c r="C182" s="20" t="str">
        <f>VLOOKUP(E182,studia!$F$1:$I$12,3,FALSE)</f>
        <v>inż.</v>
      </c>
      <c r="D182" s="20" t="str">
        <f>VLOOKUP(E182,studia!$F$1:$I$12,4,FALSE)</f>
        <v>EEN</v>
      </c>
      <c r="E182" s="138" t="s">
        <v>497</v>
      </c>
      <c r="F182" s="295" t="s">
        <v>2124</v>
      </c>
      <c r="G182" s="184" t="s">
        <v>579</v>
      </c>
      <c r="H182" s="184" t="s">
        <v>580</v>
      </c>
      <c r="I182" s="183" t="s">
        <v>581</v>
      </c>
      <c r="J182" s="138" t="s">
        <v>578</v>
      </c>
      <c r="K182" s="19" t="str">
        <f>VLOOKUP(J182,Prowadzacy!$F$2:$J$105,2,FALSE)</f>
        <v>Mirosław</v>
      </c>
      <c r="L182" s="19" t="str">
        <f>VLOOKUP(J182,Prowadzacy!$F$2:$K$105,3,FALSE)</f>
        <v>Marian</v>
      </c>
      <c r="M182" s="19" t="str">
        <f>VLOOKUP(J182,Prowadzacy!$F$2:$K$105,4,FALSE)</f>
        <v>Kobusiński</v>
      </c>
      <c r="N182" s="20" t="str">
        <f>VLOOKUP(J182,Prowadzacy!$F$2:$M$105,8,FALSE)</f>
        <v xml:space="preserve">Mirosław | Kobusiński | Mgr inż. |  ( 05218 ) </v>
      </c>
      <c r="O182" s="20" t="str">
        <f>VLOOKUP(J182,Prowadzacy!$F$2:$K$105,5,FALSE)</f>
        <v>K36W05D02</v>
      </c>
      <c r="P182" s="20" t="str">
        <f>VLOOKUP(J182,Prowadzacy!$F$2:$K$105,6,FALSE)</f>
        <v>ZUE</v>
      </c>
      <c r="Q182" s="143" t="s">
        <v>500</v>
      </c>
      <c r="R182" s="20" t="str">
        <f>VLOOKUP(Q182,Prowadzacy!$F$2:$K$105,2,FALSE)</f>
        <v>Marta</v>
      </c>
      <c r="S182" s="20" t="str">
        <f>VLOOKUP(Q182,Prowadzacy!$F$2:$K$105,3,FALSE)</f>
        <v>Monika</v>
      </c>
      <c r="T182" s="20" t="str">
        <f>VLOOKUP(Q182,Prowadzacy!$F$2:$K$105,4,FALSE)</f>
        <v>Bątkiewicz-Pantuła</v>
      </c>
      <c r="U182" s="20" t="str">
        <f>VLOOKUP(Q182,Prowadzacy!$F$2:$M$105,8,FALSE)</f>
        <v xml:space="preserve">Marta | Bątkiewicz-Pantuła | Dr inż. |  ( 05298 ) </v>
      </c>
      <c r="V182" s="145"/>
      <c r="W182" s="145" t="s">
        <v>221</v>
      </c>
      <c r="X182" s="145"/>
      <c r="Y182" s="145"/>
      <c r="Z182" s="10"/>
      <c r="AA182" s="9"/>
      <c r="AB182" s="9"/>
      <c r="AC182" s="9"/>
      <c r="AD182" s="9"/>
      <c r="AE182" s="9"/>
      <c r="AF182" s="9"/>
      <c r="AG182" s="9"/>
      <c r="AH182" s="9"/>
      <c r="AI182" s="9"/>
      <c r="AJ182" s="9"/>
      <c r="AK182" s="9"/>
    </row>
    <row r="183" spans="1:37" ht="91.5">
      <c r="A183" s="288">
        <v>178</v>
      </c>
      <c r="B183" s="20" t="str">
        <f>VLOOKUP(E183,studia!$F$1:$I$12,2,FALSE)</f>
        <v>Elektrotechnika</v>
      </c>
      <c r="C183" s="20" t="str">
        <f>VLOOKUP(E183,studia!$F$1:$I$12,3,FALSE)</f>
        <v>inż.</v>
      </c>
      <c r="D183" s="20" t="str">
        <f>VLOOKUP(E183,studia!$F$1:$I$12,4,FALSE)</f>
        <v>EEN</v>
      </c>
      <c r="E183" s="138" t="s">
        <v>497</v>
      </c>
      <c r="F183" s="295" t="s">
        <v>2124</v>
      </c>
      <c r="G183" s="183" t="s">
        <v>582</v>
      </c>
      <c r="H183" s="184" t="s">
        <v>583</v>
      </c>
      <c r="I183" s="183" t="s">
        <v>584</v>
      </c>
      <c r="J183" s="138" t="s">
        <v>578</v>
      </c>
      <c r="K183" s="19" t="str">
        <f>VLOOKUP(J183,Prowadzacy!$F$2:$J$105,2,FALSE)</f>
        <v>Mirosław</v>
      </c>
      <c r="L183" s="19" t="str">
        <f>VLOOKUP(J183,Prowadzacy!$F$2:$K$105,3,FALSE)</f>
        <v>Marian</v>
      </c>
      <c r="M183" s="19" t="str">
        <f>VLOOKUP(J183,Prowadzacy!$F$2:$K$105,4,FALSE)</f>
        <v>Kobusiński</v>
      </c>
      <c r="N183" s="20" t="str">
        <f>VLOOKUP(J183,Prowadzacy!$F$2:$M$105,8,FALSE)</f>
        <v xml:space="preserve">Mirosław | Kobusiński | Mgr inż. |  ( 05218 ) </v>
      </c>
      <c r="O183" s="20" t="str">
        <f>VLOOKUP(J183,Prowadzacy!$F$2:$K$105,5,FALSE)</f>
        <v>K36W05D02</v>
      </c>
      <c r="P183" s="20" t="str">
        <f>VLOOKUP(J183,Prowadzacy!$F$2:$K$105,6,FALSE)</f>
        <v>ZUE</v>
      </c>
      <c r="Q183" s="143" t="s">
        <v>533</v>
      </c>
      <c r="R183" s="20" t="str">
        <f>VLOOKUP(Q183,Prowadzacy!$F$2:$K$105,2,FALSE)</f>
        <v>Waldemar</v>
      </c>
      <c r="S183" s="20" t="str">
        <f>VLOOKUP(Q183,Prowadzacy!$F$2:$K$105,3,FALSE)</f>
        <v>Paweł</v>
      </c>
      <c r="T183" s="20" t="str">
        <f>VLOOKUP(Q183,Prowadzacy!$F$2:$K$105,4,FALSE)</f>
        <v>Dołęga</v>
      </c>
      <c r="U183" s="20" t="str">
        <f>VLOOKUP(Q183,Prowadzacy!$F$2:$M$105,8,FALSE)</f>
        <v xml:space="preserve">Waldemar | Dołęga | Dr hab. inż. |  ( 05265 ) </v>
      </c>
      <c r="V183" s="145"/>
      <c r="W183" s="145" t="s">
        <v>221</v>
      </c>
      <c r="X183" s="145"/>
      <c r="Y183" s="145"/>
      <c r="Z183" s="10"/>
      <c r="AA183" s="9"/>
      <c r="AB183" s="9"/>
      <c r="AC183" s="9"/>
      <c r="AD183" s="9"/>
      <c r="AE183" s="9"/>
      <c r="AF183" s="9"/>
      <c r="AG183" s="9"/>
      <c r="AH183" s="9"/>
      <c r="AI183" s="9"/>
      <c r="AJ183" s="9"/>
      <c r="AK183" s="9"/>
    </row>
    <row r="184" spans="1:37" ht="91.5">
      <c r="A184" s="288">
        <v>179</v>
      </c>
      <c r="B184" s="20" t="str">
        <f>VLOOKUP(E184,studia!$F$1:$I$12,2,FALSE)</f>
        <v>Elektrotechnika</v>
      </c>
      <c r="C184" s="20" t="str">
        <f>VLOOKUP(E184,studia!$F$1:$I$12,3,FALSE)</f>
        <v>inż.</v>
      </c>
      <c r="D184" s="20" t="str">
        <f>VLOOKUP(E184,studia!$F$1:$I$12,4,FALSE)</f>
        <v>EEN</v>
      </c>
      <c r="E184" s="138" t="s">
        <v>497</v>
      </c>
      <c r="F184" s="295" t="s">
        <v>2124</v>
      </c>
      <c r="G184" s="183" t="s">
        <v>585</v>
      </c>
      <c r="H184" s="183" t="s">
        <v>586</v>
      </c>
      <c r="I184" s="183" t="s">
        <v>587</v>
      </c>
      <c r="J184" s="138" t="s">
        <v>487</v>
      </c>
      <c r="K184" s="19" t="str">
        <f>VLOOKUP(J184,Prowadzacy!$F$2:$J$105,2,FALSE)</f>
        <v>Janusz</v>
      </c>
      <c r="L184" s="19" t="str">
        <f>VLOOKUP(J184,Prowadzacy!$F$2:$K$105,3,FALSE)</f>
        <v>Stanisław</v>
      </c>
      <c r="M184" s="19" t="str">
        <f>VLOOKUP(J184,Prowadzacy!$F$2:$K$105,4,FALSE)</f>
        <v>Konieczny</v>
      </c>
      <c r="N184" s="20" t="str">
        <f>VLOOKUP(J184,Prowadzacy!$F$2:$M$105,8,FALSE)</f>
        <v xml:space="preserve">Janusz | Konieczny | Dr inż. |  ( 05269 ) </v>
      </c>
      <c r="O184" s="20" t="str">
        <f>VLOOKUP(J184,Prowadzacy!$F$2:$K$105,5,FALSE)</f>
        <v>K36W05D02</v>
      </c>
      <c r="P184" s="20" t="str">
        <f>VLOOKUP(J184,Prowadzacy!$F$2:$K$105,6,FALSE)</f>
        <v>ZEP</v>
      </c>
      <c r="Q184" s="143" t="s">
        <v>571</v>
      </c>
      <c r="R184" s="20" t="str">
        <f>VLOOKUP(Q184,Prowadzacy!$F$2:$K$105,2,FALSE)</f>
        <v>Marek</v>
      </c>
      <c r="S184" s="20" t="str">
        <f>VLOOKUP(Q184,Prowadzacy!$F$2:$K$105,3,FALSE)</f>
        <v>Andrzej</v>
      </c>
      <c r="T184" s="20" t="str">
        <f>VLOOKUP(Q184,Prowadzacy!$F$2:$K$105,4,FALSE)</f>
        <v>Jaworski</v>
      </c>
      <c r="U184" s="20" t="str">
        <f>VLOOKUP(Q184,Prowadzacy!$F$2:$M$105,8,FALSE)</f>
        <v xml:space="preserve">Marek | Jaworski | Dr inż. |  ( 05237 ) </v>
      </c>
      <c r="V184" s="145"/>
      <c r="W184" s="145" t="s">
        <v>221</v>
      </c>
      <c r="X184" s="145"/>
      <c r="Y184" s="145"/>
      <c r="Z184" s="10"/>
      <c r="AA184" s="9"/>
      <c r="AB184" s="9"/>
      <c r="AC184" s="9"/>
      <c r="AD184" s="9"/>
      <c r="AE184" s="9"/>
      <c r="AF184" s="9"/>
      <c r="AG184" s="9"/>
      <c r="AH184" s="9"/>
      <c r="AI184" s="9"/>
      <c r="AJ184" s="9"/>
      <c r="AK184" s="9"/>
    </row>
    <row r="185" spans="1:37" ht="91.5">
      <c r="A185" s="288">
        <v>180</v>
      </c>
      <c r="B185" s="20" t="str">
        <f>VLOOKUP(E185,studia!$F$1:$I$12,2,FALSE)</f>
        <v>Elektrotechnika</v>
      </c>
      <c r="C185" s="20" t="str">
        <f>VLOOKUP(E185,studia!$F$1:$I$12,3,FALSE)</f>
        <v>inż.</v>
      </c>
      <c r="D185" s="20" t="str">
        <f>VLOOKUP(E185,studia!$F$1:$I$12,4,FALSE)</f>
        <v>EEN</v>
      </c>
      <c r="E185" s="138" t="s">
        <v>497</v>
      </c>
      <c r="F185" s="295" t="s">
        <v>2124</v>
      </c>
      <c r="G185" s="183" t="s">
        <v>588</v>
      </c>
      <c r="H185" s="183" t="s">
        <v>589</v>
      </c>
      <c r="I185" s="183" t="s">
        <v>590</v>
      </c>
      <c r="J185" s="138" t="s">
        <v>487</v>
      </c>
      <c r="K185" s="19" t="str">
        <f>VLOOKUP(J185,Prowadzacy!$F$2:$J$105,2,FALSE)</f>
        <v>Janusz</v>
      </c>
      <c r="L185" s="19" t="str">
        <f>VLOOKUP(J185,Prowadzacy!$F$2:$K$105,3,FALSE)</f>
        <v>Stanisław</v>
      </c>
      <c r="M185" s="19" t="str">
        <f>VLOOKUP(J185,Prowadzacy!$F$2:$K$105,4,FALSE)</f>
        <v>Konieczny</v>
      </c>
      <c r="N185" s="20" t="str">
        <f>VLOOKUP(J185,Prowadzacy!$F$2:$M$105,8,FALSE)</f>
        <v xml:space="preserve">Janusz | Konieczny | Dr inż. |  ( 05269 ) </v>
      </c>
      <c r="O185" s="20" t="str">
        <f>VLOOKUP(J185,Prowadzacy!$F$2:$K$105,5,FALSE)</f>
        <v>K36W05D02</v>
      </c>
      <c r="P185" s="20" t="str">
        <f>VLOOKUP(J185,Prowadzacy!$F$2:$K$105,6,FALSE)</f>
        <v>ZEP</v>
      </c>
      <c r="Q185" s="143" t="s">
        <v>571</v>
      </c>
      <c r="R185" s="20" t="str">
        <f>VLOOKUP(Q185,Prowadzacy!$F$2:$K$105,2,FALSE)</f>
        <v>Marek</v>
      </c>
      <c r="S185" s="20" t="str">
        <f>VLOOKUP(Q185,Prowadzacy!$F$2:$K$105,3,FALSE)</f>
        <v>Andrzej</v>
      </c>
      <c r="T185" s="20" t="str">
        <f>VLOOKUP(Q185,Prowadzacy!$F$2:$K$105,4,FALSE)</f>
        <v>Jaworski</v>
      </c>
      <c r="U185" s="20" t="str">
        <f>VLOOKUP(Q185,Prowadzacy!$F$2:$M$105,8,FALSE)</f>
        <v xml:space="preserve">Marek | Jaworski | Dr inż. |  ( 05237 ) </v>
      </c>
      <c r="V185" s="145"/>
      <c r="W185" s="145" t="s">
        <v>221</v>
      </c>
      <c r="X185" s="145"/>
      <c r="Y185" s="145"/>
      <c r="Z185" s="10"/>
      <c r="AA185" s="9"/>
      <c r="AB185" s="9"/>
      <c r="AC185" s="9"/>
      <c r="AD185" s="9"/>
      <c r="AE185" s="9"/>
      <c r="AF185" s="9"/>
      <c r="AG185" s="9"/>
      <c r="AH185" s="9"/>
      <c r="AI185" s="9"/>
      <c r="AJ185" s="9"/>
      <c r="AK185" s="9"/>
    </row>
    <row r="186" spans="1:37" ht="66">
      <c r="A186" s="288">
        <v>181</v>
      </c>
      <c r="B186" s="20" t="str">
        <f>VLOOKUP(E186,studia!$F$1:$I$12,2,FALSE)</f>
        <v>Elektrotechnika</v>
      </c>
      <c r="C186" s="20" t="str">
        <f>VLOOKUP(E186,studia!$F$1:$I$12,3,FALSE)</f>
        <v>inż.</v>
      </c>
      <c r="D186" s="20" t="str">
        <f>VLOOKUP(E186,studia!$F$1:$I$12,4,FALSE)</f>
        <v>EEN</v>
      </c>
      <c r="E186" s="138" t="s">
        <v>497</v>
      </c>
      <c r="F186" s="295" t="s">
        <v>2124</v>
      </c>
      <c r="G186" s="183" t="s">
        <v>591</v>
      </c>
      <c r="H186" s="183" t="s">
        <v>592</v>
      </c>
      <c r="I186" s="183" t="s">
        <v>593</v>
      </c>
      <c r="J186" s="138" t="s">
        <v>487</v>
      </c>
      <c r="K186" s="19" t="str">
        <f>VLOOKUP(J186,Prowadzacy!$F$2:$J$105,2,FALSE)</f>
        <v>Janusz</v>
      </c>
      <c r="L186" s="19" t="str">
        <f>VLOOKUP(J186,Prowadzacy!$F$2:$K$105,3,FALSE)</f>
        <v>Stanisław</v>
      </c>
      <c r="M186" s="19" t="str">
        <f>VLOOKUP(J186,Prowadzacy!$F$2:$K$105,4,FALSE)</f>
        <v>Konieczny</v>
      </c>
      <c r="N186" s="20" t="str">
        <f>VLOOKUP(J186,Prowadzacy!$F$2:$M$105,8,FALSE)</f>
        <v xml:space="preserve">Janusz | Konieczny | Dr inż. |  ( 05269 ) </v>
      </c>
      <c r="O186" s="20" t="str">
        <f>VLOOKUP(J186,Prowadzacy!$F$2:$K$105,5,FALSE)</f>
        <v>K36W05D02</v>
      </c>
      <c r="P186" s="20" t="str">
        <f>VLOOKUP(J186,Prowadzacy!$F$2:$K$105,6,FALSE)</f>
        <v>ZEP</v>
      </c>
      <c r="Q186" s="143" t="s">
        <v>571</v>
      </c>
      <c r="R186" s="20" t="str">
        <f>VLOOKUP(Q186,Prowadzacy!$F$2:$K$105,2,FALSE)</f>
        <v>Marek</v>
      </c>
      <c r="S186" s="20" t="str">
        <f>VLOOKUP(Q186,Prowadzacy!$F$2:$K$105,3,FALSE)</f>
        <v>Andrzej</v>
      </c>
      <c r="T186" s="20" t="str">
        <f>VLOOKUP(Q186,Prowadzacy!$F$2:$K$105,4,FALSE)</f>
        <v>Jaworski</v>
      </c>
      <c r="U186" s="20" t="str">
        <f>VLOOKUP(Q186,Prowadzacy!$F$2:$M$105,8,FALSE)</f>
        <v xml:space="preserve">Marek | Jaworski | Dr inż. |  ( 05237 ) </v>
      </c>
      <c r="V186" s="145"/>
      <c r="W186" s="145" t="s">
        <v>221</v>
      </c>
      <c r="X186" s="145"/>
      <c r="Y186" s="145"/>
      <c r="Z186" s="10"/>
      <c r="AA186" s="9"/>
      <c r="AB186" s="9"/>
      <c r="AC186" s="9"/>
      <c r="AD186" s="9"/>
      <c r="AE186" s="9"/>
      <c r="AF186" s="9"/>
      <c r="AG186" s="9"/>
      <c r="AH186" s="9"/>
      <c r="AI186" s="9"/>
      <c r="AJ186" s="9"/>
      <c r="AK186" s="9"/>
    </row>
    <row r="187" spans="1:37" ht="91.5">
      <c r="A187" s="288">
        <v>182</v>
      </c>
      <c r="B187" s="20" t="str">
        <f>VLOOKUP(E187,studia!$F$1:$I$12,2,FALSE)</f>
        <v>Elektrotechnika</v>
      </c>
      <c r="C187" s="20" t="str">
        <f>VLOOKUP(E187,studia!$F$1:$I$12,3,FALSE)</f>
        <v>inż.</v>
      </c>
      <c r="D187" s="20" t="str">
        <f>VLOOKUP(E187,studia!$F$1:$I$12,4,FALSE)</f>
        <v>EEN</v>
      </c>
      <c r="E187" s="138" t="s">
        <v>497</v>
      </c>
      <c r="F187" s="295" t="s">
        <v>2124</v>
      </c>
      <c r="G187" s="183" t="s">
        <v>595</v>
      </c>
      <c r="H187" s="183" t="s">
        <v>596</v>
      </c>
      <c r="I187" s="183" t="s">
        <v>597</v>
      </c>
      <c r="J187" s="138" t="s">
        <v>419</v>
      </c>
      <c r="K187" s="19" t="str">
        <f>VLOOKUP(J187,Prowadzacy!$F$2:$J$105,2,FALSE)</f>
        <v>Robert</v>
      </c>
      <c r="L187" s="19" t="str">
        <f>VLOOKUP(J187,Prowadzacy!$F$2:$K$105,3,FALSE)</f>
        <v>Stanisław</v>
      </c>
      <c r="M187" s="19" t="str">
        <f>VLOOKUP(J187,Prowadzacy!$F$2:$K$105,4,FALSE)</f>
        <v>Łukomski</v>
      </c>
      <c r="N187" s="20" t="str">
        <f>VLOOKUP(J187,Prowadzacy!$F$2:$M$105,8,FALSE)</f>
        <v xml:space="preserve">Robert | Łukomski | Dr inż. |  ( 05216 ) </v>
      </c>
      <c r="O187" s="20" t="str">
        <f>VLOOKUP(J187,Prowadzacy!$F$2:$K$105,5,FALSE)</f>
        <v>K36W05D02</v>
      </c>
      <c r="P187" s="20" t="str">
        <f>VLOOKUP(J187,Prowadzacy!$F$2:$K$105,6,FALSE)</f>
        <v>ZSS</v>
      </c>
      <c r="Q187" s="143" t="s">
        <v>594</v>
      </c>
      <c r="R187" s="20" t="str">
        <f>VLOOKUP(Q187,Prowadzacy!$F$2:$K$105,2,FALSE)</f>
        <v>Marek</v>
      </c>
      <c r="S187" s="20" t="str">
        <f>VLOOKUP(Q187,Prowadzacy!$F$2:$K$105,3,FALSE)</f>
        <v>Aleksander</v>
      </c>
      <c r="T187" s="20" t="str">
        <f>VLOOKUP(Q187,Prowadzacy!$F$2:$K$105,4,FALSE)</f>
        <v>Kott</v>
      </c>
      <c r="U187" s="20" t="str">
        <f>VLOOKUP(Q187,Prowadzacy!$F$2:$M$105,8,FALSE)</f>
        <v xml:space="preserve">Marek | Kott | Dr inż. |  ( 05297 ) </v>
      </c>
      <c r="V187" s="145"/>
      <c r="W187" s="145" t="s">
        <v>221</v>
      </c>
      <c r="X187" s="145"/>
      <c r="Y187" s="145"/>
      <c r="Z187" s="10"/>
      <c r="AA187" s="9"/>
      <c r="AB187" s="9"/>
      <c r="AC187" s="9"/>
      <c r="AD187" s="9"/>
      <c r="AE187" s="9"/>
      <c r="AF187" s="9"/>
      <c r="AG187" s="9"/>
      <c r="AH187" s="9"/>
      <c r="AI187" s="9"/>
      <c r="AJ187" s="9"/>
      <c r="AK187" s="9"/>
    </row>
    <row r="188" spans="1:37" ht="193.5">
      <c r="A188" s="288">
        <v>183</v>
      </c>
      <c r="B188" s="20" t="str">
        <f>VLOOKUP(E188,studia!$F$1:$I$12,2,FALSE)</f>
        <v>Elektrotechnika</v>
      </c>
      <c r="C188" s="20" t="str">
        <f>VLOOKUP(E188,studia!$F$1:$I$12,3,FALSE)</f>
        <v>inż.</v>
      </c>
      <c r="D188" s="20" t="str">
        <f>VLOOKUP(E188,studia!$F$1:$I$12,4,FALSE)</f>
        <v>EEN</v>
      </c>
      <c r="E188" s="138" t="s">
        <v>497</v>
      </c>
      <c r="F188" s="295" t="s">
        <v>2124</v>
      </c>
      <c r="G188" s="189" t="s">
        <v>1742</v>
      </c>
      <c r="H188" s="189" t="s">
        <v>1743</v>
      </c>
      <c r="I188" s="189" t="s">
        <v>1744</v>
      </c>
      <c r="J188" s="138" t="s">
        <v>419</v>
      </c>
      <c r="K188" s="19" t="str">
        <f>VLOOKUP(J188,Prowadzacy!$F$2:$J$105,2,FALSE)</f>
        <v>Robert</v>
      </c>
      <c r="L188" s="19" t="str">
        <f>VLOOKUP(J188,Prowadzacy!$F$2:$K$105,3,FALSE)</f>
        <v>Stanisław</v>
      </c>
      <c r="M188" s="19" t="str">
        <f>VLOOKUP(J188,Prowadzacy!$F$2:$K$105,4,FALSE)</f>
        <v>Łukomski</v>
      </c>
      <c r="N188" s="20" t="str">
        <f>VLOOKUP(J188,Prowadzacy!$F$2:$M$105,8,FALSE)</f>
        <v xml:space="preserve">Robert | Łukomski | Dr inż. |  ( 05216 ) </v>
      </c>
      <c r="O188" s="20" t="str">
        <f>VLOOKUP(J188,Prowadzacy!$F$2:$K$105,5,FALSE)</f>
        <v>K36W05D02</v>
      </c>
      <c r="P188" s="20" t="str">
        <f>VLOOKUP(J188,Prowadzacy!$F$2:$K$105,6,FALSE)</f>
        <v>ZSS</v>
      </c>
      <c r="Q188" s="143" t="s">
        <v>594</v>
      </c>
      <c r="R188" s="20" t="str">
        <f>VLOOKUP(Q188,Prowadzacy!$F$2:$K$105,2,FALSE)</f>
        <v>Marek</v>
      </c>
      <c r="S188" s="20" t="str">
        <f>VLOOKUP(Q188,Prowadzacy!$F$2:$K$105,3,FALSE)</f>
        <v>Aleksander</v>
      </c>
      <c r="T188" s="20" t="str">
        <f>VLOOKUP(Q188,Prowadzacy!$F$2:$K$105,4,FALSE)</f>
        <v>Kott</v>
      </c>
      <c r="U188" s="20" t="str">
        <f>VLOOKUP(Q188,Prowadzacy!$F$2:$M$105,8,FALSE)</f>
        <v xml:space="preserve">Marek | Kott | Dr inż. |  ( 05297 ) </v>
      </c>
      <c r="V188" s="145"/>
      <c r="W188" s="145" t="s">
        <v>221</v>
      </c>
      <c r="X188" s="145"/>
      <c r="Y188" s="145"/>
      <c r="Z188" s="10"/>
      <c r="AA188" s="9"/>
      <c r="AB188" s="9"/>
      <c r="AC188" s="9"/>
      <c r="AD188" s="9"/>
      <c r="AE188" s="9"/>
      <c r="AF188" s="9"/>
      <c r="AG188" s="9"/>
      <c r="AH188" s="9"/>
      <c r="AI188" s="9"/>
      <c r="AJ188" s="9"/>
      <c r="AK188" s="9"/>
    </row>
    <row r="189" spans="1:37" ht="117">
      <c r="A189" s="288">
        <v>184</v>
      </c>
      <c r="B189" s="20" t="str">
        <f>VLOOKUP(E189,studia!$F$1:$I$12,2,FALSE)</f>
        <v>Elektrotechnika</v>
      </c>
      <c r="C189" s="20" t="str">
        <f>VLOOKUP(E189,studia!$F$1:$I$12,3,FALSE)</f>
        <v>inż.</v>
      </c>
      <c r="D189" s="20" t="str">
        <f>VLOOKUP(E189,studia!$F$1:$I$12,4,FALSE)</f>
        <v>EEN</v>
      </c>
      <c r="E189" s="138" t="s">
        <v>497</v>
      </c>
      <c r="F189" s="295" t="s">
        <v>2124</v>
      </c>
      <c r="G189" s="183" t="s">
        <v>598</v>
      </c>
      <c r="H189" s="183" t="s">
        <v>599</v>
      </c>
      <c r="I189" s="183" t="s">
        <v>600</v>
      </c>
      <c r="J189" s="138" t="s">
        <v>419</v>
      </c>
      <c r="K189" s="19" t="str">
        <f>VLOOKUP(J189,Prowadzacy!$F$2:$J$105,2,FALSE)</f>
        <v>Robert</v>
      </c>
      <c r="L189" s="19" t="str">
        <f>VLOOKUP(J189,Prowadzacy!$F$2:$K$105,3,FALSE)</f>
        <v>Stanisław</v>
      </c>
      <c r="M189" s="19" t="str">
        <f>VLOOKUP(J189,Prowadzacy!$F$2:$K$105,4,FALSE)</f>
        <v>Łukomski</v>
      </c>
      <c r="N189" s="20" t="str">
        <f>VLOOKUP(J189,Prowadzacy!$F$2:$M$105,8,FALSE)</f>
        <v xml:space="preserve">Robert | Łukomski | Dr inż. |  ( 05216 ) </v>
      </c>
      <c r="O189" s="20" t="str">
        <f>VLOOKUP(J189,Prowadzacy!$F$2:$K$105,5,FALSE)</f>
        <v>K36W05D02</v>
      </c>
      <c r="P189" s="20" t="str">
        <f>VLOOKUP(J189,Prowadzacy!$F$2:$K$105,6,FALSE)</f>
        <v>ZSS</v>
      </c>
      <c r="Q189" s="143" t="s">
        <v>594</v>
      </c>
      <c r="R189" s="20" t="str">
        <f>VLOOKUP(Q189,Prowadzacy!$F$2:$K$105,2,FALSE)</f>
        <v>Marek</v>
      </c>
      <c r="S189" s="20" t="str">
        <f>VLOOKUP(Q189,Prowadzacy!$F$2:$K$105,3,FALSE)</f>
        <v>Aleksander</v>
      </c>
      <c r="T189" s="20" t="str">
        <f>VLOOKUP(Q189,Prowadzacy!$F$2:$K$105,4,FALSE)</f>
        <v>Kott</v>
      </c>
      <c r="U189" s="20" t="str">
        <f>VLOOKUP(Q189,Prowadzacy!$F$2:$M$105,8,FALSE)</f>
        <v xml:space="preserve">Marek | Kott | Dr inż. |  ( 05297 ) </v>
      </c>
      <c r="V189" s="145"/>
      <c r="W189" s="145" t="s">
        <v>221</v>
      </c>
      <c r="X189" s="145"/>
      <c r="Y189" s="145"/>
      <c r="Z189" s="10"/>
      <c r="AA189" s="9"/>
      <c r="AB189" s="9"/>
      <c r="AC189" s="9"/>
      <c r="AD189" s="9"/>
      <c r="AE189" s="9"/>
      <c r="AF189" s="9"/>
      <c r="AG189" s="9"/>
      <c r="AH189" s="9"/>
      <c r="AI189" s="9"/>
      <c r="AJ189" s="9"/>
      <c r="AK189" s="9"/>
    </row>
    <row r="190" spans="1:37" ht="193.5">
      <c r="A190" s="288">
        <v>185</v>
      </c>
      <c r="B190" s="20" t="str">
        <f>VLOOKUP(E190,studia!$F$1:$I$12,2,FALSE)</f>
        <v>Elektrotechnika</v>
      </c>
      <c r="C190" s="20" t="str">
        <f>VLOOKUP(E190,studia!$F$1:$I$12,3,FALSE)</f>
        <v>inż.</v>
      </c>
      <c r="D190" s="20" t="str">
        <f>VLOOKUP(E190,studia!$F$1:$I$12,4,FALSE)</f>
        <v>EEN</v>
      </c>
      <c r="E190" s="138" t="s">
        <v>497</v>
      </c>
      <c r="F190" s="295" t="s">
        <v>2124</v>
      </c>
      <c r="G190" s="189" t="s">
        <v>1745</v>
      </c>
      <c r="H190" s="189" t="s">
        <v>1746</v>
      </c>
      <c r="I190" s="189" t="s">
        <v>1747</v>
      </c>
      <c r="J190" s="138" t="s">
        <v>419</v>
      </c>
      <c r="K190" s="19" t="str">
        <f>VLOOKUP(J190,Prowadzacy!$F$2:$J$105,2,FALSE)</f>
        <v>Robert</v>
      </c>
      <c r="L190" s="19" t="str">
        <f>VLOOKUP(J190,Prowadzacy!$F$2:$K$105,3,FALSE)</f>
        <v>Stanisław</v>
      </c>
      <c r="M190" s="19" t="str">
        <f>VLOOKUP(J190,Prowadzacy!$F$2:$K$105,4,FALSE)</f>
        <v>Łukomski</v>
      </c>
      <c r="N190" s="20" t="str">
        <f>VLOOKUP(J190,Prowadzacy!$F$2:$M$105,8,FALSE)</f>
        <v xml:space="preserve">Robert | Łukomski | Dr inż. |  ( 05216 ) </v>
      </c>
      <c r="O190" s="20" t="str">
        <f>VLOOKUP(J190,Prowadzacy!$F$2:$K$105,5,FALSE)</f>
        <v>K36W05D02</v>
      </c>
      <c r="P190" s="20" t="str">
        <f>VLOOKUP(J190,Prowadzacy!$F$2:$K$105,6,FALSE)</f>
        <v>ZSS</v>
      </c>
      <c r="Q190" s="143" t="s">
        <v>594</v>
      </c>
      <c r="R190" s="20" t="str">
        <f>VLOOKUP(Q190,Prowadzacy!$F$2:$K$105,2,FALSE)</f>
        <v>Marek</v>
      </c>
      <c r="S190" s="20" t="str">
        <f>VLOOKUP(Q190,Prowadzacy!$F$2:$K$105,3,FALSE)</f>
        <v>Aleksander</v>
      </c>
      <c r="T190" s="20" t="str">
        <f>VLOOKUP(Q190,Prowadzacy!$F$2:$K$105,4,FALSE)</f>
        <v>Kott</v>
      </c>
      <c r="U190" s="20" t="str">
        <f>VLOOKUP(Q190,Prowadzacy!$F$2:$M$105,8,FALSE)</f>
        <v xml:space="preserve">Marek | Kott | Dr inż. |  ( 05297 ) </v>
      </c>
      <c r="V190" s="145"/>
      <c r="W190" s="145" t="s">
        <v>221</v>
      </c>
      <c r="X190" s="145"/>
      <c r="Y190" s="145"/>
      <c r="Z190" s="10"/>
      <c r="AA190" s="9"/>
      <c r="AB190" s="9"/>
      <c r="AC190" s="9"/>
      <c r="AD190" s="9"/>
      <c r="AE190" s="9"/>
      <c r="AF190" s="9"/>
      <c r="AG190" s="9"/>
      <c r="AH190" s="9"/>
      <c r="AI190" s="9"/>
      <c r="AJ190" s="9"/>
      <c r="AK190" s="9"/>
    </row>
    <row r="191" spans="1:37" ht="180.75">
      <c r="A191" s="288">
        <v>186</v>
      </c>
      <c r="B191" s="20" t="str">
        <f>VLOOKUP(E191,studia!$F$1:$I$12,2,FALSE)</f>
        <v>Elektrotechnika</v>
      </c>
      <c r="C191" s="20" t="str">
        <f>VLOOKUP(E191,studia!$F$1:$I$12,3,FALSE)</f>
        <v>inż.</v>
      </c>
      <c r="D191" s="20" t="str">
        <f>VLOOKUP(E191,studia!$F$1:$I$12,4,FALSE)</f>
        <v>EEN</v>
      </c>
      <c r="E191" s="138" t="s">
        <v>497</v>
      </c>
      <c r="F191" s="138"/>
      <c r="G191" s="183" t="s">
        <v>601</v>
      </c>
      <c r="H191" s="183" t="s">
        <v>602</v>
      </c>
      <c r="I191" s="183" t="s">
        <v>603</v>
      </c>
      <c r="J191" s="138" t="s">
        <v>419</v>
      </c>
      <c r="K191" s="19" t="str">
        <f>VLOOKUP(J191,Prowadzacy!$F$2:$J$105,2,FALSE)</f>
        <v>Robert</v>
      </c>
      <c r="L191" s="19" t="str">
        <f>VLOOKUP(J191,Prowadzacy!$F$2:$K$105,3,FALSE)</f>
        <v>Stanisław</v>
      </c>
      <c r="M191" s="19" t="str">
        <f>VLOOKUP(J191,Prowadzacy!$F$2:$K$105,4,FALSE)</f>
        <v>Łukomski</v>
      </c>
      <c r="N191" s="20" t="str">
        <f>VLOOKUP(J191,Prowadzacy!$F$2:$M$105,8,FALSE)</f>
        <v xml:space="preserve">Robert | Łukomski | Dr inż. |  ( 05216 ) </v>
      </c>
      <c r="O191" s="20" t="str">
        <f>VLOOKUP(J191,Prowadzacy!$F$2:$K$105,5,FALSE)</f>
        <v>K36W05D02</v>
      </c>
      <c r="P191" s="20" t="str">
        <f>VLOOKUP(J191,Prowadzacy!$F$2:$K$105,6,FALSE)</f>
        <v>ZSS</v>
      </c>
      <c r="Q191" s="143" t="s">
        <v>616</v>
      </c>
      <c r="R191" s="20" t="str">
        <f>VLOOKUP(Q191,Prowadzacy!$F$2:$K$105,2,FALSE)</f>
        <v>Tomasz</v>
      </c>
      <c r="S191" s="20" t="str">
        <f>VLOOKUP(Q191,Prowadzacy!$F$2:$K$105,3,FALSE)</f>
        <v>Kazimierz</v>
      </c>
      <c r="T191" s="20" t="str">
        <f>VLOOKUP(Q191,Prowadzacy!$F$2:$K$105,4,FALSE)</f>
        <v>Okoń</v>
      </c>
      <c r="U191" s="20" t="str">
        <f>VLOOKUP(Q191,Prowadzacy!$F$2:$M$105,8,FALSE)</f>
        <v xml:space="preserve">Tomasz | Okoń | Dr inż. |  ( 05401 ) </v>
      </c>
      <c r="V191" s="145"/>
      <c r="W191" s="145" t="s">
        <v>221</v>
      </c>
      <c r="X191" s="145"/>
      <c r="Y191" s="145"/>
      <c r="Z191" s="10"/>
      <c r="AA191" s="9"/>
      <c r="AB191" s="9"/>
      <c r="AC191" s="9"/>
      <c r="AD191" s="9"/>
      <c r="AE191" s="9"/>
      <c r="AF191" s="9"/>
      <c r="AG191" s="9"/>
      <c r="AH191" s="9"/>
      <c r="AI191" s="9"/>
      <c r="AJ191" s="9"/>
      <c r="AK191" s="9"/>
    </row>
    <row r="192" spans="1:37" ht="117">
      <c r="A192" s="288">
        <v>187</v>
      </c>
      <c r="B192" s="20" t="str">
        <f>VLOOKUP(E192,studia!$F$1:$I$12,2,FALSE)</f>
        <v>Elektrotechnika</v>
      </c>
      <c r="C192" s="20" t="str">
        <f>VLOOKUP(E192,studia!$F$1:$I$12,3,FALSE)</f>
        <v>inż.</v>
      </c>
      <c r="D192" s="20" t="str">
        <f>VLOOKUP(E192,studia!$F$1:$I$12,4,FALSE)</f>
        <v>EEN</v>
      </c>
      <c r="E192" s="145" t="s">
        <v>497</v>
      </c>
      <c r="F192" s="295" t="s">
        <v>2124</v>
      </c>
      <c r="G192" s="183" t="s">
        <v>604</v>
      </c>
      <c r="H192" s="183" t="s">
        <v>605</v>
      </c>
      <c r="I192" s="183" t="s">
        <v>606</v>
      </c>
      <c r="J192" s="138" t="s">
        <v>419</v>
      </c>
      <c r="K192" s="19" t="str">
        <f>VLOOKUP(J192,Prowadzacy!$F$2:$J$105,2,FALSE)</f>
        <v>Robert</v>
      </c>
      <c r="L192" s="19" t="str">
        <f>VLOOKUP(J192,Prowadzacy!$F$2:$K$105,3,FALSE)</f>
        <v>Stanisław</v>
      </c>
      <c r="M192" s="19" t="str">
        <f>VLOOKUP(J192,Prowadzacy!$F$2:$K$105,4,FALSE)</f>
        <v>Łukomski</v>
      </c>
      <c r="N192" s="20" t="str">
        <f>VLOOKUP(J192,Prowadzacy!$F$2:$M$105,8,FALSE)</f>
        <v xml:space="preserve">Robert | Łukomski | Dr inż. |  ( 05216 ) </v>
      </c>
      <c r="O192" s="20" t="str">
        <f>VLOOKUP(J192,Prowadzacy!$F$2:$K$105,5,FALSE)</f>
        <v>K36W05D02</v>
      </c>
      <c r="P192" s="20" t="str">
        <f>VLOOKUP(J192,Prowadzacy!$F$2:$K$105,6,FALSE)</f>
        <v>ZSS</v>
      </c>
      <c r="Q192" s="143" t="s">
        <v>594</v>
      </c>
      <c r="R192" s="20" t="str">
        <f>VLOOKUP(Q192,Prowadzacy!$F$2:$K$105,2,FALSE)</f>
        <v>Marek</v>
      </c>
      <c r="S192" s="20" t="str">
        <f>VLOOKUP(Q192,Prowadzacy!$F$2:$K$105,3,FALSE)</f>
        <v>Aleksander</v>
      </c>
      <c r="T192" s="20" t="str">
        <f>VLOOKUP(Q192,Prowadzacy!$F$2:$K$105,4,FALSE)</f>
        <v>Kott</v>
      </c>
      <c r="U192" s="20" t="str">
        <f>VLOOKUP(Q192,Prowadzacy!$F$2:$M$105,8,FALSE)</f>
        <v xml:space="preserve">Marek | Kott | Dr inż. |  ( 05297 ) </v>
      </c>
      <c r="V192" s="145"/>
      <c r="W192" s="145" t="s">
        <v>221</v>
      </c>
      <c r="X192" s="145"/>
      <c r="Y192" s="145"/>
      <c r="Z192" s="10"/>
      <c r="AA192" s="9"/>
      <c r="AB192" s="9"/>
      <c r="AC192" s="9"/>
      <c r="AD192" s="9"/>
      <c r="AE192" s="9"/>
      <c r="AF192" s="9"/>
      <c r="AG192" s="9"/>
      <c r="AH192" s="9"/>
      <c r="AI192" s="9"/>
      <c r="AJ192" s="9"/>
      <c r="AK192" s="9"/>
    </row>
    <row r="193" spans="1:37" ht="155.25">
      <c r="A193" s="288">
        <v>188</v>
      </c>
      <c r="B193" s="20" t="str">
        <f>VLOOKUP(E193,studia!$F$1:$I$12,2,FALSE)</f>
        <v>Elektrotechnika</v>
      </c>
      <c r="C193" s="20" t="str">
        <f>VLOOKUP(E193,studia!$F$1:$I$12,3,FALSE)</f>
        <v>inż.</v>
      </c>
      <c r="D193" s="20" t="str">
        <f>VLOOKUP(E193,studia!$F$1:$I$12,4,FALSE)</f>
        <v>EEN</v>
      </c>
      <c r="E193" s="145" t="s">
        <v>497</v>
      </c>
      <c r="F193" s="295" t="s">
        <v>2124</v>
      </c>
      <c r="G193" s="183" t="s">
        <v>607</v>
      </c>
      <c r="H193" s="183" t="s">
        <v>608</v>
      </c>
      <c r="I193" s="183" t="s">
        <v>609</v>
      </c>
      <c r="J193" s="138" t="s">
        <v>419</v>
      </c>
      <c r="K193" s="19" t="str">
        <f>VLOOKUP(J193,Prowadzacy!$F$2:$J$105,2,FALSE)</f>
        <v>Robert</v>
      </c>
      <c r="L193" s="19" t="str">
        <f>VLOOKUP(J193,Prowadzacy!$F$2:$K$105,3,FALSE)</f>
        <v>Stanisław</v>
      </c>
      <c r="M193" s="19" t="str">
        <f>VLOOKUP(J193,Prowadzacy!$F$2:$K$105,4,FALSE)</f>
        <v>Łukomski</v>
      </c>
      <c r="N193" s="20" t="str">
        <f>VLOOKUP(J193,Prowadzacy!$F$2:$M$105,8,FALSE)</f>
        <v xml:space="preserve">Robert | Łukomski | Dr inż. |  ( 05216 ) </v>
      </c>
      <c r="O193" s="20" t="str">
        <f>VLOOKUP(J193,Prowadzacy!$F$2:$K$105,5,FALSE)</f>
        <v>K36W05D02</v>
      </c>
      <c r="P193" s="20" t="str">
        <f>VLOOKUP(J193,Prowadzacy!$F$2:$K$105,6,FALSE)</f>
        <v>ZSS</v>
      </c>
      <c r="Q193" s="143" t="s">
        <v>594</v>
      </c>
      <c r="R193" s="20" t="str">
        <f>VLOOKUP(Q193,Prowadzacy!$F$2:$K$105,2,FALSE)</f>
        <v>Marek</v>
      </c>
      <c r="S193" s="20" t="str">
        <f>VLOOKUP(Q193,Prowadzacy!$F$2:$K$105,3,FALSE)</f>
        <v>Aleksander</v>
      </c>
      <c r="T193" s="20" t="str">
        <f>VLOOKUP(Q193,Prowadzacy!$F$2:$K$105,4,FALSE)</f>
        <v>Kott</v>
      </c>
      <c r="U193" s="20" t="str">
        <f>VLOOKUP(Q193,Prowadzacy!$F$2:$M$105,8,FALSE)</f>
        <v xml:space="preserve">Marek | Kott | Dr inż. |  ( 05297 ) </v>
      </c>
      <c r="V193" s="145"/>
      <c r="W193" s="145" t="s">
        <v>221</v>
      </c>
      <c r="X193" s="145"/>
      <c r="Y193" s="145"/>
      <c r="Z193" s="10"/>
      <c r="AA193" s="9"/>
      <c r="AB193" s="9"/>
      <c r="AC193" s="9"/>
      <c r="AD193" s="9"/>
      <c r="AE193" s="9"/>
      <c r="AF193" s="9"/>
      <c r="AG193" s="9"/>
      <c r="AH193" s="9"/>
      <c r="AI193" s="9"/>
      <c r="AJ193" s="9"/>
      <c r="AK193" s="9"/>
    </row>
    <row r="194" spans="1:37" ht="129.75">
      <c r="A194" s="288">
        <v>189</v>
      </c>
      <c r="B194" s="20" t="str">
        <f>VLOOKUP(E194,studia!$F$1:$I$12,2,FALSE)</f>
        <v>Elektrotechnika</v>
      </c>
      <c r="C194" s="20" t="str">
        <f>VLOOKUP(E194,studia!$F$1:$I$12,3,FALSE)</f>
        <v>inż.</v>
      </c>
      <c r="D194" s="20" t="str">
        <f>VLOOKUP(E194,studia!$F$1:$I$12,4,FALSE)</f>
        <v>EEN</v>
      </c>
      <c r="E194" s="145" t="s">
        <v>497</v>
      </c>
      <c r="F194" s="145"/>
      <c r="G194" s="183" t="s">
        <v>610</v>
      </c>
      <c r="H194" s="183" t="s">
        <v>611</v>
      </c>
      <c r="I194" s="183" t="s">
        <v>612</v>
      </c>
      <c r="J194" s="138" t="s">
        <v>419</v>
      </c>
      <c r="K194" s="19" t="str">
        <f>VLOOKUP(J194,Prowadzacy!$F$2:$J$105,2,FALSE)</f>
        <v>Robert</v>
      </c>
      <c r="L194" s="19" t="str">
        <f>VLOOKUP(J194,Prowadzacy!$F$2:$K$105,3,FALSE)</f>
        <v>Stanisław</v>
      </c>
      <c r="M194" s="19" t="str">
        <f>VLOOKUP(J194,Prowadzacy!$F$2:$K$105,4,FALSE)</f>
        <v>Łukomski</v>
      </c>
      <c r="N194" s="20" t="str">
        <f>VLOOKUP(J194,Prowadzacy!$F$2:$M$105,8,FALSE)</f>
        <v xml:space="preserve">Robert | Łukomski | Dr inż. |  ( 05216 ) </v>
      </c>
      <c r="O194" s="20" t="str">
        <f>VLOOKUP(J194,Prowadzacy!$F$2:$K$105,5,FALSE)</f>
        <v>K36W05D02</v>
      </c>
      <c r="P194" s="20" t="str">
        <f>VLOOKUP(J194,Prowadzacy!$F$2:$K$105,6,FALSE)</f>
        <v>ZSS</v>
      </c>
      <c r="Q194" s="143" t="s">
        <v>616</v>
      </c>
      <c r="R194" s="20" t="str">
        <f>VLOOKUP(Q194,Prowadzacy!$F$2:$K$105,2,FALSE)</f>
        <v>Tomasz</v>
      </c>
      <c r="S194" s="20" t="str">
        <f>VLOOKUP(Q194,Prowadzacy!$F$2:$K$105,3,FALSE)</f>
        <v>Kazimierz</v>
      </c>
      <c r="T194" s="20" t="str">
        <f>VLOOKUP(Q194,Prowadzacy!$F$2:$K$105,4,FALSE)</f>
        <v>Okoń</v>
      </c>
      <c r="U194" s="20" t="str">
        <f>VLOOKUP(Q194,Prowadzacy!$F$2:$M$105,8,FALSE)</f>
        <v xml:space="preserve">Tomasz | Okoń | Dr inż. |  ( 05401 ) </v>
      </c>
      <c r="V194" s="145"/>
      <c r="W194" s="145" t="s">
        <v>221</v>
      </c>
      <c r="X194" s="145"/>
      <c r="Y194" s="145"/>
      <c r="Z194" s="10"/>
      <c r="AA194" s="9"/>
      <c r="AB194" s="9"/>
      <c r="AC194" s="9"/>
      <c r="AD194" s="9"/>
      <c r="AE194" s="9"/>
      <c r="AF194" s="9"/>
      <c r="AG194" s="9"/>
      <c r="AH194" s="9"/>
      <c r="AI194" s="9"/>
      <c r="AJ194" s="9"/>
      <c r="AK194" s="9"/>
    </row>
    <row r="195" spans="1:37" ht="155.25">
      <c r="A195" s="288">
        <v>190</v>
      </c>
      <c r="B195" s="20" t="str">
        <f>VLOOKUP(E195,studia!$F$1:$I$12,2,FALSE)</f>
        <v>Elektrotechnika</v>
      </c>
      <c r="C195" s="20" t="str">
        <f>VLOOKUP(E195,studia!$F$1:$I$12,3,FALSE)</f>
        <v>inż.</v>
      </c>
      <c r="D195" s="20" t="str">
        <f>VLOOKUP(E195,studia!$F$1:$I$12,4,FALSE)</f>
        <v>EEN</v>
      </c>
      <c r="E195" s="145" t="s">
        <v>497</v>
      </c>
      <c r="F195" s="295" t="s">
        <v>2124</v>
      </c>
      <c r="G195" s="194" t="s">
        <v>1748</v>
      </c>
      <c r="H195" s="189" t="s">
        <v>1749</v>
      </c>
      <c r="I195" s="189" t="s">
        <v>1750</v>
      </c>
      <c r="J195" s="138" t="s">
        <v>419</v>
      </c>
      <c r="K195" s="19" t="str">
        <f>VLOOKUP(J195,Prowadzacy!$F$2:$J$105,2,FALSE)</f>
        <v>Robert</v>
      </c>
      <c r="L195" s="19" t="str">
        <f>VLOOKUP(J195,Prowadzacy!$F$2:$K$105,3,FALSE)</f>
        <v>Stanisław</v>
      </c>
      <c r="M195" s="19" t="str">
        <f>VLOOKUP(J195,Prowadzacy!$F$2:$K$105,4,FALSE)</f>
        <v>Łukomski</v>
      </c>
      <c r="N195" s="20" t="str">
        <f>VLOOKUP(J195,Prowadzacy!$F$2:$M$105,8,FALSE)</f>
        <v xml:space="preserve">Robert | Łukomski | Dr inż. |  ( 05216 ) </v>
      </c>
      <c r="O195" s="20" t="str">
        <f>VLOOKUP(J195,Prowadzacy!$F$2:$K$105,5,FALSE)</f>
        <v>K36W05D02</v>
      </c>
      <c r="P195" s="20" t="str">
        <f>VLOOKUP(J195,Prowadzacy!$F$2:$K$105,6,FALSE)</f>
        <v>ZSS</v>
      </c>
      <c r="Q195" s="143" t="s">
        <v>616</v>
      </c>
      <c r="R195" s="20" t="str">
        <f>VLOOKUP(Q195,Prowadzacy!$F$2:$K$105,2,FALSE)</f>
        <v>Tomasz</v>
      </c>
      <c r="S195" s="20" t="str">
        <f>VLOOKUP(Q195,Prowadzacy!$F$2:$K$105,3,FALSE)</f>
        <v>Kazimierz</v>
      </c>
      <c r="T195" s="20" t="str">
        <f>VLOOKUP(Q195,Prowadzacy!$F$2:$K$105,4,FALSE)</f>
        <v>Okoń</v>
      </c>
      <c r="U195" s="20" t="str">
        <f>VLOOKUP(Q195,Prowadzacy!$F$2:$M$105,8,FALSE)</f>
        <v xml:space="preserve">Tomasz | Okoń | Dr inż. |  ( 05401 ) </v>
      </c>
      <c r="V195" s="145"/>
      <c r="W195" s="145" t="s">
        <v>221</v>
      </c>
      <c r="X195" s="145"/>
      <c r="Y195" s="145"/>
      <c r="Z195" s="10"/>
      <c r="AA195" s="9"/>
      <c r="AB195" s="9"/>
      <c r="AC195" s="9"/>
      <c r="AD195" s="9"/>
      <c r="AE195" s="9"/>
      <c r="AF195" s="9"/>
      <c r="AG195" s="9"/>
      <c r="AH195" s="9"/>
      <c r="AI195" s="9"/>
      <c r="AJ195" s="9"/>
      <c r="AK195" s="9"/>
    </row>
    <row r="196" spans="1:37" ht="66">
      <c r="A196" s="288">
        <v>191</v>
      </c>
      <c r="B196" s="20" t="str">
        <f>VLOOKUP(E196,studia!$F$1:$I$12,2,FALSE)</f>
        <v>Elektrotechnika</v>
      </c>
      <c r="C196" s="20" t="str">
        <f>VLOOKUP(E196,studia!$F$1:$I$12,3,FALSE)</f>
        <v>inż.</v>
      </c>
      <c r="D196" s="20" t="str">
        <f>VLOOKUP(E196,studia!$F$1:$I$12,4,FALSE)</f>
        <v>EEN</v>
      </c>
      <c r="E196" s="145" t="s">
        <v>497</v>
      </c>
      <c r="F196" s="145"/>
      <c r="G196" s="183" t="s">
        <v>613</v>
      </c>
      <c r="H196" s="183" t="s">
        <v>614</v>
      </c>
      <c r="I196" s="183" t="s">
        <v>615</v>
      </c>
      <c r="J196" s="138" t="s">
        <v>616</v>
      </c>
      <c r="K196" s="19" t="str">
        <f>VLOOKUP(J196,Prowadzacy!$F$2:$J$105,2,FALSE)</f>
        <v>Tomasz</v>
      </c>
      <c r="L196" s="19" t="str">
        <f>VLOOKUP(J196,Prowadzacy!$F$2:$K$105,3,FALSE)</f>
        <v>Kazimierz</v>
      </c>
      <c r="M196" s="19" t="str">
        <f>VLOOKUP(J196,Prowadzacy!$F$2:$K$105,4,FALSE)</f>
        <v>Okoń</v>
      </c>
      <c r="N196" s="20" t="str">
        <f>VLOOKUP(J196,Prowadzacy!$F$2:$M$105,8,FALSE)</f>
        <v xml:space="preserve">Tomasz | Okoń | Dr inż. |  ( 05401 ) </v>
      </c>
      <c r="O196" s="20" t="str">
        <f>VLOOKUP(J196,Prowadzacy!$F$2:$K$105,5,FALSE)</f>
        <v>K36W05D02</v>
      </c>
      <c r="P196" s="20" t="str">
        <f>VLOOKUP(J196,Prowadzacy!$F$2:$K$105,6,FALSE)</f>
        <v>ZSS</v>
      </c>
      <c r="Q196" s="143" t="s">
        <v>419</v>
      </c>
      <c r="R196" s="20" t="str">
        <f>VLOOKUP(Q196,Prowadzacy!$F$2:$K$105,2,FALSE)</f>
        <v>Robert</v>
      </c>
      <c r="S196" s="20" t="str">
        <f>VLOOKUP(Q196,Prowadzacy!$F$2:$K$105,3,FALSE)</f>
        <v>Stanisław</v>
      </c>
      <c r="T196" s="20" t="str">
        <f>VLOOKUP(Q196,Prowadzacy!$F$2:$K$105,4,FALSE)</f>
        <v>Łukomski</v>
      </c>
      <c r="U196" s="20" t="str">
        <f>VLOOKUP(Q196,Prowadzacy!$F$2:$M$105,8,FALSE)</f>
        <v xml:space="preserve">Robert | Łukomski | Dr inż. |  ( 05216 ) </v>
      </c>
      <c r="V196" s="145"/>
      <c r="W196" s="145" t="s">
        <v>221</v>
      </c>
      <c r="X196" s="145"/>
      <c r="Y196" s="145"/>
      <c r="Z196" s="10"/>
      <c r="AA196" s="9"/>
      <c r="AB196" s="9"/>
      <c r="AC196" s="9"/>
      <c r="AD196" s="9"/>
      <c r="AE196" s="9"/>
      <c r="AF196" s="9"/>
      <c r="AG196" s="9"/>
      <c r="AH196" s="9"/>
      <c r="AI196" s="9"/>
      <c r="AJ196" s="9"/>
      <c r="AK196" s="9"/>
    </row>
    <row r="197" spans="1:37" ht="53.25">
      <c r="A197" s="288">
        <v>192</v>
      </c>
      <c r="B197" s="20" t="str">
        <f>VLOOKUP(E197,studia!$F$1:$I$12,2,FALSE)</f>
        <v>Elektrotechnika</v>
      </c>
      <c r="C197" s="20" t="str">
        <f>VLOOKUP(E197,studia!$F$1:$I$12,3,FALSE)</f>
        <v>inż.</v>
      </c>
      <c r="D197" s="20" t="str">
        <f>VLOOKUP(E197,studia!$F$1:$I$12,4,FALSE)</f>
        <v>EEN</v>
      </c>
      <c r="E197" s="145" t="s">
        <v>497</v>
      </c>
      <c r="F197" s="145"/>
      <c r="G197" s="183" t="s">
        <v>617</v>
      </c>
      <c r="H197" s="188" t="s">
        <v>618</v>
      </c>
      <c r="I197" s="183" t="s">
        <v>619</v>
      </c>
      <c r="J197" s="138" t="s">
        <v>616</v>
      </c>
      <c r="K197" s="19" t="str">
        <f>VLOOKUP(J197,Prowadzacy!$F$2:$J$105,2,FALSE)</f>
        <v>Tomasz</v>
      </c>
      <c r="L197" s="19" t="str">
        <f>VLOOKUP(J197,Prowadzacy!$F$2:$K$105,3,FALSE)</f>
        <v>Kazimierz</v>
      </c>
      <c r="M197" s="19" t="str">
        <f>VLOOKUP(J197,Prowadzacy!$F$2:$K$105,4,FALSE)</f>
        <v>Okoń</v>
      </c>
      <c r="N197" s="20" t="str">
        <f>VLOOKUP(J197,Prowadzacy!$F$2:$M$105,8,FALSE)</f>
        <v xml:space="preserve">Tomasz | Okoń | Dr inż. |  ( 05401 ) </v>
      </c>
      <c r="O197" s="20" t="str">
        <f>VLOOKUP(J197,Prowadzacy!$F$2:$K$105,5,FALSE)</f>
        <v>K36W05D02</v>
      </c>
      <c r="P197" s="20" t="str">
        <f>VLOOKUP(J197,Prowadzacy!$F$2:$K$105,6,FALSE)</f>
        <v>ZSS</v>
      </c>
      <c r="Q197" s="143" t="s">
        <v>419</v>
      </c>
      <c r="R197" s="20" t="str">
        <f>VLOOKUP(Q197,Prowadzacy!$F$2:$K$105,2,FALSE)</f>
        <v>Robert</v>
      </c>
      <c r="S197" s="20" t="str">
        <f>VLOOKUP(Q197,Prowadzacy!$F$2:$K$105,3,FALSE)</f>
        <v>Stanisław</v>
      </c>
      <c r="T197" s="20" t="str">
        <f>VLOOKUP(Q197,Prowadzacy!$F$2:$K$105,4,FALSE)</f>
        <v>Łukomski</v>
      </c>
      <c r="U197" s="20" t="str">
        <f>VLOOKUP(Q197,Prowadzacy!$F$2:$M$105,8,FALSE)</f>
        <v xml:space="preserve">Robert | Łukomski | Dr inż. |  ( 05216 ) </v>
      </c>
      <c r="V197" s="145"/>
      <c r="W197" s="145" t="s">
        <v>221</v>
      </c>
      <c r="X197" s="145"/>
      <c r="Y197" s="145"/>
      <c r="Z197" s="10"/>
      <c r="AA197" s="9"/>
      <c r="AB197" s="9"/>
      <c r="AC197" s="9"/>
      <c r="AD197" s="9"/>
      <c r="AE197" s="9"/>
      <c r="AF197" s="9"/>
      <c r="AG197" s="9"/>
      <c r="AH197" s="9"/>
      <c r="AI197" s="9"/>
      <c r="AJ197" s="9"/>
      <c r="AK197" s="9"/>
    </row>
    <row r="198" spans="1:37" ht="129.75">
      <c r="A198" s="288">
        <v>193</v>
      </c>
      <c r="B198" s="20" t="str">
        <f>VLOOKUP(E198,studia!$F$1:$I$12,2,FALSE)</f>
        <v>Elektrotechnika</v>
      </c>
      <c r="C198" s="20" t="str">
        <f>VLOOKUP(E198,studia!$F$1:$I$12,3,FALSE)</f>
        <v>inż.</v>
      </c>
      <c r="D198" s="20" t="str">
        <f>VLOOKUP(E198,studia!$F$1:$I$12,4,FALSE)</f>
        <v>EEN</v>
      </c>
      <c r="E198" s="140" t="s">
        <v>497</v>
      </c>
      <c r="F198" s="140"/>
      <c r="G198" s="193" t="s">
        <v>620</v>
      </c>
      <c r="H198" s="189" t="s">
        <v>621</v>
      </c>
      <c r="I198" s="183" t="s">
        <v>622</v>
      </c>
      <c r="J198" s="138" t="s">
        <v>623</v>
      </c>
      <c r="K198" s="19" t="str">
        <f>VLOOKUP(J198,Prowadzacy!$F$2:$J$105,2,FALSE)</f>
        <v>Dariusz</v>
      </c>
      <c r="L198" s="19">
        <f>VLOOKUP(J198,Prowadzacy!$F$2:$K$105,3,FALSE)</f>
        <v>0</v>
      </c>
      <c r="M198" s="19" t="str">
        <f>VLOOKUP(J198,Prowadzacy!$F$2:$K$105,4,FALSE)</f>
        <v>Sztafrowski</v>
      </c>
      <c r="N198" s="20" t="str">
        <f>VLOOKUP(J198,Prowadzacy!$F$2:$M$105,8,FALSE)</f>
        <v xml:space="preserve">Dariusz | Sztafrowski | Dr  |  ( p35812 ) </v>
      </c>
      <c r="O198" s="20" t="str">
        <f>VLOOKUP(J198,Prowadzacy!$F$2:$K$105,5,FALSE)</f>
        <v>K36W05D02</v>
      </c>
      <c r="P198" s="20" t="str">
        <f>VLOOKUP(J198,Prowadzacy!$F$2:$K$105,6,FALSE)</f>
        <v>ZEP</v>
      </c>
      <c r="Q198" s="143" t="s">
        <v>628</v>
      </c>
      <c r="R198" s="20" t="str">
        <f>VLOOKUP(Q198,Prowadzacy!$F$2:$K$105,2,FALSE)</f>
        <v>Marek</v>
      </c>
      <c r="S198" s="20">
        <f>VLOOKUP(Q198,Prowadzacy!$F$2:$K$105,3,FALSE)</f>
        <v>0</v>
      </c>
      <c r="T198" s="20" t="str">
        <f>VLOOKUP(Q198,Prowadzacy!$F$2:$K$105,4,FALSE)</f>
        <v>Szuba</v>
      </c>
      <c r="U198" s="20" t="str">
        <f>VLOOKUP(Q198,Prowadzacy!$F$2:$M$105,8,FALSE)</f>
        <v xml:space="preserve">Marek | Szuba | Dr inż. |  ( 05251 ) </v>
      </c>
      <c r="V198" s="145"/>
      <c r="W198" s="145" t="s">
        <v>221</v>
      </c>
      <c r="X198" s="145"/>
      <c r="Y198" s="145"/>
      <c r="Z198" s="10"/>
      <c r="AA198" s="9"/>
      <c r="AB198" s="9"/>
      <c r="AC198" s="9"/>
      <c r="AD198" s="9"/>
      <c r="AE198" s="9"/>
      <c r="AF198" s="9"/>
      <c r="AG198" s="9"/>
      <c r="AH198" s="9"/>
      <c r="AI198" s="9"/>
      <c r="AJ198" s="9"/>
      <c r="AK198" s="9"/>
    </row>
    <row r="199" spans="1:37" ht="78.75">
      <c r="A199" s="288">
        <v>194</v>
      </c>
      <c r="B199" s="20" t="str">
        <f>VLOOKUP(E199,studia!$F$1:$I$12,2,FALSE)</f>
        <v>Elektrotechnika</v>
      </c>
      <c r="C199" s="20" t="str">
        <f>VLOOKUP(E199,studia!$F$1:$I$12,3,FALSE)</f>
        <v>inż.</v>
      </c>
      <c r="D199" s="20" t="str">
        <f>VLOOKUP(E199,studia!$F$1:$I$12,4,FALSE)</f>
        <v>EEN</v>
      </c>
      <c r="E199" s="149" t="s">
        <v>497</v>
      </c>
      <c r="F199" s="149"/>
      <c r="G199" s="194" t="s">
        <v>1751</v>
      </c>
      <c r="H199" s="189" t="s">
        <v>624</v>
      </c>
      <c r="I199" s="183" t="s">
        <v>625</v>
      </c>
      <c r="J199" s="145" t="s">
        <v>623</v>
      </c>
      <c r="K199" s="19" t="str">
        <f>VLOOKUP(J199,Prowadzacy!$F$2:$J$105,2,FALSE)</f>
        <v>Dariusz</v>
      </c>
      <c r="L199" s="19">
        <f>VLOOKUP(J199,Prowadzacy!$F$2:$K$105,3,FALSE)</f>
        <v>0</v>
      </c>
      <c r="M199" s="19" t="str">
        <f>VLOOKUP(J199,Prowadzacy!$F$2:$K$105,4,FALSE)</f>
        <v>Sztafrowski</v>
      </c>
      <c r="N199" s="20" t="str">
        <f>VLOOKUP(J199,Prowadzacy!$F$2:$M$105,8,FALSE)</f>
        <v xml:space="preserve">Dariusz | Sztafrowski | Dr  |  ( p35812 ) </v>
      </c>
      <c r="O199" s="20" t="str">
        <f>VLOOKUP(J199,Prowadzacy!$F$2:$K$105,5,FALSE)</f>
        <v>K36W05D02</v>
      </c>
      <c r="P199" s="20" t="str">
        <f>VLOOKUP(J199,Prowadzacy!$F$2:$K$105,6,FALSE)</f>
        <v>ZEP</v>
      </c>
      <c r="Q199" s="145" t="s">
        <v>628</v>
      </c>
      <c r="R199" s="20" t="str">
        <f>VLOOKUP(Q199,Prowadzacy!$F$2:$K$105,2,FALSE)</f>
        <v>Marek</v>
      </c>
      <c r="S199" s="20">
        <f>VLOOKUP(Q199,Prowadzacy!$F$2:$K$105,3,FALSE)</f>
        <v>0</v>
      </c>
      <c r="T199" s="20" t="str">
        <f>VLOOKUP(Q199,Prowadzacy!$F$2:$K$105,4,FALSE)</f>
        <v>Szuba</v>
      </c>
      <c r="U199" s="20" t="str">
        <f>VLOOKUP(Q199,Prowadzacy!$F$2:$M$105,8,FALSE)</f>
        <v xml:space="preserve">Marek | Szuba | Dr inż. |  ( 05251 ) </v>
      </c>
      <c r="V199" s="145"/>
      <c r="W199" s="145" t="s">
        <v>221</v>
      </c>
      <c r="X199" s="145"/>
      <c r="Y199" s="145"/>
      <c r="Z199" s="10"/>
      <c r="AA199" s="9"/>
      <c r="AB199" s="9"/>
      <c r="AC199" s="9"/>
      <c r="AD199" s="9"/>
      <c r="AE199" s="9"/>
      <c r="AF199" s="9"/>
      <c r="AG199" s="9"/>
      <c r="AH199" s="9"/>
      <c r="AI199" s="9"/>
      <c r="AJ199" s="9"/>
      <c r="AK199" s="9"/>
    </row>
    <row r="200" spans="1:37" ht="117">
      <c r="A200" s="288">
        <v>195</v>
      </c>
      <c r="B200" s="20" t="str">
        <f>VLOOKUP(E200,studia!$F$1:$I$12,2,FALSE)</f>
        <v>Elektrotechnika</v>
      </c>
      <c r="C200" s="20" t="str">
        <f>VLOOKUP(E200,studia!$F$1:$I$12,3,FALSE)</f>
        <v>inż.</v>
      </c>
      <c r="D200" s="20" t="str">
        <f>VLOOKUP(E200,studia!$F$1:$I$12,4,FALSE)</f>
        <v>EEN</v>
      </c>
      <c r="E200" s="146" t="s">
        <v>497</v>
      </c>
      <c r="F200" s="295" t="s">
        <v>2124</v>
      </c>
      <c r="G200" s="197" t="s">
        <v>1869</v>
      </c>
      <c r="H200" s="186" t="s">
        <v>626</v>
      </c>
      <c r="I200" s="185" t="s">
        <v>627</v>
      </c>
      <c r="J200" s="139" t="s">
        <v>628</v>
      </c>
      <c r="K200" s="19" t="str">
        <f>VLOOKUP(J200,Prowadzacy!$F$2:$J$105,2,FALSE)</f>
        <v>Marek</v>
      </c>
      <c r="L200" s="19">
        <f>VLOOKUP(J200,Prowadzacy!$F$2:$K$105,3,FALSE)</f>
        <v>0</v>
      </c>
      <c r="M200" s="19" t="str">
        <f>VLOOKUP(J200,Prowadzacy!$F$2:$K$105,4,FALSE)</f>
        <v>Szuba</v>
      </c>
      <c r="N200" s="20" t="str">
        <f>VLOOKUP(J200,Prowadzacy!$F$2:$M$105,8,FALSE)</f>
        <v xml:space="preserve">Marek | Szuba | Dr inż. |  ( 05251 ) </v>
      </c>
      <c r="O200" s="20" t="str">
        <f>VLOOKUP(J200,Prowadzacy!$F$2:$K$105,5,FALSE)</f>
        <v>K36W05D02</v>
      </c>
      <c r="P200" s="20" t="str">
        <f>VLOOKUP(J200,Prowadzacy!$F$2:$K$105,6,FALSE)</f>
        <v>ZEP</v>
      </c>
      <c r="Q200" s="144" t="s">
        <v>571</v>
      </c>
      <c r="R200" s="20" t="str">
        <f>VLOOKUP(Q200,Prowadzacy!$F$2:$K$105,2,FALSE)</f>
        <v>Marek</v>
      </c>
      <c r="S200" s="20" t="str">
        <f>VLOOKUP(Q200,Prowadzacy!$F$2:$K$105,3,FALSE)</f>
        <v>Andrzej</v>
      </c>
      <c r="T200" s="20" t="str">
        <f>VLOOKUP(Q200,Prowadzacy!$F$2:$K$105,4,FALSE)</f>
        <v>Jaworski</v>
      </c>
      <c r="U200" s="20" t="str">
        <f>VLOOKUP(Q200,Prowadzacy!$F$2:$M$105,8,FALSE)</f>
        <v xml:space="preserve">Marek | Jaworski | Dr inż. |  ( 05237 ) </v>
      </c>
      <c r="V200" s="147"/>
      <c r="W200" s="145" t="s">
        <v>221</v>
      </c>
      <c r="X200" s="147"/>
      <c r="Y200" s="147"/>
      <c r="Z200" s="10"/>
      <c r="AA200" s="9"/>
      <c r="AB200" s="9"/>
      <c r="AC200" s="9"/>
      <c r="AD200" s="9"/>
      <c r="AE200" s="9"/>
      <c r="AF200" s="9"/>
      <c r="AG200" s="9"/>
      <c r="AH200" s="9"/>
      <c r="AI200" s="9"/>
      <c r="AJ200" s="9"/>
      <c r="AK200" s="9"/>
    </row>
    <row r="201" spans="1:37" ht="91.5">
      <c r="A201" s="288">
        <v>196</v>
      </c>
      <c r="B201" s="20" t="str">
        <f>VLOOKUP(E201,studia!$F$1:$I$12,2,FALSE)</f>
        <v>Elektrotechnika</v>
      </c>
      <c r="C201" s="20" t="str">
        <f>VLOOKUP(E201,studia!$F$1:$I$12,3,FALSE)</f>
        <v>inż.</v>
      </c>
      <c r="D201" s="20" t="str">
        <f>VLOOKUP(E201,studia!$F$1:$I$12,4,FALSE)</f>
        <v>EEN</v>
      </c>
      <c r="E201" s="147" t="s">
        <v>497</v>
      </c>
      <c r="F201" s="147"/>
      <c r="G201" s="186" t="s">
        <v>629</v>
      </c>
      <c r="H201" s="186" t="s">
        <v>630</v>
      </c>
      <c r="I201" s="186" t="s">
        <v>631</v>
      </c>
      <c r="J201" s="147" t="s">
        <v>628</v>
      </c>
      <c r="K201" s="19" t="str">
        <f>VLOOKUP(J201,Prowadzacy!$F$2:$J$105,2,FALSE)</f>
        <v>Marek</v>
      </c>
      <c r="L201" s="19">
        <f>VLOOKUP(J201,Prowadzacy!$F$2:$K$105,3,FALSE)</f>
        <v>0</v>
      </c>
      <c r="M201" s="19" t="str">
        <f>VLOOKUP(J201,Prowadzacy!$F$2:$K$105,4,FALSE)</f>
        <v>Szuba</v>
      </c>
      <c r="N201" s="20" t="str">
        <f>VLOOKUP(J201,Prowadzacy!$F$2:$M$105,8,FALSE)</f>
        <v xml:space="preserve">Marek | Szuba | Dr inż. |  ( 05251 ) </v>
      </c>
      <c r="O201" s="20" t="str">
        <f>VLOOKUP(J201,Prowadzacy!$F$2:$K$105,5,FALSE)</f>
        <v>K36W05D02</v>
      </c>
      <c r="P201" s="20" t="str">
        <f>VLOOKUP(J201,Prowadzacy!$F$2:$K$105,6,FALSE)</f>
        <v>ZEP</v>
      </c>
      <c r="Q201" s="147" t="s">
        <v>695</v>
      </c>
      <c r="R201" s="20" t="str">
        <f>VLOOKUP(Q201,Prowadzacy!$F$2:$K$105,2,FALSE)</f>
        <v>Wiktoria</v>
      </c>
      <c r="S201" s="20" t="str">
        <f>VLOOKUP(Q201,Prowadzacy!$F$2:$K$105,3,FALSE)</f>
        <v>Maria</v>
      </c>
      <c r="T201" s="20" t="str">
        <f>VLOOKUP(Q201,Prowadzacy!$F$2:$K$105,4,FALSE)</f>
        <v>Grycan</v>
      </c>
      <c r="U201" s="20" t="str">
        <f>VLOOKUP(Q201,Prowadzacy!$F$2:$M$105,8,FALSE)</f>
        <v xml:space="preserve">Wiktoria | Grycan | Dr inż. |  ( 05408 ) </v>
      </c>
      <c r="V201" s="147"/>
      <c r="W201" s="145" t="s">
        <v>221</v>
      </c>
      <c r="X201" s="147"/>
      <c r="Y201" s="147"/>
      <c r="Z201" s="10"/>
      <c r="AA201" s="9"/>
      <c r="AB201" s="9"/>
      <c r="AC201" s="9"/>
      <c r="AD201" s="9"/>
      <c r="AE201" s="9"/>
      <c r="AF201" s="9"/>
      <c r="AG201" s="9"/>
      <c r="AH201" s="9"/>
      <c r="AI201" s="9"/>
      <c r="AJ201" s="9"/>
      <c r="AK201" s="9"/>
    </row>
    <row r="202" spans="1:37" ht="66">
      <c r="A202" s="288">
        <v>197</v>
      </c>
      <c r="B202" s="20" t="str">
        <f>VLOOKUP(E202,studia!$F$1:$I$12,2,FALSE)</f>
        <v>Elektrotechnika</v>
      </c>
      <c r="C202" s="20" t="str">
        <f>VLOOKUP(E202,studia!$F$1:$I$12,3,FALSE)</f>
        <v>mgr</v>
      </c>
      <c r="D202" s="20" t="str">
        <f>VLOOKUP(E202,studia!$F$1:$I$12,4,FALSE)</f>
        <v>EEN</v>
      </c>
      <c r="E202" s="145" t="s">
        <v>735</v>
      </c>
      <c r="F202" s="145"/>
      <c r="G202" s="189" t="s">
        <v>632</v>
      </c>
      <c r="H202" s="189" t="s">
        <v>633</v>
      </c>
      <c r="I202" s="189" t="s">
        <v>634</v>
      </c>
      <c r="J202" s="145" t="s">
        <v>469</v>
      </c>
      <c r="K202" s="19" t="str">
        <f>VLOOKUP(J202,Prowadzacy!$F$2:$J$105,2,FALSE)</f>
        <v>Kazimierz</v>
      </c>
      <c r="L202" s="19" t="str">
        <f>VLOOKUP(J202,Prowadzacy!$F$2:$K$105,3,FALSE)</f>
        <v>Teodor</v>
      </c>
      <c r="M202" s="19" t="str">
        <f>VLOOKUP(J202,Prowadzacy!$F$2:$K$105,4,FALSE)</f>
        <v>Wilkosz</v>
      </c>
      <c r="N202" s="20" t="str">
        <f>VLOOKUP(J202,Prowadzacy!$F$2:$M$105,8,FALSE)</f>
        <v xml:space="preserve">Kazimierz | Wilkosz | Prof. dr hab. inż. |  ( 05255 ) </v>
      </c>
      <c r="O202" s="20" t="str">
        <f>VLOOKUP(J202,Prowadzacy!$F$2:$K$105,5,FALSE)</f>
        <v>K36W05D02</v>
      </c>
      <c r="P202" s="20" t="str">
        <f>VLOOKUP(J202,Prowadzacy!$F$2:$K$105,6,FALSE)</f>
        <v>ZSS</v>
      </c>
      <c r="Q202" s="145" t="s">
        <v>419</v>
      </c>
      <c r="R202" s="20" t="str">
        <f>VLOOKUP(Q202,Prowadzacy!$F$2:$K$105,2,FALSE)</f>
        <v>Robert</v>
      </c>
      <c r="S202" s="20" t="str">
        <f>VLOOKUP(Q202,Prowadzacy!$F$2:$K$105,3,FALSE)</f>
        <v>Stanisław</v>
      </c>
      <c r="T202" s="20" t="str">
        <f>VLOOKUP(Q202,Prowadzacy!$F$2:$K$105,4,FALSE)</f>
        <v>Łukomski</v>
      </c>
      <c r="U202" s="20" t="str">
        <f>VLOOKUP(Q202,Prowadzacy!$F$2:$M$105,8,FALSE)</f>
        <v xml:space="preserve">Robert | Łukomski | Dr inż. |  ( 05216 ) </v>
      </c>
      <c r="V202" s="145"/>
      <c r="W202" s="145" t="s">
        <v>221</v>
      </c>
      <c r="X202" s="145"/>
      <c r="Y202" s="145"/>
      <c r="Z202" s="10"/>
      <c r="AA202" s="9"/>
      <c r="AB202" s="9"/>
      <c r="AC202" s="9"/>
      <c r="AD202" s="9"/>
      <c r="AE202" s="9"/>
      <c r="AF202" s="9"/>
      <c r="AG202" s="9"/>
      <c r="AH202" s="9"/>
      <c r="AI202" s="9"/>
      <c r="AJ202" s="9"/>
      <c r="AK202" s="9"/>
    </row>
    <row r="203" spans="1:37" ht="78.75">
      <c r="A203" s="288">
        <v>198</v>
      </c>
      <c r="B203" s="20" t="str">
        <f>VLOOKUP(E203,studia!$F$1:$I$12,2,FALSE)</f>
        <v>Elektrotechnika</v>
      </c>
      <c r="C203" s="20" t="str">
        <f>VLOOKUP(E203,studia!$F$1:$I$12,3,FALSE)</f>
        <v>inż.</v>
      </c>
      <c r="D203" s="20" t="str">
        <f>VLOOKUP(E203,studia!$F$1:$I$12,4,FALSE)</f>
        <v>EEN</v>
      </c>
      <c r="E203" s="145" t="s">
        <v>497</v>
      </c>
      <c r="F203" s="145"/>
      <c r="G203" s="189" t="s">
        <v>635</v>
      </c>
      <c r="H203" s="189" t="s">
        <v>636</v>
      </c>
      <c r="I203" s="189" t="s">
        <v>637</v>
      </c>
      <c r="J203" s="145" t="s">
        <v>469</v>
      </c>
      <c r="K203" s="19" t="str">
        <f>VLOOKUP(J203,Prowadzacy!$F$2:$J$105,2,FALSE)</f>
        <v>Kazimierz</v>
      </c>
      <c r="L203" s="19" t="str">
        <f>VLOOKUP(J203,Prowadzacy!$F$2:$K$105,3,FALSE)</f>
        <v>Teodor</v>
      </c>
      <c r="M203" s="19" t="str">
        <f>VLOOKUP(J203,Prowadzacy!$F$2:$K$105,4,FALSE)</f>
        <v>Wilkosz</v>
      </c>
      <c r="N203" s="20" t="str">
        <f>VLOOKUP(J203,Prowadzacy!$F$2:$M$105,8,FALSE)</f>
        <v xml:space="preserve">Kazimierz | Wilkosz | Prof. dr hab. inż. |  ( 05255 ) </v>
      </c>
      <c r="O203" s="20" t="str">
        <f>VLOOKUP(J203,Prowadzacy!$F$2:$K$105,5,FALSE)</f>
        <v>K36W05D02</v>
      </c>
      <c r="P203" s="20" t="str">
        <f>VLOOKUP(J203,Prowadzacy!$F$2:$K$105,6,FALSE)</f>
        <v>ZSS</v>
      </c>
      <c r="Q203" s="145" t="s">
        <v>616</v>
      </c>
      <c r="R203" s="20" t="str">
        <f>VLOOKUP(Q203,Prowadzacy!$F$2:$K$105,2,FALSE)</f>
        <v>Tomasz</v>
      </c>
      <c r="S203" s="20" t="str">
        <f>VLOOKUP(Q203,Prowadzacy!$F$2:$K$105,3,FALSE)</f>
        <v>Kazimierz</v>
      </c>
      <c r="T203" s="20" t="str">
        <f>VLOOKUP(Q203,Prowadzacy!$F$2:$K$105,4,FALSE)</f>
        <v>Okoń</v>
      </c>
      <c r="U203" s="20" t="str">
        <f>VLOOKUP(Q203,Prowadzacy!$F$2:$M$105,8,FALSE)</f>
        <v xml:space="preserve">Tomasz | Okoń | Dr inż. |  ( 05401 ) </v>
      </c>
      <c r="V203" s="145"/>
      <c r="W203" s="145" t="s">
        <v>221</v>
      </c>
      <c r="X203" s="145"/>
      <c r="Y203" s="145"/>
      <c r="Z203" s="10"/>
      <c r="AA203" s="9"/>
      <c r="AB203" s="9"/>
      <c r="AC203" s="9"/>
      <c r="AD203" s="9"/>
      <c r="AE203" s="9"/>
      <c r="AF203" s="9"/>
      <c r="AG203" s="9"/>
      <c r="AH203" s="9"/>
      <c r="AI203" s="9"/>
      <c r="AJ203" s="9"/>
      <c r="AK203" s="9"/>
    </row>
    <row r="204" spans="1:37" ht="78.75">
      <c r="A204" s="288">
        <v>199</v>
      </c>
      <c r="B204" s="20" t="str">
        <f>VLOOKUP(E204,studia!$F$1:$I$12,2,FALSE)</f>
        <v>Elektrotechnika</v>
      </c>
      <c r="C204" s="20" t="str">
        <f>VLOOKUP(E204,studia!$F$1:$I$12,3,FALSE)</f>
        <v>inż.</v>
      </c>
      <c r="D204" s="20" t="str">
        <f>VLOOKUP(E204,studia!$F$1:$I$12,4,FALSE)</f>
        <v>EEN</v>
      </c>
      <c r="E204" s="138" t="s">
        <v>497</v>
      </c>
      <c r="F204" s="138"/>
      <c r="G204" s="189" t="s">
        <v>638</v>
      </c>
      <c r="H204" s="189" t="s">
        <v>639</v>
      </c>
      <c r="I204" s="189" t="s">
        <v>640</v>
      </c>
      <c r="J204" s="138" t="s">
        <v>469</v>
      </c>
      <c r="K204" s="19" t="str">
        <f>VLOOKUP(J204,Prowadzacy!$F$2:$J$105,2,FALSE)</f>
        <v>Kazimierz</v>
      </c>
      <c r="L204" s="19" t="str">
        <f>VLOOKUP(J204,Prowadzacy!$F$2:$K$105,3,FALSE)</f>
        <v>Teodor</v>
      </c>
      <c r="M204" s="19" t="str">
        <f>VLOOKUP(J204,Prowadzacy!$F$2:$K$105,4,FALSE)</f>
        <v>Wilkosz</v>
      </c>
      <c r="N204" s="20" t="str">
        <f>VLOOKUP(J204,Prowadzacy!$F$2:$M$105,8,FALSE)</f>
        <v xml:space="preserve">Kazimierz | Wilkosz | Prof. dr hab. inż. |  ( 05255 ) </v>
      </c>
      <c r="O204" s="20" t="str">
        <f>VLOOKUP(J204,Prowadzacy!$F$2:$K$105,5,FALSE)</f>
        <v>K36W05D02</v>
      </c>
      <c r="P204" s="20" t="str">
        <f>VLOOKUP(J204,Prowadzacy!$F$2:$K$105,6,FALSE)</f>
        <v>ZSS</v>
      </c>
      <c r="Q204" s="143" t="s">
        <v>616</v>
      </c>
      <c r="R204" s="20" t="str">
        <f>VLOOKUP(Q204,Prowadzacy!$F$2:$K$105,2,FALSE)</f>
        <v>Tomasz</v>
      </c>
      <c r="S204" s="20" t="str">
        <f>VLOOKUP(Q204,Prowadzacy!$F$2:$K$105,3,FALSE)</f>
        <v>Kazimierz</v>
      </c>
      <c r="T204" s="20" t="str">
        <f>VLOOKUP(Q204,Prowadzacy!$F$2:$K$105,4,FALSE)</f>
        <v>Okoń</v>
      </c>
      <c r="U204" s="20" t="str">
        <f>VLOOKUP(Q204,Prowadzacy!$F$2:$M$105,8,FALSE)</f>
        <v xml:space="preserve">Tomasz | Okoń | Dr inż. |  ( 05401 ) </v>
      </c>
      <c r="V204" s="145"/>
      <c r="W204" s="145" t="s">
        <v>221</v>
      </c>
      <c r="X204" s="145"/>
      <c r="Y204" s="145"/>
      <c r="Z204" s="10"/>
      <c r="AA204" s="9"/>
      <c r="AB204" s="9"/>
      <c r="AC204" s="9"/>
      <c r="AD204" s="9"/>
      <c r="AE204" s="9"/>
      <c r="AF204" s="9"/>
      <c r="AG204" s="9"/>
      <c r="AH204" s="9"/>
      <c r="AI204" s="9"/>
      <c r="AJ204" s="9"/>
      <c r="AK204" s="9"/>
    </row>
    <row r="205" spans="1:37" ht="78.75">
      <c r="A205" s="288">
        <v>200</v>
      </c>
      <c r="B205" s="20" t="str">
        <f>VLOOKUP(E205,studia!$F$1:$I$12,2,FALSE)</f>
        <v>Elektrotechnika</v>
      </c>
      <c r="C205" s="20" t="str">
        <f>VLOOKUP(E205,studia!$F$1:$I$12,3,FALSE)</f>
        <v>inż.</v>
      </c>
      <c r="D205" s="20" t="str">
        <f>VLOOKUP(E205,studia!$F$1:$I$12,4,FALSE)</f>
        <v>EEN</v>
      </c>
      <c r="E205" s="138" t="s">
        <v>497</v>
      </c>
      <c r="F205" s="295" t="s">
        <v>2124</v>
      </c>
      <c r="G205" s="183" t="s">
        <v>641</v>
      </c>
      <c r="H205" s="183" t="s">
        <v>642</v>
      </c>
      <c r="I205" s="183" t="s">
        <v>643</v>
      </c>
      <c r="J205" s="138" t="s">
        <v>475</v>
      </c>
      <c r="K205" s="19" t="str">
        <f>VLOOKUP(J205,Prowadzacy!$F$2:$J$105,2,FALSE)</f>
        <v>Grzegorz</v>
      </c>
      <c r="L205" s="19" t="str">
        <f>VLOOKUP(J205,Prowadzacy!$F$2:$K$105,3,FALSE)</f>
        <v>Eugeniusz</v>
      </c>
      <c r="M205" s="19" t="str">
        <f>VLOOKUP(J205,Prowadzacy!$F$2:$K$105,4,FALSE)</f>
        <v>Wiśniewski</v>
      </c>
      <c r="N205" s="20" t="str">
        <f>VLOOKUP(J205,Prowadzacy!$F$2:$M$105,8,FALSE)</f>
        <v xml:space="preserve">Grzegorz | Wiśniewski | Dr inż. |  ( 05214 ) </v>
      </c>
      <c r="O205" s="20" t="str">
        <f>VLOOKUP(J205,Prowadzacy!$F$2:$K$105,5,FALSE)</f>
        <v>K36W05D02</v>
      </c>
      <c r="P205" s="20" t="str">
        <f>VLOOKUP(J205,Prowadzacy!$F$2:$K$105,6,FALSE)</f>
        <v>ZAS</v>
      </c>
      <c r="Q205" s="143" t="s">
        <v>551</v>
      </c>
      <c r="R205" s="20" t="str">
        <f>VLOOKUP(Q205,Prowadzacy!$F$2:$K$105,2,FALSE)</f>
        <v>Marcin</v>
      </c>
      <c r="S205" s="20" t="str">
        <f>VLOOKUP(Q205,Prowadzacy!$F$2:$K$105,3,FALSE)</f>
        <v>Wojciech</v>
      </c>
      <c r="T205" s="20" t="str">
        <f>VLOOKUP(Q205,Prowadzacy!$F$2:$K$105,4,FALSE)</f>
        <v>Habrych</v>
      </c>
      <c r="U205" s="20" t="str">
        <f>VLOOKUP(Q205,Prowadzacy!$F$2:$M$105,8,FALSE)</f>
        <v xml:space="preserve">Marcin | Habrych | Dr hab. inż. |  ( 05281 ) </v>
      </c>
      <c r="V205" s="145"/>
      <c r="W205" s="145" t="s">
        <v>221</v>
      </c>
      <c r="X205" s="145"/>
      <c r="Y205" s="145"/>
      <c r="Z205" s="10"/>
      <c r="AA205" s="9"/>
      <c r="AB205" s="9"/>
      <c r="AC205" s="9"/>
      <c r="AD205" s="9"/>
      <c r="AE205" s="9"/>
      <c r="AF205" s="9"/>
      <c r="AG205" s="9"/>
      <c r="AH205" s="9"/>
      <c r="AI205" s="9"/>
      <c r="AJ205" s="9"/>
      <c r="AK205" s="9"/>
    </row>
    <row r="206" spans="1:37" ht="91.5">
      <c r="A206" s="288">
        <v>201</v>
      </c>
      <c r="B206" s="20" t="str">
        <f>VLOOKUP(E206,studia!$F$1:$I$12,2,FALSE)</f>
        <v>Elektrotechnika</v>
      </c>
      <c r="C206" s="20" t="str">
        <f>VLOOKUP(E206,studia!$F$1:$I$12,3,FALSE)</f>
        <v>inż.</v>
      </c>
      <c r="D206" s="20" t="str">
        <f>VLOOKUP(E206,studia!$F$1:$I$12,4,FALSE)</f>
        <v>EEN</v>
      </c>
      <c r="E206" s="138" t="s">
        <v>497</v>
      </c>
      <c r="F206" s="138"/>
      <c r="G206" s="183" t="s">
        <v>644</v>
      </c>
      <c r="H206" s="183" t="s">
        <v>645</v>
      </c>
      <c r="I206" s="183" t="s">
        <v>646</v>
      </c>
      <c r="J206" s="138" t="s">
        <v>475</v>
      </c>
      <c r="K206" s="19" t="str">
        <f>VLOOKUP(J206,Prowadzacy!$F$2:$J$105,2,FALSE)</f>
        <v>Grzegorz</v>
      </c>
      <c r="L206" s="19" t="str">
        <f>VLOOKUP(J206,Prowadzacy!$F$2:$K$105,3,FALSE)</f>
        <v>Eugeniusz</v>
      </c>
      <c r="M206" s="19" t="str">
        <f>VLOOKUP(J206,Prowadzacy!$F$2:$K$105,4,FALSE)</f>
        <v>Wiśniewski</v>
      </c>
      <c r="N206" s="20" t="str">
        <f>VLOOKUP(J206,Prowadzacy!$F$2:$M$105,8,FALSE)</f>
        <v xml:space="preserve">Grzegorz | Wiśniewski | Dr inż. |  ( 05214 ) </v>
      </c>
      <c r="O206" s="20" t="str">
        <f>VLOOKUP(J206,Prowadzacy!$F$2:$K$105,5,FALSE)</f>
        <v>K36W05D02</v>
      </c>
      <c r="P206" s="20" t="str">
        <f>VLOOKUP(J206,Prowadzacy!$F$2:$K$105,6,FALSE)</f>
        <v>ZAS</v>
      </c>
      <c r="Q206" s="143" t="s">
        <v>523</v>
      </c>
      <c r="R206" s="20" t="str">
        <f>VLOOKUP(Q206,Prowadzacy!$F$2:$K$105,2,FALSE)</f>
        <v>Joanna</v>
      </c>
      <c r="S206" s="20" t="str">
        <f>VLOOKUP(Q206,Prowadzacy!$F$2:$K$105,3,FALSE)</f>
        <v>Karolina</v>
      </c>
      <c r="T206" s="20" t="str">
        <f>VLOOKUP(Q206,Prowadzacy!$F$2:$K$105,4,FALSE)</f>
        <v>Budzisz</v>
      </c>
      <c r="U206" s="20" t="str">
        <f>VLOOKUP(Q206,Prowadzacy!$F$2:$M$105,8,FALSE)</f>
        <v xml:space="preserve">Joanna | Budzisz | Dr inż. |  ( 05404 ) </v>
      </c>
      <c r="V206" s="145"/>
      <c r="W206" s="145" t="s">
        <v>221</v>
      </c>
      <c r="X206" s="145"/>
      <c r="Y206" s="145"/>
      <c r="Z206" s="10"/>
      <c r="AA206" s="9"/>
      <c r="AB206" s="9"/>
      <c r="AC206" s="9"/>
      <c r="AD206" s="9"/>
      <c r="AE206" s="9"/>
      <c r="AF206" s="9"/>
      <c r="AG206" s="9"/>
      <c r="AH206" s="9"/>
      <c r="AI206" s="9"/>
      <c r="AJ206" s="9"/>
      <c r="AK206" s="9"/>
    </row>
    <row r="207" spans="1:37" ht="78.75">
      <c r="A207" s="288">
        <v>202</v>
      </c>
      <c r="B207" s="20" t="str">
        <f>VLOOKUP(E207,studia!$F$1:$I$12,2,FALSE)</f>
        <v>Elektrotechnika</v>
      </c>
      <c r="C207" s="20" t="str">
        <f>VLOOKUP(E207,studia!$F$1:$I$12,3,FALSE)</f>
        <v>inż.</v>
      </c>
      <c r="D207" s="20" t="str">
        <f>VLOOKUP(E207,studia!$F$1:$I$12,4,FALSE)</f>
        <v>EEN</v>
      </c>
      <c r="E207" s="138" t="s">
        <v>497</v>
      </c>
      <c r="F207" s="138"/>
      <c r="G207" s="183" t="s">
        <v>647</v>
      </c>
      <c r="H207" s="183" t="s">
        <v>648</v>
      </c>
      <c r="I207" s="183" t="s">
        <v>649</v>
      </c>
      <c r="J207" s="138" t="s">
        <v>475</v>
      </c>
      <c r="K207" s="19" t="str">
        <f>VLOOKUP(J207,Prowadzacy!$F$2:$J$105,2,FALSE)</f>
        <v>Grzegorz</v>
      </c>
      <c r="L207" s="19" t="str">
        <f>VLOOKUP(J207,Prowadzacy!$F$2:$K$105,3,FALSE)</f>
        <v>Eugeniusz</v>
      </c>
      <c r="M207" s="19" t="str">
        <f>VLOOKUP(J207,Prowadzacy!$F$2:$K$105,4,FALSE)</f>
        <v>Wiśniewski</v>
      </c>
      <c r="N207" s="20" t="str">
        <f>VLOOKUP(J207,Prowadzacy!$F$2:$M$105,8,FALSE)</f>
        <v xml:space="preserve">Grzegorz | Wiśniewski | Dr inż. |  ( 05214 ) </v>
      </c>
      <c r="O207" s="20" t="str">
        <f>VLOOKUP(J207,Prowadzacy!$F$2:$K$105,5,FALSE)</f>
        <v>K36W05D02</v>
      </c>
      <c r="P207" s="20" t="str">
        <f>VLOOKUP(J207,Prowadzacy!$F$2:$K$105,6,FALSE)</f>
        <v>ZAS</v>
      </c>
      <c r="Q207" s="143" t="s">
        <v>551</v>
      </c>
      <c r="R207" s="20" t="str">
        <f>VLOOKUP(Q207,Prowadzacy!$F$2:$K$105,2,FALSE)</f>
        <v>Marcin</v>
      </c>
      <c r="S207" s="20" t="str">
        <f>VLOOKUP(Q207,Prowadzacy!$F$2:$K$105,3,FALSE)</f>
        <v>Wojciech</v>
      </c>
      <c r="T207" s="20" t="str">
        <f>VLOOKUP(Q207,Prowadzacy!$F$2:$K$105,4,FALSE)</f>
        <v>Habrych</v>
      </c>
      <c r="U207" s="20" t="str">
        <f>VLOOKUP(Q207,Prowadzacy!$F$2:$M$105,8,FALSE)</f>
        <v xml:space="preserve">Marcin | Habrych | Dr hab. inż. |  ( 05281 ) </v>
      </c>
      <c r="V207" s="145"/>
      <c r="W207" s="145" t="s">
        <v>221</v>
      </c>
      <c r="X207" s="145"/>
      <c r="Y207" s="145"/>
      <c r="Z207" s="10"/>
      <c r="AA207" s="9"/>
      <c r="AB207" s="9"/>
      <c r="AC207" s="9"/>
      <c r="AD207" s="9"/>
      <c r="AE207" s="9"/>
      <c r="AF207" s="9"/>
      <c r="AG207" s="9"/>
      <c r="AH207" s="9"/>
      <c r="AI207" s="9"/>
      <c r="AJ207" s="9"/>
      <c r="AK207" s="9"/>
    </row>
    <row r="208" spans="1:37" ht="91.5">
      <c r="A208" s="288">
        <v>203</v>
      </c>
      <c r="B208" s="20" t="str">
        <f>VLOOKUP(E208,studia!$F$1:$I$12,2,FALSE)</f>
        <v>Elektrotechnika</v>
      </c>
      <c r="C208" s="20" t="str">
        <f>VLOOKUP(E208,studia!$F$1:$I$12,3,FALSE)</f>
        <v>inż.</v>
      </c>
      <c r="D208" s="20" t="str">
        <f>VLOOKUP(E208,studia!$F$1:$I$12,4,FALSE)</f>
        <v>EEN</v>
      </c>
      <c r="E208" s="145" t="s">
        <v>497</v>
      </c>
      <c r="F208" s="138"/>
      <c r="G208" s="183" t="s">
        <v>650</v>
      </c>
      <c r="H208" s="183" t="s">
        <v>651</v>
      </c>
      <c r="I208" s="183" t="s">
        <v>652</v>
      </c>
      <c r="J208" s="138" t="s">
        <v>475</v>
      </c>
      <c r="K208" s="19" t="str">
        <f>VLOOKUP(J208,Prowadzacy!$F$2:$J$105,2,FALSE)</f>
        <v>Grzegorz</v>
      </c>
      <c r="L208" s="19" t="str">
        <f>VLOOKUP(J208,Prowadzacy!$F$2:$K$105,3,FALSE)</f>
        <v>Eugeniusz</v>
      </c>
      <c r="M208" s="19" t="str">
        <f>VLOOKUP(J208,Prowadzacy!$F$2:$K$105,4,FALSE)</f>
        <v>Wiśniewski</v>
      </c>
      <c r="N208" s="20" t="str">
        <f>VLOOKUP(J208,Prowadzacy!$F$2:$M$105,8,FALSE)</f>
        <v xml:space="preserve">Grzegorz | Wiśniewski | Dr inż. |  ( 05214 ) </v>
      </c>
      <c r="O208" s="20" t="str">
        <f>VLOOKUP(J208,Prowadzacy!$F$2:$K$105,5,FALSE)</f>
        <v>K36W05D02</v>
      </c>
      <c r="P208" s="20" t="str">
        <f>VLOOKUP(J208,Prowadzacy!$F$2:$K$105,6,FALSE)</f>
        <v>ZAS</v>
      </c>
      <c r="Q208" s="143" t="s">
        <v>523</v>
      </c>
      <c r="R208" s="20" t="str">
        <f>VLOOKUP(Q208,Prowadzacy!$F$2:$K$105,2,FALSE)</f>
        <v>Joanna</v>
      </c>
      <c r="S208" s="20" t="str">
        <f>VLOOKUP(Q208,Prowadzacy!$F$2:$K$105,3,FALSE)</f>
        <v>Karolina</v>
      </c>
      <c r="T208" s="20" t="str">
        <f>VLOOKUP(Q208,Prowadzacy!$F$2:$K$105,4,FALSE)</f>
        <v>Budzisz</v>
      </c>
      <c r="U208" s="20" t="str">
        <f>VLOOKUP(Q208,Prowadzacy!$F$2:$M$105,8,FALSE)</f>
        <v xml:space="preserve">Joanna | Budzisz | Dr inż. |  ( 05404 ) </v>
      </c>
      <c r="V208" s="145"/>
      <c r="W208" s="145" t="s">
        <v>221</v>
      </c>
      <c r="X208" s="145"/>
      <c r="Y208" s="145"/>
      <c r="Z208" s="10"/>
      <c r="AA208" s="9"/>
      <c r="AB208" s="9"/>
      <c r="AC208" s="9"/>
      <c r="AD208" s="9"/>
      <c r="AE208" s="9"/>
      <c r="AF208" s="9"/>
      <c r="AG208" s="9"/>
      <c r="AH208" s="9"/>
      <c r="AI208" s="9"/>
      <c r="AJ208" s="9"/>
      <c r="AK208" s="9"/>
    </row>
    <row r="209" spans="1:37" ht="78.75">
      <c r="A209" s="288">
        <v>204</v>
      </c>
      <c r="B209" s="20" t="str">
        <f>VLOOKUP(E209,studia!$F$1:$I$12,2,FALSE)</f>
        <v>Elektrotechnika</v>
      </c>
      <c r="C209" s="20" t="str">
        <f>VLOOKUP(E209,studia!$F$1:$I$12,3,FALSE)</f>
        <v>inż.</v>
      </c>
      <c r="D209" s="20" t="str">
        <f>VLOOKUP(E209,studia!$F$1:$I$12,4,FALSE)</f>
        <v>EEN</v>
      </c>
      <c r="E209" s="145" t="s">
        <v>497</v>
      </c>
      <c r="F209" s="295" t="s">
        <v>2124</v>
      </c>
      <c r="G209" s="183" t="s">
        <v>641</v>
      </c>
      <c r="H209" s="183" t="s">
        <v>642</v>
      </c>
      <c r="I209" s="183" t="s">
        <v>643</v>
      </c>
      <c r="J209" s="138" t="s">
        <v>475</v>
      </c>
      <c r="K209" s="19" t="str">
        <f>VLOOKUP(J209,Prowadzacy!$F$2:$J$105,2,FALSE)</f>
        <v>Grzegorz</v>
      </c>
      <c r="L209" s="19" t="str">
        <f>VLOOKUP(J209,Prowadzacy!$F$2:$K$105,3,FALSE)</f>
        <v>Eugeniusz</v>
      </c>
      <c r="M209" s="19" t="str">
        <f>VLOOKUP(J209,Prowadzacy!$F$2:$K$105,4,FALSE)</f>
        <v>Wiśniewski</v>
      </c>
      <c r="N209" s="20" t="str">
        <f>VLOOKUP(J209,Prowadzacy!$F$2:$M$105,8,FALSE)</f>
        <v xml:space="preserve">Grzegorz | Wiśniewski | Dr inż. |  ( 05214 ) </v>
      </c>
      <c r="O209" s="20" t="str">
        <f>VLOOKUP(J209,Prowadzacy!$F$2:$K$105,5,FALSE)</f>
        <v>K36W05D02</v>
      </c>
      <c r="P209" s="20" t="str">
        <f>VLOOKUP(J209,Prowadzacy!$F$2:$K$105,6,FALSE)</f>
        <v>ZAS</v>
      </c>
      <c r="Q209" s="143" t="s">
        <v>551</v>
      </c>
      <c r="R209" s="20" t="str">
        <f>VLOOKUP(Q209,Prowadzacy!$F$2:$K$105,2,FALSE)</f>
        <v>Marcin</v>
      </c>
      <c r="S209" s="20" t="str">
        <f>VLOOKUP(Q209,Prowadzacy!$F$2:$K$105,3,FALSE)</f>
        <v>Wojciech</v>
      </c>
      <c r="T209" s="20" t="str">
        <f>VLOOKUP(Q209,Prowadzacy!$F$2:$K$105,4,FALSE)</f>
        <v>Habrych</v>
      </c>
      <c r="U209" s="20" t="str">
        <f>VLOOKUP(Q209,Prowadzacy!$F$2:$M$105,8,FALSE)</f>
        <v xml:space="preserve">Marcin | Habrych | Dr hab. inż. |  ( 05281 ) </v>
      </c>
      <c r="V209" s="145"/>
      <c r="W209" s="145" t="s">
        <v>221</v>
      </c>
      <c r="X209" s="145"/>
      <c r="Y209" s="145"/>
      <c r="Z209" s="10"/>
      <c r="AA209" s="9"/>
      <c r="AB209" s="9"/>
      <c r="AC209" s="9"/>
      <c r="AD209" s="9"/>
      <c r="AE209" s="9"/>
      <c r="AF209" s="9"/>
      <c r="AG209" s="9"/>
      <c r="AH209" s="9"/>
      <c r="AI209" s="9"/>
      <c r="AJ209" s="9"/>
      <c r="AK209" s="9"/>
    </row>
    <row r="210" spans="1:37" ht="53.25">
      <c r="A210" s="288">
        <v>205</v>
      </c>
      <c r="B210" s="20" t="str">
        <f>VLOOKUP(E210,studia!$F$1:$I$12,2,FALSE)</f>
        <v>Elektrotechnika</v>
      </c>
      <c r="C210" s="20" t="str">
        <f>VLOOKUP(E210,studia!$F$1:$I$12,3,FALSE)</f>
        <v>inż.</v>
      </c>
      <c r="D210" s="20" t="str">
        <f>VLOOKUP(E210,studia!$F$1:$I$12,4,FALSE)</f>
        <v>EEN</v>
      </c>
      <c r="E210" s="150" t="s">
        <v>497</v>
      </c>
      <c r="F210" s="295" t="s">
        <v>2124</v>
      </c>
      <c r="G210" s="189" t="s">
        <v>1872</v>
      </c>
      <c r="H210" s="192" t="s">
        <v>1752</v>
      </c>
      <c r="I210" s="189" t="s">
        <v>1753</v>
      </c>
      <c r="J210" s="138" t="s">
        <v>653</v>
      </c>
      <c r="K210" s="19" t="str">
        <f>VLOOKUP(J210,Prowadzacy!$F$2:$J$105,2,FALSE)</f>
        <v>Bogumiła</v>
      </c>
      <c r="L210" s="19" t="str">
        <f>VLOOKUP(J210,Prowadzacy!$F$2:$K$105,3,FALSE)</f>
        <v>Kazimiera</v>
      </c>
      <c r="M210" s="19" t="str">
        <f>VLOOKUP(J210,Prowadzacy!$F$2:$K$105,4,FALSE)</f>
        <v>Wnukowska</v>
      </c>
      <c r="N210" s="20" t="str">
        <f>VLOOKUP(J210,Prowadzacy!$F$2:$M$105,8,FALSE)</f>
        <v xml:space="preserve">Bogumiła | Wnukowska | Dr hab. inż. |  ( 05258z ) </v>
      </c>
      <c r="O210" s="20" t="str">
        <f>VLOOKUP(J210,Prowadzacy!$F$2:$K$105,5,FALSE)</f>
        <v>K36W05D02</v>
      </c>
      <c r="P210" s="20" t="str">
        <f>VLOOKUP(J210,Prowadzacy!$F$2:$K$105,6,FALSE)</f>
        <v>ZEP</v>
      </c>
      <c r="Q210" s="143" t="s">
        <v>487</v>
      </c>
      <c r="R210" s="20" t="str">
        <f>VLOOKUP(Q210,Prowadzacy!$F$2:$K$105,2,FALSE)</f>
        <v>Janusz</v>
      </c>
      <c r="S210" s="20" t="str">
        <f>VLOOKUP(Q210,Prowadzacy!$F$2:$K$105,3,FALSE)</f>
        <v>Stanisław</v>
      </c>
      <c r="T210" s="20" t="str">
        <f>VLOOKUP(Q210,Prowadzacy!$F$2:$K$105,4,FALSE)</f>
        <v>Konieczny</v>
      </c>
      <c r="U210" s="20" t="str">
        <f>VLOOKUP(Q210,Prowadzacy!$F$2:$M$105,8,FALSE)</f>
        <v xml:space="preserve">Janusz | Konieczny | Dr inż. |  ( 05269 ) </v>
      </c>
      <c r="V210" s="145"/>
      <c r="W210" s="145" t="s">
        <v>221</v>
      </c>
      <c r="X210" s="145"/>
      <c r="Y210" s="145"/>
      <c r="Z210" s="10"/>
      <c r="AA210" s="9"/>
      <c r="AB210" s="9"/>
      <c r="AC210" s="9"/>
      <c r="AD210" s="9"/>
      <c r="AE210" s="9"/>
      <c r="AF210" s="9"/>
      <c r="AG210" s="9"/>
      <c r="AH210" s="9"/>
      <c r="AI210" s="9"/>
      <c r="AJ210" s="9"/>
      <c r="AK210" s="9"/>
    </row>
    <row r="211" spans="1:37">
      <c r="A211" s="288">
        <v>206</v>
      </c>
      <c r="B211" s="20" t="str">
        <f>VLOOKUP(E211,studia!$F$1:$I$12,2,FALSE)</f>
        <v>Elektrotechnika</v>
      </c>
      <c r="C211" s="20" t="str">
        <f>VLOOKUP(E211,studia!$F$1:$I$12,3,FALSE)</f>
        <v>inż.</v>
      </c>
      <c r="D211" s="20" t="str">
        <f>VLOOKUP(E211,studia!$F$1:$I$12,4,FALSE)</f>
        <v>EEN</v>
      </c>
      <c r="E211" s="138" t="s">
        <v>497</v>
      </c>
      <c r="F211" s="138"/>
      <c r="G211" s="183"/>
      <c r="H211" s="183"/>
      <c r="I211" s="183"/>
      <c r="J211" s="138"/>
      <c r="K211" s="19"/>
      <c r="L211" s="19"/>
      <c r="M211" s="19"/>
      <c r="N211" s="20"/>
      <c r="O211" s="20"/>
      <c r="P211" s="20"/>
      <c r="Q211" s="143"/>
      <c r="R211" s="20"/>
      <c r="S211" s="20"/>
      <c r="T211" s="20"/>
      <c r="U211" s="20"/>
      <c r="V211" s="145"/>
      <c r="W211" s="145"/>
      <c r="X211" s="145"/>
      <c r="Y211" s="145"/>
      <c r="Z211" s="10"/>
      <c r="AA211" s="9"/>
      <c r="AB211" s="9"/>
      <c r="AC211" s="9"/>
      <c r="AD211" s="9"/>
      <c r="AE211" s="9"/>
      <c r="AF211" s="9"/>
      <c r="AG211" s="9"/>
      <c r="AH211" s="9"/>
      <c r="AI211" s="9"/>
      <c r="AJ211" s="9"/>
      <c r="AK211" s="9"/>
    </row>
    <row r="212" spans="1:37" ht="104.25">
      <c r="A212" s="288">
        <v>207</v>
      </c>
      <c r="B212" s="20" t="str">
        <f>VLOOKUP(E212,studia!$F$1:$I$12,2,FALSE)</f>
        <v>Elektrotechnika</v>
      </c>
      <c r="C212" s="20" t="str">
        <f>VLOOKUP(E212,studia!$F$1:$I$12,3,FALSE)</f>
        <v>inż.</v>
      </c>
      <c r="D212" s="20" t="str">
        <f>VLOOKUP(E212,studia!$F$1:$I$12,4,FALSE)</f>
        <v>EEN</v>
      </c>
      <c r="E212" s="163" t="s">
        <v>497</v>
      </c>
      <c r="F212" s="163"/>
      <c r="G212" s="182" t="s">
        <v>1045</v>
      </c>
      <c r="H212" s="182" t="s">
        <v>1046</v>
      </c>
      <c r="I212" s="182" t="s">
        <v>1047</v>
      </c>
      <c r="J212" s="164" t="s">
        <v>1041</v>
      </c>
      <c r="K212" s="19" t="str">
        <f>VLOOKUP(J212,Prowadzacy!$F$2:$J$105,2,FALSE)</f>
        <v>Daniel</v>
      </c>
      <c r="L212" s="19">
        <f>VLOOKUP(J212,Prowadzacy!$F$2:$K$105,3,FALSE)</f>
        <v>0</v>
      </c>
      <c r="M212" s="19" t="str">
        <f>VLOOKUP(J212,Prowadzacy!$F$2:$K$105,4,FALSE)</f>
        <v>Dusza</v>
      </c>
      <c r="N212" s="20" t="str">
        <f>VLOOKUP(J212,Prowadzacy!$F$2:$M$105,8,FALSE)</f>
        <v xml:space="preserve">Daniel | Dusza | Dr inż. |  ( 05358 ) </v>
      </c>
      <c r="O212" s="20" t="str">
        <f>VLOOKUP(J212,Prowadzacy!$F$2:$K$105,5,FALSE)</f>
        <v>K37W05D02</v>
      </c>
      <c r="P212" s="20" t="str">
        <f>VLOOKUP(J212,Prowadzacy!$F$2:$K$105,6,FALSE)</f>
        <v>ZMPE</v>
      </c>
      <c r="Q212" s="163" t="s">
        <v>1188</v>
      </c>
      <c r="R212" s="20" t="str">
        <f>VLOOKUP(Q212,Prowadzacy!$F$2:$K$105,2,FALSE)</f>
        <v>Grzegorz</v>
      </c>
      <c r="S212" s="20" t="str">
        <f>VLOOKUP(Q212,Prowadzacy!$F$2:$K$105,3,FALSE)</f>
        <v>Michał</v>
      </c>
      <c r="T212" s="20" t="str">
        <f>VLOOKUP(Q212,Prowadzacy!$F$2:$K$105,4,FALSE)</f>
        <v>Kosobudzki</v>
      </c>
      <c r="U212" s="20" t="str">
        <f>VLOOKUP(Q212,Prowadzacy!$F$2:$M$105,8,FALSE)</f>
        <v xml:space="preserve">Grzegorz | Kosobudzki | Dr inż. |  ( 05320 ) </v>
      </c>
      <c r="V212" s="181" t="s">
        <v>1407</v>
      </c>
      <c r="W212" s="163" t="s">
        <v>220</v>
      </c>
      <c r="X212" s="286" t="s">
        <v>1408</v>
      </c>
      <c r="Y212" s="163" t="s">
        <v>220</v>
      </c>
      <c r="Z212" s="10"/>
      <c r="AA212" s="9"/>
      <c r="AB212" s="9"/>
      <c r="AC212" s="9"/>
      <c r="AD212" s="9"/>
      <c r="AE212" s="9"/>
      <c r="AF212" s="9"/>
      <c r="AG212" s="9"/>
      <c r="AH212" s="9"/>
      <c r="AI212" s="9"/>
      <c r="AJ212" s="9"/>
      <c r="AK212" s="9"/>
    </row>
    <row r="213" spans="1:37" ht="142.5">
      <c r="A213" s="288">
        <v>208</v>
      </c>
      <c r="B213" s="20" t="str">
        <f>VLOOKUP(E213,studia!$F$1:$I$12,2,FALSE)</f>
        <v>Elektrotechnika</v>
      </c>
      <c r="C213" s="20" t="str">
        <f>VLOOKUP(E213,studia!$F$1:$I$12,3,FALSE)</f>
        <v>inż.</v>
      </c>
      <c r="D213" s="20" t="str">
        <f>VLOOKUP(E213,studia!$F$1:$I$12,4,FALSE)</f>
        <v>EEN</v>
      </c>
      <c r="E213" s="163" t="s">
        <v>497</v>
      </c>
      <c r="F213" s="295" t="s">
        <v>2124</v>
      </c>
      <c r="G213" s="182" t="s">
        <v>1343</v>
      </c>
      <c r="H213" s="182" t="s">
        <v>1344</v>
      </c>
      <c r="I213" s="182" t="s">
        <v>1345</v>
      </c>
      <c r="J213" s="164" t="s">
        <v>1336</v>
      </c>
      <c r="K213" s="19" t="str">
        <f>VLOOKUP(J213,Prowadzacy!$F$2:$J$105,2,FALSE)</f>
        <v>Grzegorz</v>
      </c>
      <c r="L213" s="19" t="str">
        <f>VLOOKUP(J213,Prowadzacy!$F$2:$K$105,3,FALSE)</f>
        <v>Jakub</v>
      </c>
      <c r="M213" s="19" t="str">
        <f>VLOOKUP(J213,Prowadzacy!$F$2:$K$105,4,FALSE)</f>
        <v>Tarchała</v>
      </c>
      <c r="N213" s="20" t="str">
        <f>VLOOKUP(J213,Prowadzacy!$F$2:$M$105,8,FALSE)</f>
        <v xml:space="preserve">Grzegorz | Tarchała | Dr inż. |  ( 05385 ) </v>
      </c>
      <c r="O213" s="20" t="str">
        <f>VLOOKUP(J213,Prowadzacy!$F$2:$K$105,5,FALSE)</f>
        <v>K37W05D02</v>
      </c>
      <c r="P213" s="20" t="str">
        <f>VLOOKUP(J213,Prowadzacy!$F$2:$K$105,6,FALSE)</f>
        <v>ZNEMAP</v>
      </c>
      <c r="Q213" s="163" t="s">
        <v>1236</v>
      </c>
      <c r="R213" s="20" t="str">
        <f>VLOOKUP(Q213,Prowadzacy!$F$2:$K$105,2,FALSE)</f>
        <v>Leszek</v>
      </c>
      <c r="S213" s="20">
        <f>VLOOKUP(Q213,Prowadzacy!$F$2:$K$105,3,FALSE)</f>
        <v>0</v>
      </c>
      <c r="T213" s="20" t="str">
        <f>VLOOKUP(Q213,Prowadzacy!$F$2:$K$105,4,FALSE)</f>
        <v>Pawlaczyk</v>
      </c>
      <c r="U213" s="20" t="str">
        <f>VLOOKUP(Q213,Prowadzacy!$F$2:$M$105,8,FALSE)</f>
        <v xml:space="preserve">Leszek | Pawlaczyk | Dr hab. inż. |  ( 05336 ) </v>
      </c>
      <c r="V213" s="164"/>
      <c r="W213" s="163" t="s">
        <v>221</v>
      </c>
      <c r="X213" s="163"/>
      <c r="Y213" s="163"/>
      <c r="Z213" s="10"/>
      <c r="AA213" s="9"/>
      <c r="AB213" s="9"/>
      <c r="AC213" s="9"/>
      <c r="AD213" s="9"/>
      <c r="AE213" s="9"/>
      <c r="AF213" s="9"/>
      <c r="AG213" s="9"/>
      <c r="AH213" s="9"/>
      <c r="AI213" s="9"/>
      <c r="AJ213" s="9"/>
      <c r="AK213" s="9"/>
    </row>
    <row r="214" spans="1:37" ht="257.25">
      <c r="A214" s="288">
        <v>209</v>
      </c>
      <c r="B214" s="20" t="str">
        <f>VLOOKUP(E214,studia!$F$1:$I$12,2,FALSE)</f>
        <v>Elektrotechnika</v>
      </c>
      <c r="C214" s="20" t="str">
        <f>VLOOKUP(E214,studia!$F$1:$I$12,3,FALSE)</f>
        <v>inż.</v>
      </c>
      <c r="D214" s="20" t="str">
        <f>VLOOKUP(E214,studia!$F$1:$I$12,4,FALSE)</f>
        <v>EEN</v>
      </c>
      <c r="E214" s="163" t="s">
        <v>497</v>
      </c>
      <c r="F214" s="295" t="s">
        <v>2124</v>
      </c>
      <c r="G214" s="182" t="s">
        <v>1437</v>
      </c>
      <c r="H214" s="182" t="s">
        <v>1438</v>
      </c>
      <c r="I214" s="182" t="s">
        <v>1439</v>
      </c>
      <c r="J214" s="164" t="s">
        <v>1440</v>
      </c>
      <c r="K214" s="19" t="str">
        <f>VLOOKUP(J214,Prowadzacy!$F$2:$J$105,2,FALSE)</f>
        <v>Adam</v>
      </c>
      <c r="L214" s="19">
        <f>VLOOKUP(J214,Prowadzacy!$F$2:$K$105,3,FALSE)</f>
        <v>0</v>
      </c>
      <c r="M214" s="19" t="str">
        <f>VLOOKUP(J214,Prowadzacy!$F$2:$K$105,4,FALSE)</f>
        <v>Gubański</v>
      </c>
      <c r="N214" s="20" t="str">
        <f>VLOOKUP(J214,Prowadzacy!$F$2:$M$105,8,FALSE)</f>
        <v xml:space="preserve">Adam | Gubański | Dr inż. |  ( 05103 ) </v>
      </c>
      <c r="O214" s="20" t="str">
        <f>VLOOKUP(J214,Prowadzacy!$F$2:$K$105,5,FALSE)</f>
        <v>K38W05D02</v>
      </c>
      <c r="P214" s="20" t="str">
        <f>VLOOKUP(J214,Prowadzacy!$F$2:$K$105,6,FALSE)</f>
        <v>ZET</v>
      </c>
      <c r="Q214" s="163" t="s">
        <v>1534</v>
      </c>
      <c r="R214" s="20" t="str">
        <f>VLOOKUP(Q214,Prowadzacy!$F$2:$K$105,2,FALSE)</f>
        <v>Jacek</v>
      </c>
      <c r="S214" s="20" t="str">
        <f>VLOOKUP(Q214,Prowadzacy!$F$2:$K$105,3,FALSE)</f>
        <v>Jerzy</v>
      </c>
      <c r="T214" s="20" t="str">
        <f>VLOOKUP(Q214,Prowadzacy!$F$2:$K$105,4,FALSE)</f>
        <v>Rezmer</v>
      </c>
      <c r="U214" s="20" t="str">
        <f>VLOOKUP(Q214,Prowadzacy!$F$2:$M$105,8,FALSE)</f>
        <v xml:space="preserve">Jacek | Rezmer | Dr hab. inż. |  ( 05120 ) </v>
      </c>
      <c r="V214" s="164"/>
      <c r="W214" s="163" t="s">
        <v>221</v>
      </c>
      <c r="X214" s="163"/>
      <c r="Y214" s="163" t="s">
        <v>221</v>
      </c>
      <c r="Z214" s="10"/>
      <c r="AA214" s="9"/>
      <c r="AB214" s="9"/>
      <c r="AC214" s="9"/>
      <c r="AD214" s="9"/>
      <c r="AE214" s="9"/>
      <c r="AF214" s="9"/>
      <c r="AG214" s="9"/>
      <c r="AH214" s="9"/>
      <c r="AI214" s="9"/>
      <c r="AJ214" s="9"/>
      <c r="AK214" s="9"/>
    </row>
    <row r="215" spans="1:37" ht="117">
      <c r="A215" s="288">
        <v>210</v>
      </c>
      <c r="B215" s="20" t="str">
        <f>VLOOKUP(E215,studia!$F$1:$I$12,2,FALSE)</f>
        <v>Elektrotechnika</v>
      </c>
      <c r="C215" s="20" t="str">
        <f>VLOOKUP(E215,studia!$F$1:$I$12,3,FALSE)</f>
        <v>inż.</v>
      </c>
      <c r="D215" s="20" t="str">
        <f>VLOOKUP(E215,studia!$F$1:$I$12,4,FALSE)</f>
        <v>EEN</v>
      </c>
      <c r="E215" s="163" t="s">
        <v>497</v>
      </c>
      <c r="F215" s="163"/>
      <c r="G215" s="182" t="s">
        <v>1482</v>
      </c>
      <c r="H215" s="182" t="s">
        <v>1483</v>
      </c>
      <c r="I215" s="182" t="s">
        <v>1484</v>
      </c>
      <c r="J215" s="164" t="s">
        <v>1478</v>
      </c>
      <c r="K215" s="19" t="str">
        <f>VLOOKUP(J215,Prowadzacy!$F$2:$J$105,2,FALSE)</f>
        <v>Krystian</v>
      </c>
      <c r="L215" s="19">
        <f>VLOOKUP(J215,Prowadzacy!$F$2:$K$105,3,FALSE)</f>
        <v>0</v>
      </c>
      <c r="M215" s="19" t="str">
        <f>VLOOKUP(J215,Prowadzacy!$F$2:$K$105,4,FALSE)</f>
        <v>Krawczyk</v>
      </c>
      <c r="N215" s="20" t="str">
        <f>VLOOKUP(J215,Prowadzacy!$F$2:$M$105,8,FALSE)</f>
        <v xml:space="preserve">Krystian | Krawczyk | Dr inż. |  ( 05157 ) </v>
      </c>
      <c r="O215" s="20" t="str">
        <f>VLOOKUP(J215,Prowadzacy!$F$2:$K$105,5,FALSE)</f>
        <v>K38W05D02</v>
      </c>
      <c r="P215" s="20" t="str">
        <f>VLOOKUP(J215,Prowadzacy!$F$2:$K$105,6,FALSE)</f>
        <v>ZE</v>
      </c>
      <c r="Q215" s="163" t="s">
        <v>1416</v>
      </c>
      <c r="R215" s="20" t="str">
        <f>VLOOKUP(Q215,Prowadzacy!$F$2:$K$105,2,FALSE)</f>
        <v>Tomasz</v>
      </c>
      <c r="S215" s="20">
        <f>VLOOKUP(Q215,Prowadzacy!$F$2:$K$105,3,FALSE)</f>
        <v>0</v>
      </c>
      <c r="T215" s="20" t="str">
        <f>VLOOKUP(Q215,Prowadzacy!$F$2:$K$105,4,FALSE)</f>
        <v>Czapka</v>
      </c>
      <c r="U215" s="20" t="str">
        <f>VLOOKUP(Q215,Prowadzacy!$F$2:$M$105,8,FALSE)</f>
        <v xml:space="preserve">Tomasz | Czapka | Dr inż. |  ( 05158 ) </v>
      </c>
      <c r="V215" s="164"/>
      <c r="W215" s="163" t="s">
        <v>221</v>
      </c>
      <c r="X215" s="163"/>
      <c r="Y215" s="163" t="s">
        <v>221</v>
      </c>
      <c r="Z215" s="10"/>
      <c r="AA215" s="9"/>
      <c r="AB215" s="9"/>
      <c r="AC215" s="9"/>
      <c r="AD215" s="9"/>
      <c r="AE215" s="9"/>
      <c r="AF215" s="9"/>
      <c r="AG215" s="9"/>
      <c r="AH215" s="9"/>
      <c r="AI215" s="9"/>
      <c r="AJ215" s="9"/>
      <c r="AK215" s="9"/>
    </row>
    <row r="216" spans="1:37" ht="129.75">
      <c r="A216" s="288">
        <v>211</v>
      </c>
      <c r="B216" s="20" t="str">
        <f>VLOOKUP(E216,studia!$F$1:$I$12,2,FALSE)</f>
        <v>Elektrotechnika</v>
      </c>
      <c r="C216" s="20" t="str">
        <f>VLOOKUP(E216,studia!$F$1:$I$12,3,FALSE)</f>
        <v>inż.</v>
      </c>
      <c r="D216" s="20" t="str">
        <f>VLOOKUP(E216,studia!$F$1:$I$12,4,FALSE)</f>
        <v>EEN</v>
      </c>
      <c r="E216" s="163" t="s">
        <v>497</v>
      </c>
      <c r="F216" s="163"/>
      <c r="G216" s="192" t="s">
        <v>1519</v>
      </c>
      <c r="H216" s="198" t="s">
        <v>1756</v>
      </c>
      <c r="I216" s="192" t="s">
        <v>1520</v>
      </c>
      <c r="J216" s="164" t="s">
        <v>1515</v>
      </c>
      <c r="K216" s="19" t="str">
        <f>VLOOKUP(J216,Prowadzacy!$F$2:$J$105,2,FALSE)</f>
        <v>Adam</v>
      </c>
      <c r="L216" s="19" t="str">
        <f>VLOOKUP(J216,Prowadzacy!$F$2:$K$105,3,FALSE)</f>
        <v>Łukasz</v>
      </c>
      <c r="M216" s="19" t="str">
        <f>VLOOKUP(J216,Prowadzacy!$F$2:$K$105,4,FALSE)</f>
        <v>Pelesz</v>
      </c>
      <c r="N216" s="20" t="str">
        <f>VLOOKUP(J216,Prowadzacy!$F$2:$M$105,8,FALSE)</f>
        <v xml:space="preserve">Adam | Pelesz | Dr inż. |  ( 05170 ) </v>
      </c>
      <c r="O216" s="20" t="str">
        <f>VLOOKUP(J216,Prowadzacy!$F$2:$K$105,5,FALSE)</f>
        <v>K38W05D02</v>
      </c>
      <c r="P216" s="20" t="str">
        <f>VLOOKUP(J216,Prowadzacy!$F$2:$K$105,6,FALSE)</f>
        <v>ZWN</v>
      </c>
      <c r="Q216" s="163" t="s">
        <v>1593</v>
      </c>
      <c r="R216" s="20" t="str">
        <f>VLOOKUP(Q216,Prowadzacy!$F$2:$K$105,2,FALSE)</f>
        <v>Paweł</v>
      </c>
      <c r="S216" s="20">
        <f>VLOOKUP(Q216,Prowadzacy!$F$2:$K$105,3,FALSE)</f>
        <v>0</v>
      </c>
      <c r="T216" s="20" t="str">
        <f>VLOOKUP(Q216,Prowadzacy!$F$2:$K$105,4,FALSE)</f>
        <v>Żyłka</v>
      </c>
      <c r="U216" s="20" t="str">
        <f>VLOOKUP(Q216,Prowadzacy!$F$2:$M$105,8,FALSE)</f>
        <v xml:space="preserve">Paweł | Żyłka | Dr hab. inż. |  ( 05134 ) </v>
      </c>
      <c r="V216" s="164"/>
      <c r="W216" s="163" t="s">
        <v>221</v>
      </c>
      <c r="X216" s="163"/>
      <c r="Y216" s="163" t="s">
        <v>221</v>
      </c>
      <c r="Z216" s="10"/>
      <c r="AA216" s="9"/>
      <c r="AB216" s="9"/>
      <c r="AC216" s="9"/>
      <c r="AD216" s="9"/>
      <c r="AE216" s="9"/>
      <c r="AF216" s="9"/>
      <c r="AG216" s="9"/>
      <c r="AH216" s="9"/>
      <c r="AI216" s="9"/>
      <c r="AJ216" s="9"/>
      <c r="AK216" s="9"/>
    </row>
    <row r="217" spans="1:37" ht="121.5" customHeight="1">
      <c r="A217" s="288">
        <v>212</v>
      </c>
      <c r="B217" s="20" t="str">
        <f>VLOOKUP(E217,studia!$F$1:$I$12,2,FALSE)</f>
        <v>Elektrotechnika</v>
      </c>
      <c r="C217" s="20" t="str">
        <f>VLOOKUP(E217,studia!$F$1:$I$12,3,FALSE)</f>
        <v>inż.</v>
      </c>
      <c r="D217" s="20" t="str">
        <f>VLOOKUP(E217,studia!$F$1:$I$12,4,FALSE)</f>
        <v>EEN</v>
      </c>
      <c r="E217" s="269" t="s">
        <v>497</v>
      </c>
      <c r="F217" s="295" t="s">
        <v>2124</v>
      </c>
      <c r="G217" s="178" t="s">
        <v>1848</v>
      </c>
      <c r="H217" s="178" t="s">
        <v>1849</v>
      </c>
      <c r="I217" s="178" t="s">
        <v>1533</v>
      </c>
      <c r="J217" s="178" t="s">
        <v>1534</v>
      </c>
      <c r="K217" s="19" t="str">
        <f>VLOOKUP(J217,Prowadzacy!$F$2:$J$105,2,FALSE)</f>
        <v>Jacek</v>
      </c>
      <c r="L217" s="19" t="str">
        <f>VLOOKUP(J217,Prowadzacy!$F$2:$K$105,3,FALSE)</f>
        <v>Jerzy</v>
      </c>
      <c r="M217" s="19" t="str">
        <f>VLOOKUP(J217,Prowadzacy!$F$2:$K$105,4,FALSE)</f>
        <v>Rezmer</v>
      </c>
      <c r="N217" s="20" t="str">
        <f>VLOOKUP(J217,Prowadzacy!$F$2:$M$105,8,FALSE)</f>
        <v xml:space="preserve">Jacek | Rezmer | Dr hab. inż. |  ( 05120 ) </v>
      </c>
      <c r="O217" s="273" t="str">
        <f>VLOOKUP(J217,Prowadzacy!$F$2:$K$105,5,FALSE)</f>
        <v>K38W05D02</v>
      </c>
      <c r="P217" s="20" t="str">
        <f>VLOOKUP(J217,Prowadzacy!$F$2:$K$105,6,FALSE)</f>
        <v>ZET</v>
      </c>
      <c r="Q217" s="269" t="s">
        <v>1443</v>
      </c>
      <c r="R217" s="20" t="str">
        <f>VLOOKUP(Q217,Prowadzacy!$F$2:$K$105,2,FALSE)</f>
        <v>Przemysław</v>
      </c>
      <c r="S217" s="20">
        <f>VLOOKUP(Q217,Prowadzacy!$F$2:$K$105,3,FALSE)</f>
        <v>0</v>
      </c>
      <c r="T217" s="20" t="str">
        <f>VLOOKUP(Q217,Prowadzacy!$F$2:$K$105,4,FALSE)</f>
        <v>Janik</v>
      </c>
      <c r="U217" s="20" t="str">
        <f>VLOOKUP(Q217,Prowadzacy!$F$2:$M$105,8,FALSE)</f>
        <v xml:space="preserve">Przemysław | Janik | Dr hab. inż. |  ( 05115 ) </v>
      </c>
      <c r="V217" s="178"/>
      <c r="W217" s="269" t="s">
        <v>221</v>
      </c>
      <c r="X217" s="269"/>
      <c r="Y217" s="269" t="s">
        <v>221</v>
      </c>
      <c r="Z217" s="10"/>
      <c r="AA217" s="9"/>
      <c r="AB217" s="9"/>
      <c r="AC217" s="9"/>
      <c r="AD217" s="9"/>
      <c r="AE217" s="9"/>
      <c r="AF217" s="9"/>
      <c r="AG217" s="9"/>
      <c r="AH217" s="9"/>
      <c r="AI217" s="9"/>
      <c r="AJ217" s="9"/>
      <c r="AK217" s="9"/>
    </row>
    <row r="218" spans="1:37" ht="117">
      <c r="A218" s="288">
        <v>213</v>
      </c>
      <c r="B218" s="20" t="str">
        <f>VLOOKUP(E218,studia!$F$1:$I$12,2,FALSE)</f>
        <v>Elektrotechnika</v>
      </c>
      <c r="C218" s="20" t="str">
        <f>VLOOKUP(E218,studia!$F$1:$I$12,3,FALSE)</f>
        <v>inż.</v>
      </c>
      <c r="D218" s="20" t="str">
        <f>VLOOKUP(E218,studia!$F$1:$I$12,4,FALSE)</f>
        <v>EEN</v>
      </c>
      <c r="E218" s="163" t="s">
        <v>497</v>
      </c>
      <c r="F218" s="163"/>
      <c r="G218" s="192" t="s">
        <v>1577</v>
      </c>
      <c r="H218" s="192" t="s">
        <v>1578</v>
      </c>
      <c r="I218" s="195" t="s">
        <v>1754</v>
      </c>
      <c r="J218" s="164" t="s">
        <v>1573</v>
      </c>
      <c r="K218" s="19" t="str">
        <f>VLOOKUP(J218,Prowadzacy!$F$2:$J$105,2,FALSE)</f>
        <v>Krzysztof</v>
      </c>
      <c r="L218" s="19">
        <f>VLOOKUP(J218,Prowadzacy!$F$2:$K$105,3,FALSE)</f>
        <v>0</v>
      </c>
      <c r="M218" s="19" t="str">
        <f>VLOOKUP(J218,Prowadzacy!$F$2:$K$105,4,FALSE)</f>
        <v>Wieczorek</v>
      </c>
      <c r="N218" s="20" t="str">
        <f>VLOOKUP(J218,Prowadzacy!$F$2:$M$105,8,FALSE)</f>
        <v xml:space="preserve">Krzysztof | Wieczorek | Dr hab. inż. |  ( 05144 ) </v>
      </c>
      <c r="O218" s="20" t="str">
        <f>VLOOKUP(J218,Prowadzacy!$F$2:$K$105,5,FALSE)</f>
        <v>K38W05D02</v>
      </c>
      <c r="P218" s="20" t="str">
        <f>VLOOKUP(J218,Prowadzacy!$F$2:$K$105,6,FALSE)</f>
        <v>ZWN</v>
      </c>
      <c r="Q218" s="163" t="s">
        <v>1515</v>
      </c>
      <c r="R218" s="20" t="str">
        <f>VLOOKUP(Q218,Prowadzacy!$F$2:$K$105,2,FALSE)</f>
        <v>Adam</v>
      </c>
      <c r="S218" s="20" t="str">
        <f>VLOOKUP(Q218,Prowadzacy!$F$2:$K$105,3,FALSE)</f>
        <v>Łukasz</v>
      </c>
      <c r="T218" s="20" t="str">
        <f>VLOOKUP(Q218,Prowadzacy!$F$2:$K$105,4,FALSE)</f>
        <v>Pelesz</v>
      </c>
      <c r="U218" s="20" t="str">
        <f>VLOOKUP(Q218,Prowadzacy!$F$2:$M$105,8,FALSE)</f>
        <v xml:space="preserve">Adam | Pelesz | Dr inż. |  ( 05170 ) </v>
      </c>
      <c r="V218" s="164"/>
      <c r="W218" s="163" t="s">
        <v>221</v>
      </c>
      <c r="X218" s="163"/>
      <c r="Y218" s="163" t="s">
        <v>221</v>
      </c>
      <c r="Z218" s="10"/>
      <c r="AA218" s="9"/>
      <c r="AB218" s="9"/>
      <c r="AC218" s="9"/>
      <c r="AD218" s="9"/>
      <c r="AE218" s="9"/>
      <c r="AF218" s="9"/>
      <c r="AG218" s="9"/>
      <c r="AH218" s="9"/>
      <c r="AI218" s="9"/>
      <c r="AJ218" s="9"/>
      <c r="AK218" s="9"/>
    </row>
    <row r="219" spans="1:37" ht="180.75">
      <c r="A219" s="288">
        <v>214</v>
      </c>
      <c r="B219" s="20" t="str">
        <f>VLOOKUP(E219,studia!$F$1:$I$12,2,FALSE)</f>
        <v>Elektrotechnika</v>
      </c>
      <c r="C219" s="20" t="str">
        <f>VLOOKUP(E219,studia!$F$1:$I$12,3,FALSE)</f>
        <v>inż.</v>
      </c>
      <c r="D219" s="20" t="str">
        <f>VLOOKUP(E219,studia!$F$1:$I$12,4,FALSE)</f>
        <v>ETP</v>
      </c>
      <c r="E219" s="138" t="s">
        <v>654</v>
      </c>
      <c r="F219" s="295" t="s">
        <v>2124</v>
      </c>
      <c r="G219" s="201" t="s">
        <v>655</v>
      </c>
      <c r="H219" s="201" t="s">
        <v>656</v>
      </c>
      <c r="I219" s="201" t="s">
        <v>657</v>
      </c>
      <c r="J219" s="138" t="s">
        <v>512</v>
      </c>
      <c r="K219" s="19" t="str">
        <f>VLOOKUP(J219,Prowadzacy!$F$2:$J$105,2,FALSE)</f>
        <v>Małgorzata</v>
      </c>
      <c r="L219" s="19" t="str">
        <f>VLOOKUP(J219,Prowadzacy!$F$2:$K$105,3,FALSE)</f>
        <v>Anna</v>
      </c>
      <c r="M219" s="19" t="str">
        <f>VLOOKUP(J219,Prowadzacy!$F$2:$K$105,4,FALSE)</f>
        <v>Bielówka</v>
      </c>
      <c r="N219" s="20" t="str">
        <f>VLOOKUP(J219,Prowadzacy!$F$2:$M$105,8,FALSE)</f>
        <v xml:space="preserve">Małgorzata | Bielówka | Dr inż. |  ( 05286 ) </v>
      </c>
      <c r="O219" s="20" t="str">
        <f>VLOOKUP(J219,Prowadzacy!$F$2:$K$105,5,FALSE)</f>
        <v>K36W05D02</v>
      </c>
      <c r="P219" s="20" t="str">
        <f>VLOOKUP(J219,Prowadzacy!$F$2:$K$105,6,FALSE)</f>
        <v>ZUE</v>
      </c>
      <c r="Q219" s="143" t="s">
        <v>578</v>
      </c>
      <c r="R219" s="20" t="str">
        <f>VLOOKUP(Q219,Prowadzacy!$F$2:$K$105,2,FALSE)</f>
        <v>Mirosław</v>
      </c>
      <c r="S219" s="20" t="str">
        <f>VLOOKUP(Q219,Prowadzacy!$F$2:$K$105,3,FALSE)</f>
        <v>Marian</v>
      </c>
      <c r="T219" s="20" t="str">
        <f>VLOOKUP(Q219,Prowadzacy!$F$2:$K$105,4,FALSE)</f>
        <v>Kobusiński</v>
      </c>
      <c r="U219" s="20" t="str">
        <f>VLOOKUP(Q219,Prowadzacy!$F$2:$M$105,8,FALSE)</f>
        <v xml:space="preserve">Mirosław | Kobusiński | Mgr inż. |  ( 05218 ) </v>
      </c>
      <c r="V219" s="145"/>
      <c r="W219" s="145" t="s">
        <v>221</v>
      </c>
      <c r="X219" s="145"/>
      <c r="Y219" s="145"/>
      <c r="Z219" s="10"/>
      <c r="AA219" s="9"/>
      <c r="AB219" s="9"/>
      <c r="AC219" s="9"/>
      <c r="AD219" s="9"/>
      <c r="AE219" s="9"/>
      <c r="AF219" s="9"/>
      <c r="AG219" s="9"/>
      <c r="AH219" s="9"/>
      <c r="AI219" s="9"/>
      <c r="AJ219" s="9"/>
      <c r="AK219" s="9"/>
    </row>
    <row r="220" spans="1:37" ht="117">
      <c r="A220" s="288">
        <v>215</v>
      </c>
      <c r="B220" s="20" t="str">
        <f>VLOOKUP(E220,studia!$F$1:$I$12,2,FALSE)</f>
        <v>Elektrotechnika</v>
      </c>
      <c r="C220" s="20" t="str">
        <f>VLOOKUP(E220,studia!$F$1:$I$12,3,FALSE)</f>
        <v>inż.</v>
      </c>
      <c r="D220" s="20" t="str">
        <f>VLOOKUP(E220,studia!$F$1:$I$12,4,FALSE)</f>
        <v>ETP</v>
      </c>
      <c r="E220" s="145" t="s">
        <v>654</v>
      </c>
      <c r="F220" s="145"/>
      <c r="G220" s="206" t="s">
        <v>658</v>
      </c>
      <c r="H220" s="209" t="s">
        <v>1757</v>
      </c>
      <c r="I220" s="209" t="s">
        <v>1758</v>
      </c>
      <c r="J220" s="145" t="s">
        <v>523</v>
      </c>
      <c r="K220" s="19" t="str">
        <f>VLOOKUP(J220,Prowadzacy!$F$2:$J$105,2,FALSE)</f>
        <v>Joanna</v>
      </c>
      <c r="L220" s="19" t="str">
        <f>VLOOKUP(J220,Prowadzacy!$F$2:$K$105,3,FALSE)</f>
        <v>Karolina</v>
      </c>
      <c r="M220" s="19" t="str">
        <f>VLOOKUP(J220,Prowadzacy!$F$2:$K$105,4,FALSE)</f>
        <v>Budzisz</v>
      </c>
      <c r="N220" s="20" t="str">
        <f>VLOOKUP(J220,Prowadzacy!$F$2:$M$105,8,FALSE)</f>
        <v xml:space="preserve">Joanna | Budzisz | Dr inż. |  ( 05404 ) </v>
      </c>
      <c r="O220" s="20" t="str">
        <f>VLOOKUP(J220,Prowadzacy!$F$2:$K$105,5,FALSE)</f>
        <v>K36W05D02</v>
      </c>
      <c r="P220" s="20" t="str">
        <f>VLOOKUP(J220,Prowadzacy!$F$2:$K$105,6,FALSE)</f>
        <v>ZEP</v>
      </c>
      <c r="Q220" s="145" t="s">
        <v>695</v>
      </c>
      <c r="R220" s="20" t="str">
        <f>VLOOKUP(Q220,Prowadzacy!$F$2:$K$105,2,FALSE)</f>
        <v>Wiktoria</v>
      </c>
      <c r="S220" s="20" t="str">
        <f>VLOOKUP(Q220,Prowadzacy!$F$2:$K$105,3,FALSE)</f>
        <v>Maria</v>
      </c>
      <c r="T220" s="20" t="str">
        <f>VLOOKUP(Q220,Prowadzacy!$F$2:$K$105,4,FALSE)</f>
        <v>Grycan</v>
      </c>
      <c r="U220" s="20" t="str">
        <f>VLOOKUP(Q220,Prowadzacy!$F$2:$M$105,8,FALSE)</f>
        <v xml:space="preserve">Wiktoria | Grycan | Dr inż. |  ( 05408 ) </v>
      </c>
      <c r="V220" s="145"/>
      <c r="W220" s="145" t="s">
        <v>221</v>
      </c>
      <c r="X220" s="145"/>
      <c r="Y220" s="145"/>
      <c r="Z220" s="10"/>
      <c r="AA220" s="9"/>
      <c r="AB220" s="9"/>
      <c r="AC220" s="9"/>
      <c r="AD220" s="9"/>
      <c r="AE220" s="9"/>
      <c r="AF220" s="9"/>
      <c r="AG220" s="9"/>
      <c r="AH220" s="9"/>
      <c r="AI220" s="9"/>
      <c r="AJ220" s="9"/>
      <c r="AK220" s="9"/>
    </row>
    <row r="221" spans="1:37">
      <c r="A221" s="288">
        <v>216</v>
      </c>
      <c r="B221" s="20" t="e">
        <f>VLOOKUP(E221,studia!$F$1:$I$12,2,FALSE)</f>
        <v>#N/A</v>
      </c>
      <c r="C221" s="20" t="e">
        <f>VLOOKUP(E221,studia!$F$1:$I$12,3,FALSE)</f>
        <v>#N/A</v>
      </c>
      <c r="D221" s="20" t="e">
        <f>VLOOKUP(E221,studia!$F$1:$I$12,4,FALSE)</f>
        <v>#N/A</v>
      </c>
      <c r="E221" s="163"/>
      <c r="F221" s="163"/>
      <c r="G221" s="201"/>
      <c r="H221" s="201"/>
      <c r="I221" s="206"/>
      <c r="J221" s="164"/>
      <c r="K221" s="19"/>
      <c r="L221" s="19"/>
      <c r="M221" s="19"/>
      <c r="N221" s="20"/>
      <c r="O221" s="20"/>
      <c r="P221" s="20"/>
      <c r="Q221" s="163"/>
      <c r="R221" s="20"/>
      <c r="S221" s="20"/>
      <c r="T221" s="20"/>
      <c r="U221" s="20"/>
      <c r="V221" s="145"/>
      <c r="W221" s="145"/>
      <c r="X221" s="145"/>
      <c r="Y221" s="145"/>
      <c r="Z221" s="10"/>
      <c r="AA221" s="9"/>
      <c r="AB221" s="9"/>
      <c r="AC221" s="9"/>
      <c r="AD221" s="9"/>
      <c r="AE221" s="9"/>
      <c r="AF221" s="9"/>
      <c r="AG221" s="9"/>
      <c r="AH221" s="9"/>
      <c r="AI221" s="9"/>
      <c r="AJ221" s="9"/>
      <c r="AK221" s="9"/>
    </row>
    <row r="222" spans="1:37">
      <c r="A222" s="288">
        <v>217</v>
      </c>
      <c r="B222" s="20" t="e">
        <f>VLOOKUP(E222,studia!$F$1:$I$12,2,FALSE)</f>
        <v>#N/A</v>
      </c>
      <c r="C222" s="20" t="e">
        <f>VLOOKUP(E222,studia!$F$1:$I$12,3,FALSE)</f>
        <v>#N/A</v>
      </c>
      <c r="D222" s="20" t="e">
        <f>VLOOKUP(E222,studia!$F$1:$I$12,4,FALSE)</f>
        <v>#N/A</v>
      </c>
      <c r="E222" s="138"/>
      <c r="F222" s="138"/>
      <c r="G222" s="206"/>
      <c r="H222" s="206"/>
      <c r="I222" s="206"/>
      <c r="J222" s="138"/>
      <c r="K222" s="19"/>
      <c r="L222" s="19"/>
      <c r="M222" s="19"/>
      <c r="N222" s="20"/>
      <c r="O222" s="20"/>
      <c r="P222" s="20"/>
      <c r="Q222" s="143"/>
      <c r="R222" s="20"/>
      <c r="S222" s="20"/>
      <c r="T222" s="20"/>
      <c r="U222" s="20"/>
      <c r="V222" s="145"/>
      <c r="W222" s="145"/>
      <c r="X222" s="145"/>
      <c r="Y222" s="145"/>
      <c r="Z222" s="10"/>
      <c r="AA222" s="9"/>
      <c r="AB222" s="9"/>
      <c r="AC222" s="9"/>
      <c r="AD222" s="9"/>
      <c r="AE222" s="9"/>
      <c r="AF222" s="9"/>
      <c r="AG222" s="9"/>
      <c r="AH222" s="9"/>
      <c r="AI222" s="9"/>
      <c r="AJ222" s="9"/>
      <c r="AK222" s="9"/>
    </row>
    <row r="223" spans="1:37">
      <c r="A223" s="288">
        <v>218</v>
      </c>
      <c r="B223" s="20" t="e">
        <f>VLOOKUP(E223,studia!$F$1:$I$12,2,FALSE)</f>
        <v>#N/A</v>
      </c>
      <c r="C223" s="20" t="e">
        <f>VLOOKUP(E223,studia!$F$1:$I$12,3,FALSE)</f>
        <v>#N/A</v>
      </c>
      <c r="D223" s="20" t="e">
        <f>VLOOKUP(E223,studia!$F$1:$I$12,4,FALSE)</f>
        <v>#N/A</v>
      </c>
      <c r="E223" s="138"/>
      <c r="F223" s="138"/>
      <c r="G223" s="201"/>
      <c r="H223" s="201"/>
      <c r="I223" s="201"/>
      <c r="J223" s="138"/>
      <c r="K223" s="19"/>
      <c r="L223" s="19"/>
      <c r="M223" s="19"/>
      <c r="N223" s="20"/>
      <c r="O223" s="20"/>
      <c r="P223" s="20"/>
      <c r="Q223" s="143"/>
      <c r="R223" s="20"/>
      <c r="S223" s="20"/>
      <c r="T223" s="20"/>
      <c r="U223" s="20"/>
      <c r="V223" s="145"/>
      <c r="W223" s="145"/>
      <c r="X223" s="145"/>
      <c r="Y223" s="145"/>
      <c r="Z223" s="10"/>
      <c r="AA223" s="9"/>
      <c r="AB223" s="9"/>
      <c r="AC223" s="9"/>
      <c r="AD223" s="9"/>
      <c r="AE223" s="9"/>
      <c r="AF223" s="9"/>
      <c r="AG223" s="9"/>
      <c r="AH223" s="9"/>
      <c r="AI223" s="9"/>
      <c r="AJ223" s="9"/>
      <c r="AK223" s="9"/>
    </row>
    <row r="224" spans="1:37" ht="66">
      <c r="A224" s="288">
        <v>219</v>
      </c>
      <c r="B224" s="20" t="str">
        <f>VLOOKUP(E224,studia!$F$1:$I$12,2,FALSE)</f>
        <v>Elektrotechnika</v>
      </c>
      <c r="C224" s="20" t="str">
        <f>VLOOKUP(E224,studia!$F$1:$I$12,3,FALSE)</f>
        <v>inż.</v>
      </c>
      <c r="D224" s="20" t="str">
        <f>VLOOKUP(E224,studia!$F$1:$I$12,4,FALSE)</f>
        <v>ETP</v>
      </c>
      <c r="E224" s="138" t="s">
        <v>654</v>
      </c>
      <c r="F224" s="295" t="s">
        <v>2124</v>
      </c>
      <c r="G224" s="206" t="s">
        <v>659</v>
      </c>
      <c r="H224" s="206" t="s">
        <v>660</v>
      </c>
      <c r="I224" s="209" t="s">
        <v>1765</v>
      </c>
      <c r="J224" s="138" t="s">
        <v>571</v>
      </c>
      <c r="K224" s="19" t="str">
        <f>VLOOKUP(J224,Prowadzacy!$F$2:$J$105,2,FALSE)</f>
        <v>Marek</v>
      </c>
      <c r="L224" s="19" t="str">
        <f>VLOOKUP(J224,Prowadzacy!$F$2:$K$105,3,FALSE)</f>
        <v>Andrzej</v>
      </c>
      <c r="M224" s="19" t="str">
        <f>VLOOKUP(J224,Prowadzacy!$F$2:$K$105,4,FALSE)</f>
        <v>Jaworski</v>
      </c>
      <c r="N224" s="20" t="str">
        <f>VLOOKUP(J224,Prowadzacy!$F$2:$M$105,8,FALSE)</f>
        <v xml:space="preserve">Marek | Jaworski | Dr inż. |  ( 05237 ) </v>
      </c>
      <c r="O224" s="20" t="str">
        <f>VLOOKUP(J224,Prowadzacy!$F$2:$K$105,5,FALSE)</f>
        <v>K36W05D02</v>
      </c>
      <c r="P224" s="20" t="str">
        <f>VLOOKUP(J224,Prowadzacy!$F$2:$K$105,6,FALSE)</f>
        <v>ZEP</v>
      </c>
      <c r="Q224" s="143" t="s">
        <v>487</v>
      </c>
      <c r="R224" s="20" t="str">
        <f>VLOOKUP(Q224,Prowadzacy!$F$2:$K$105,2,FALSE)</f>
        <v>Janusz</v>
      </c>
      <c r="S224" s="20" t="str">
        <f>VLOOKUP(Q224,Prowadzacy!$F$2:$K$105,3,FALSE)</f>
        <v>Stanisław</v>
      </c>
      <c r="T224" s="20" t="str">
        <f>VLOOKUP(Q224,Prowadzacy!$F$2:$K$105,4,FALSE)</f>
        <v>Konieczny</v>
      </c>
      <c r="U224" s="20" t="str">
        <f>VLOOKUP(Q224,Prowadzacy!$F$2:$M$105,8,FALSE)</f>
        <v xml:space="preserve">Janusz | Konieczny | Dr inż. |  ( 05269 ) </v>
      </c>
      <c r="V224" s="145"/>
      <c r="W224" s="145" t="s">
        <v>221</v>
      </c>
      <c r="X224" s="145"/>
      <c r="Y224" s="145"/>
      <c r="Z224" s="10"/>
      <c r="AA224" s="9"/>
      <c r="AB224" s="9"/>
      <c r="AC224" s="9"/>
      <c r="AD224" s="9"/>
      <c r="AE224" s="9"/>
      <c r="AF224" s="9"/>
      <c r="AG224" s="9"/>
      <c r="AH224" s="9"/>
      <c r="AI224" s="9"/>
      <c r="AJ224" s="9"/>
      <c r="AK224" s="9"/>
    </row>
    <row r="225" spans="1:37" ht="91.5">
      <c r="A225" s="288">
        <v>220</v>
      </c>
      <c r="B225" s="20" t="str">
        <f>VLOOKUP(E225,studia!$F$1:$I$12,2,FALSE)</f>
        <v>Elektrotechnika</v>
      </c>
      <c r="C225" s="20" t="str">
        <f>VLOOKUP(E225,studia!$F$1:$I$12,3,FALSE)</f>
        <v>inż.</v>
      </c>
      <c r="D225" s="20" t="str">
        <f>VLOOKUP(E225,studia!$F$1:$I$12,4,FALSE)</f>
        <v>ETP</v>
      </c>
      <c r="E225" s="138" t="s">
        <v>654</v>
      </c>
      <c r="F225" s="295" t="s">
        <v>2124</v>
      </c>
      <c r="G225" s="206" t="s">
        <v>661</v>
      </c>
      <c r="H225" s="206" t="s">
        <v>662</v>
      </c>
      <c r="I225" s="209" t="s">
        <v>1766</v>
      </c>
      <c r="J225" s="138" t="s">
        <v>571</v>
      </c>
      <c r="K225" s="19" t="str">
        <f>VLOOKUP(J225,Prowadzacy!$F$2:$J$105,2,FALSE)</f>
        <v>Marek</v>
      </c>
      <c r="L225" s="19" t="str">
        <f>VLOOKUP(J225,Prowadzacy!$F$2:$K$105,3,FALSE)</f>
        <v>Andrzej</v>
      </c>
      <c r="M225" s="19" t="str">
        <f>VLOOKUP(J225,Prowadzacy!$F$2:$K$105,4,FALSE)</f>
        <v>Jaworski</v>
      </c>
      <c r="N225" s="20" t="str">
        <f>VLOOKUP(J225,Prowadzacy!$F$2:$M$105,8,FALSE)</f>
        <v xml:space="preserve">Marek | Jaworski | Dr inż. |  ( 05237 ) </v>
      </c>
      <c r="O225" s="20" t="str">
        <f>VLOOKUP(J225,Prowadzacy!$F$2:$K$105,5,FALSE)</f>
        <v>K36W05D02</v>
      </c>
      <c r="P225" s="20" t="str">
        <f>VLOOKUP(J225,Prowadzacy!$F$2:$K$105,6,FALSE)</f>
        <v>ZEP</v>
      </c>
      <c r="Q225" s="143" t="s">
        <v>487</v>
      </c>
      <c r="R225" s="20" t="str">
        <f>VLOOKUP(Q225,Prowadzacy!$F$2:$K$105,2,FALSE)</f>
        <v>Janusz</v>
      </c>
      <c r="S225" s="20" t="str">
        <f>VLOOKUP(Q225,Prowadzacy!$F$2:$K$105,3,FALSE)</f>
        <v>Stanisław</v>
      </c>
      <c r="T225" s="20" t="str">
        <f>VLOOKUP(Q225,Prowadzacy!$F$2:$K$105,4,FALSE)</f>
        <v>Konieczny</v>
      </c>
      <c r="U225" s="20" t="str">
        <f>VLOOKUP(Q225,Prowadzacy!$F$2:$M$105,8,FALSE)</f>
        <v xml:space="preserve">Janusz | Konieczny | Dr inż. |  ( 05269 ) </v>
      </c>
      <c r="V225" s="145"/>
      <c r="W225" s="145" t="s">
        <v>221</v>
      </c>
      <c r="X225" s="145"/>
      <c r="Y225" s="145"/>
      <c r="Z225" s="10"/>
      <c r="AA225" s="9"/>
      <c r="AB225" s="9"/>
      <c r="AC225" s="9"/>
      <c r="AD225" s="9"/>
      <c r="AE225" s="9"/>
      <c r="AF225" s="9"/>
      <c r="AG225" s="9"/>
      <c r="AH225" s="9"/>
      <c r="AI225" s="9"/>
      <c r="AJ225" s="9"/>
      <c r="AK225" s="9"/>
    </row>
    <row r="226" spans="1:37" ht="78.75">
      <c r="A226" s="288">
        <v>221</v>
      </c>
      <c r="B226" s="20" t="str">
        <f>VLOOKUP(E226,studia!$F$1:$I$12,2,FALSE)</f>
        <v>Elektrotechnika</v>
      </c>
      <c r="C226" s="20" t="str">
        <f>VLOOKUP(E226,studia!$F$1:$I$12,3,FALSE)</f>
        <v>inż.</v>
      </c>
      <c r="D226" s="20" t="str">
        <f>VLOOKUP(E226,studia!$F$1:$I$12,4,FALSE)</f>
        <v>ETP</v>
      </c>
      <c r="E226" s="138" t="s">
        <v>654</v>
      </c>
      <c r="F226" s="295" t="s">
        <v>2124</v>
      </c>
      <c r="G226" s="206" t="s">
        <v>1767</v>
      </c>
      <c r="H226" s="206" t="s">
        <v>1768</v>
      </c>
      <c r="I226" s="206" t="s">
        <v>696</v>
      </c>
      <c r="J226" s="138" t="s">
        <v>571</v>
      </c>
      <c r="K226" s="19" t="str">
        <f>VLOOKUP(J226,Prowadzacy!$F$2:$J$105,2,FALSE)</f>
        <v>Marek</v>
      </c>
      <c r="L226" s="19" t="str">
        <f>VLOOKUP(J226,Prowadzacy!$F$2:$K$105,3,FALSE)</f>
        <v>Andrzej</v>
      </c>
      <c r="M226" s="19" t="str">
        <f>VLOOKUP(J226,Prowadzacy!$F$2:$K$105,4,FALSE)</f>
        <v>Jaworski</v>
      </c>
      <c r="N226" s="20" t="str">
        <f>VLOOKUP(J226,Prowadzacy!$F$2:$M$105,8,FALSE)</f>
        <v xml:space="preserve">Marek | Jaworski | Dr inż. |  ( 05237 ) </v>
      </c>
      <c r="O226" s="20" t="str">
        <f>VLOOKUP(J226,Prowadzacy!$F$2:$K$105,5,FALSE)</f>
        <v>K36W05D02</v>
      </c>
      <c r="P226" s="20" t="str">
        <f>VLOOKUP(J226,Prowadzacy!$F$2:$K$105,6,FALSE)</f>
        <v>ZEP</v>
      </c>
      <c r="Q226" s="143" t="s">
        <v>487</v>
      </c>
      <c r="R226" s="20" t="str">
        <f>VLOOKUP(Q226,Prowadzacy!$F$2:$K$105,2,FALSE)</f>
        <v>Janusz</v>
      </c>
      <c r="S226" s="20" t="str">
        <f>VLOOKUP(Q226,Prowadzacy!$F$2:$K$105,3,FALSE)</f>
        <v>Stanisław</v>
      </c>
      <c r="T226" s="20" t="str">
        <f>VLOOKUP(Q226,Prowadzacy!$F$2:$K$105,4,FALSE)</f>
        <v>Konieczny</v>
      </c>
      <c r="U226" s="20" t="str">
        <f>VLOOKUP(Q226,Prowadzacy!$F$2:$M$105,8,FALSE)</f>
        <v xml:space="preserve">Janusz | Konieczny | Dr inż. |  ( 05269 ) </v>
      </c>
      <c r="V226" s="145"/>
      <c r="W226" s="145" t="s">
        <v>221</v>
      </c>
      <c r="X226" s="145"/>
      <c r="Y226" s="145" t="s">
        <v>221</v>
      </c>
      <c r="Z226" s="10"/>
      <c r="AA226" s="9"/>
      <c r="AB226" s="9"/>
      <c r="AC226" s="9"/>
      <c r="AD226" s="9"/>
      <c r="AE226" s="9"/>
      <c r="AF226" s="9"/>
      <c r="AG226" s="9"/>
      <c r="AH226" s="9"/>
      <c r="AI226" s="9"/>
      <c r="AJ226" s="9"/>
      <c r="AK226" s="9"/>
    </row>
    <row r="227" spans="1:37" ht="117">
      <c r="A227" s="288">
        <v>222</v>
      </c>
      <c r="B227" s="20" t="str">
        <f>VLOOKUP(E227,studia!$F$1:$I$12,2,FALSE)</f>
        <v>Elektrotechnika</v>
      </c>
      <c r="C227" s="20" t="str">
        <f>VLOOKUP(E227,studia!$F$1:$I$12,3,FALSE)</f>
        <v>inż.</v>
      </c>
      <c r="D227" s="20" t="str">
        <f>VLOOKUP(E227,studia!$F$1:$I$12,4,FALSE)</f>
        <v>ETP</v>
      </c>
      <c r="E227" s="138" t="s">
        <v>654</v>
      </c>
      <c r="F227" s="295" t="s">
        <v>2124</v>
      </c>
      <c r="G227" s="201" t="s">
        <v>663</v>
      </c>
      <c r="H227" s="201" t="s">
        <v>664</v>
      </c>
      <c r="I227" s="201" t="s">
        <v>665</v>
      </c>
      <c r="J227" s="138" t="s">
        <v>578</v>
      </c>
      <c r="K227" s="19" t="str">
        <f>VLOOKUP(J227,Prowadzacy!$F$2:$J$105,2,FALSE)</f>
        <v>Mirosław</v>
      </c>
      <c r="L227" s="19" t="str">
        <f>VLOOKUP(J227,Prowadzacy!$F$2:$K$105,3,FALSE)</f>
        <v>Marian</v>
      </c>
      <c r="M227" s="19" t="str">
        <f>VLOOKUP(J227,Prowadzacy!$F$2:$K$105,4,FALSE)</f>
        <v>Kobusiński</v>
      </c>
      <c r="N227" s="20" t="str">
        <f>VLOOKUP(J227,Prowadzacy!$F$2:$M$105,8,FALSE)</f>
        <v xml:space="preserve">Mirosław | Kobusiński | Mgr inż. |  ( 05218 ) </v>
      </c>
      <c r="O227" s="20" t="str">
        <f>VLOOKUP(J227,Prowadzacy!$F$2:$K$105,5,FALSE)</f>
        <v>K36W05D02</v>
      </c>
      <c r="P227" s="20" t="str">
        <f>VLOOKUP(J227,Prowadzacy!$F$2:$K$105,6,FALSE)</f>
        <v>ZUE</v>
      </c>
      <c r="Q227" s="143" t="s">
        <v>558</v>
      </c>
      <c r="R227" s="20" t="str">
        <f>VLOOKUP(Q227,Prowadzacy!$F$2:$K$105,2,FALSE)</f>
        <v>Kazimierz</v>
      </c>
      <c r="S227" s="20">
        <f>VLOOKUP(Q227,Prowadzacy!$F$2:$K$105,3,FALSE)</f>
        <v>0</v>
      </c>
      <c r="T227" s="20" t="str">
        <f>VLOOKUP(Q227,Prowadzacy!$F$2:$K$105,4,FALSE)</f>
        <v>Herlender</v>
      </c>
      <c r="U227" s="20" t="str">
        <f>VLOOKUP(Q227,Prowadzacy!$F$2:$M$105,8,FALSE)</f>
        <v xml:space="preserve">Kazimierz | Herlender | Dr inż. |  ( 05211 ) </v>
      </c>
      <c r="V227" s="145"/>
      <c r="W227" s="145" t="s">
        <v>221</v>
      </c>
      <c r="X227" s="145"/>
      <c r="Y227" s="145"/>
      <c r="Z227" s="10"/>
      <c r="AA227" s="9"/>
      <c r="AB227" s="9"/>
      <c r="AC227" s="9"/>
      <c r="AD227" s="9"/>
      <c r="AE227" s="9"/>
      <c r="AF227" s="9"/>
      <c r="AG227" s="9"/>
      <c r="AH227" s="9"/>
      <c r="AI227" s="9"/>
      <c r="AJ227" s="9"/>
      <c r="AK227" s="9"/>
    </row>
    <row r="228" spans="1:37" ht="129.75">
      <c r="A228" s="288">
        <v>223</v>
      </c>
      <c r="B228" s="20" t="str">
        <f>VLOOKUP(E228,studia!$F$1:$I$12,2,FALSE)</f>
        <v>Elektrotechnika</v>
      </c>
      <c r="C228" s="20" t="str">
        <f>VLOOKUP(E228,studia!$F$1:$I$12,3,FALSE)</f>
        <v>inż.</v>
      </c>
      <c r="D228" s="20" t="str">
        <f>VLOOKUP(E228,studia!$F$1:$I$12,4,FALSE)</f>
        <v>ETP</v>
      </c>
      <c r="E228" s="145" t="s">
        <v>654</v>
      </c>
      <c r="F228" s="295" t="s">
        <v>2124</v>
      </c>
      <c r="G228" s="201" t="s">
        <v>666</v>
      </c>
      <c r="H228" s="201" t="s">
        <v>667</v>
      </c>
      <c r="I228" s="201" t="s">
        <v>668</v>
      </c>
      <c r="J228" s="138" t="s">
        <v>578</v>
      </c>
      <c r="K228" s="19" t="str">
        <f>VLOOKUP(J228,Prowadzacy!$F$2:$J$105,2,FALSE)</f>
        <v>Mirosław</v>
      </c>
      <c r="L228" s="19" t="str">
        <f>VLOOKUP(J228,Prowadzacy!$F$2:$K$105,3,FALSE)</f>
        <v>Marian</v>
      </c>
      <c r="M228" s="19" t="str">
        <f>VLOOKUP(J228,Prowadzacy!$F$2:$K$105,4,FALSE)</f>
        <v>Kobusiński</v>
      </c>
      <c r="N228" s="20" t="str">
        <f>VLOOKUP(J228,Prowadzacy!$F$2:$M$105,8,FALSE)</f>
        <v xml:space="preserve">Mirosław | Kobusiński | Mgr inż. |  ( 05218 ) </v>
      </c>
      <c r="O228" s="20" t="str">
        <f>VLOOKUP(J228,Prowadzacy!$F$2:$K$105,5,FALSE)</f>
        <v>K36W05D02</v>
      </c>
      <c r="P228" s="20" t="str">
        <f>VLOOKUP(J228,Prowadzacy!$F$2:$K$105,6,FALSE)</f>
        <v>ZUE</v>
      </c>
      <c r="Q228" s="143" t="s">
        <v>386</v>
      </c>
      <c r="R228" s="20" t="str">
        <f>VLOOKUP(Q228,Prowadzacy!$F$2:$K$105,2,FALSE)</f>
        <v>Janusz</v>
      </c>
      <c r="S228" s="20" t="str">
        <f>VLOOKUP(Q228,Prowadzacy!$F$2:$K$105,3,FALSE)</f>
        <v>Kazimierz</v>
      </c>
      <c r="T228" s="20" t="str">
        <f>VLOOKUP(Q228,Prowadzacy!$F$2:$K$105,4,FALSE)</f>
        <v>Staszewski</v>
      </c>
      <c r="U228" s="20" t="str">
        <f>VLOOKUP(Q228,Prowadzacy!$F$2:$M$105,8,FALSE)</f>
        <v xml:space="preserve">Janusz | Staszewski | Dr inż. |  ( 05263 ) </v>
      </c>
      <c r="V228" s="145"/>
      <c r="W228" s="145" t="s">
        <v>221</v>
      </c>
      <c r="X228" s="145"/>
      <c r="Y228" s="145"/>
      <c r="Z228" s="10"/>
      <c r="AA228" s="9"/>
      <c r="AB228" s="9"/>
      <c r="AC228" s="9"/>
      <c r="AD228" s="9"/>
      <c r="AE228" s="9"/>
      <c r="AF228" s="9"/>
      <c r="AG228" s="9"/>
      <c r="AH228" s="9"/>
      <c r="AI228" s="9"/>
      <c r="AJ228" s="9"/>
      <c r="AK228" s="9"/>
    </row>
    <row r="229" spans="1:37" ht="91.5">
      <c r="A229" s="288">
        <v>224</v>
      </c>
      <c r="B229" s="20" t="str">
        <f>VLOOKUP(E229,studia!$F$1:$I$12,2,FALSE)</f>
        <v>Elektrotechnika</v>
      </c>
      <c r="C229" s="20" t="str">
        <f>VLOOKUP(E229,studia!$F$1:$I$12,3,FALSE)</f>
        <v>inż.</v>
      </c>
      <c r="D229" s="20" t="str">
        <f>VLOOKUP(E229,studia!$F$1:$I$12,4,FALSE)</f>
        <v>ETP</v>
      </c>
      <c r="E229" s="145" t="s">
        <v>654</v>
      </c>
      <c r="F229" s="295" t="s">
        <v>2124</v>
      </c>
      <c r="G229" s="201" t="s">
        <v>669</v>
      </c>
      <c r="H229" s="201" t="s">
        <v>670</v>
      </c>
      <c r="I229" s="205" t="s">
        <v>1780</v>
      </c>
      <c r="J229" s="138" t="s">
        <v>578</v>
      </c>
      <c r="K229" s="19" t="str">
        <f>VLOOKUP(J229,Prowadzacy!$F$2:$J$105,2,FALSE)</f>
        <v>Mirosław</v>
      </c>
      <c r="L229" s="19" t="str">
        <f>VLOOKUP(J229,Prowadzacy!$F$2:$K$105,3,FALSE)</f>
        <v>Marian</v>
      </c>
      <c r="M229" s="19" t="str">
        <f>VLOOKUP(J229,Prowadzacy!$F$2:$K$105,4,FALSE)</f>
        <v>Kobusiński</v>
      </c>
      <c r="N229" s="20" t="str">
        <f>VLOOKUP(J229,Prowadzacy!$F$2:$M$105,8,FALSE)</f>
        <v xml:space="preserve">Mirosław | Kobusiński | Mgr inż. |  ( 05218 ) </v>
      </c>
      <c r="O229" s="20" t="str">
        <f>VLOOKUP(J229,Prowadzacy!$F$2:$K$105,5,FALSE)</f>
        <v>K36W05D02</v>
      </c>
      <c r="P229" s="20" t="str">
        <f>VLOOKUP(J229,Prowadzacy!$F$2:$K$105,6,FALSE)</f>
        <v>ZUE</v>
      </c>
      <c r="Q229" s="143" t="s">
        <v>512</v>
      </c>
      <c r="R229" s="20" t="str">
        <f>VLOOKUP(Q229,Prowadzacy!$F$2:$K$105,2,FALSE)</f>
        <v>Małgorzata</v>
      </c>
      <c r="S229" s="20" t="str">
        <f>VLOOKUP(Q229,Prowadzacy!$F$2:$K$105,3,FALSE)</f>
        <v>Anna</v>
      </c>
      <c r="T229" s="20" t="str">
        <f>VLOOKUP(Q229,Prowadzacy!$F$2:$K$105,4,FALSE)</f>
        <v>Bielówka</v>
      </c>
      <c r="U229" s="20" t="str">
        <f>VLOOKUP(Q229,Prowadzacy!$F$2:$M$105,8,FALSE)</f>
        <v xml:space="preserve">Małgorzata | Bielówka | Dr inż. |  ( 05286 ) </v>
      </c>
      <c r="V229" s="145"/>
      <c r="W229" s="145" t="s">
        <v>221</v>
      </c>
      <c r="X229" s="145"/>
      <c r="Y229" s="145"/>
      <c r="Z229" s="10"/>
      <c r="AA229" s="9"/>
      <c r="AB229" s="9"/>
      <c r="AC229" s="9"/>
      <c r="AD229" s="9"/>
      <c r="AE229" s="9"/>
      <c r="AF229" s="9"/>
      <c r="AG229" s="9"/>
      <c r="AH229" s="9"/>
      <c r="AI229" s="9"/>
      <c r="AJ229" s="9"/>
      <c r="AK229" s="9"/>
    </row>
    <row r="230" spans="1:37" ht="104.25">
      <c r="A230" s="288">
        <v>225</v>
      </c>
      <c r="B230" s="20" t="str">
        <f>VLOOKUP(E230,studia!$F$1:$I$12,2,FALSE)</f>
        <v>Elektrotechnika</v>
      </c>
      <c r="C230" s="20" t="str">
        <f>VLOOKUP(E230,studia!$F$1:$I$12,3,FALSE)</f>
        <v>inż.</v>
      </c>
      <c r="D230" s="20" t="str">
        <f>VLOOKUP(E230,studia!$F$1:$I$12,4,FALSE)</f>
        <v>ETP</v>
      </c>
      <c r="E230" s="138" t="s">
        <v>654</v>
      </c>
      <c r="F230" s="295" t="s">
        <v>2124</v>
      </c>
      <c r="G230" s="201" t="s">
        <v>671</v>
      </c>
      <c r="H230" s="201" t="s">
        <v>672</v>
      </c>
      <c r="I230" s="201" t="s">
        <v>673</v>
      </c>
      <c r="J230" s="138" t="s">
        <v>578</v>
      </c>
      <c r="K230" s="19" t="str">
        <f>VLOOKUP(J230,Prowadzacy!$F$2:$J$105,2,FALSE)</f>
        <v>Mirosław</v>
      </c>
      <c r="L230" s="19" t="str">
        <f>VLOOKUP(J230,Prowadzacy!$F$2:$K$105,3,FALSE)</f>
        <v>Marian</v>
      </c>
      <c r="M230" s="19" t="str">
        <f>VLOOKUP(J230,Prowadzacy!$F$2:$K$105,4,FALSE)</f>
        <v>Kobusiński</v>
      </c>
      <c r="N230" s="20" t="str">
        <f>VLOOKUP(J230,Prowadzacy!$F$2:$M$105,8,FALSE)</f>
        <v xml:space="preserve">Mirosław | Kobusiński | Mgr inż. |  ( 05218 ) </v>
      </c>
      <c r="O230" s="20" t="str">
        <f>VLOOKUP(J230,Prowadzacy!$F$2:$K$105,5,FALSE)</f>
        <v>K36W05D02</v>
      </c>
      <c r="P230" s="20" t="str">
        <f>VLOOKUP(J230,Prowadzacy!$F$2:$K$105,6,FALSE)</f>
        <v>ZUE</v>
      </c>
      <c r="Q230" s="143" t="s">
        <v>558</v>
      </c>
      <c r="R230" s="20" t="str">
        <f>VLOOKUP(Q230,Prowadzacy!$F$2:$K$105,2,FALSE)</f>
        <v>Kazimierz</v>
      </c>
      <c r="S230" s="20">
        <f>VLOOKUP(Q230,Prowadzacy!$F$2:$K$105,3,FALSE)</f>
        <v>0</v>
      </c>
      <c r="T230" s="20" t="str">
        <f>VLOOKUP(Q230,Prowadzacy!$F$2:$K$105,4,FALSE)</f>
        <v>Herlender</v>
      </c>
      <c r="U230" s="20" t="str">
        <f>VLOOKUP(Q230,Prowadzacy!$F$2:$M$105,8,FALSE)</f>
        <v xml:space="preserve">Kazimierz | Herlender | Dr inż. |  ( 05211 ) </v>
      </c>
      <c r="V230" s="145"/>
      <c r="W230" s="145" t="s">
        <v>221</v>
      </c>
      <c r="X230" s="145"/>
      <c r="Y230" s="145"/>
      <c r="Z230" s="10"/>
      <c r="AA230" s="9"/>
      <c r="AB230" s="9"/>
      <c r="AC230" s="9"/>
      <c r="AD230" s="9"/>
      <c r="AE230" s="9"/>
      <c r="AF230" s="9"/>
      <c r="AG230" s="9"/>
      <c r="AH230" s="9"/>
      <c r="AI230" s="9"/>
      <c r="AJ230" s="9"/>
      <c r="AK230" s="9"/>
    </row>
    <row r="231" spans="1:37" ht="129.75">
      <c r="A231" s="288">
        <v>226</v>
      </c>
      <c r="B231" s="20" t="str">
        <f>VLOOKUP(E231,studia!$F$1:$I$12,2,FALSE)</f>
        <v>Elektrotechnika</v>
      </c>
      <c r="C231" s="20" t="str">
        <f>VLOOKUP(E231,studia!$F$1:$I$12,3,FALSE)</f>
        <v>inż.</v>
      </c>
      <c r="D231" s="20" t="str">
        <f>VLOOKUP(E231,studia!$F$1:$I$12,4,FALSE)</f>
        <v>ETP</v>
      </c>
      <c r="E231" s="138" t="s">
        <v>654</v>
      </c>
      <c r="F231" s="295" t="s">
        <v>2124</v>
      </c>
      <c r="G231" s="201" t="s">
        <v>674</v>
      </c>
      <c r="H231" s="202" t="s">
        <v>675</v>
      </c>
      <c r="I231" s="201" t="s">
        <v>676</v>
      </c>
      <c r="J231" s="138" t="s">
        <v>578</v>
      </c>
      <c r="K231" s="19" t="str">
        <f>VLOOKUP(J231,Prowadzacy!$F$2:$J$105,2,FALSE)</f>
        <v>Mirosław</v>
      </c>
      <c r="L231" s="19" t="str">
        <f>VLOOKUP(J231,Prowadzacy!$F$2:$K$105,3,FALSE)</f>
        <v>Marian</v>
      </c>
      <c r="M231" s="19" t="str">
        <f>VLOOKUP(J231,Prowadzacy!$F$2:$K$105,4,FALSE)</f>
        <v>Kobusiński</v>
      </c>
      <c r="N231" s="20" t="str">
        <f>VLOOKUP(J231,Prowadzacy!$F$2:$M$105,8,FALSE)</f>
        <v xml:space="preserve">Mirosław | Kobusiński | Mgr inż. |  ( 05218 ) </v>
      </c>
      <c r="O231" s="20" t="str">
        <f>VLOOKUP(J231,Prowadzacy!$F$2:$K$105,5,FALSE)</f>
        <v>K36W05D02</v>
      </c>
      <c r="P231" s="20" t="str">
        <f>VLOOKUP(J231,Prowadzacy!$F$2:$K$105,6,FALSE)</f>
        <v>ZUE</v>
      </c>
      <c r="Q231" s="143" t="s">
        <v>512</v>
      </c>
      <c r="R231" s="20" t="str">
        <f>VLOOKUP(Q231,Prowadzacy!$F$2:$K$105,2,FALSE)</f>
        <v>Małgorzata</v>
      </c>
      <c r="S231" s="20" t="str">
        <f>VLOOKUP(Q231,Prowadzacy!$F$2:$K$105,3,FALSE)</f>
        <v>Anna</v>
      </c>
      <c r="T231" s="20" t="str">
        <f>VLOOKUP(Q231,Prowadzacy!$F$2:$K$105,4,FALSE)</f>
        <v>Bielówka</v>
      </c>
      <c r="U231" s="20" t="str">
        <f>VLOOKUP(Q231,Prowadzacy!$F$2:$M$105,8,FALSE)</f>
        <v xml:space="preserve">Małgorzata | Bielówka | Dr inż. |  ( 05286 ) </v>
      </c>
      <c r="V231" s="145"/>
      <c r="W231" s="145" t="s">
        <v>221</v>
      </c>
      <c r="X231" s="145"/>
      <c r="Y231" s="145"/>
      <c r="Z231" s="10"/>
      <c r="AA231" s="9"/>
      <c r="AB231" s="9"/>
      <c r="AC231" s="9"/>
      <c r="AD231" s="9"/>
      <c r="AE231" s="9"/>
      <c r="AF231" s="9"/>
      <c r="AG231" s="9"/>
      <c r="AH231" s="9"/>
      <c r="AI231" s="9"/>
      <c r="AJ231" s="9"/>
      <c r="AK231" s="9"/>
    </row>
    <row r="232" spans="1:37" ht="180.75">
      <c r="A232" s="288">
        <v>227</v>
      </c>
      <c r="B232" s="20" t="str">
        <f>VLOOKUP(E232,studia!$F$1:$I$12,2,FALSE)</f>
        <v>Elektrotechnika</v>
      </c>
      <c r="C232" s="20" t="str">
        <f>VLOOKUP(E232,studia!$F$1:$I$12,3,FALSE)</f>
        <v>inż.</v>
      </c>
      <c r="D232" s="20" t="str">
        <f>VLOOKUP(E232,studia!$F$1:$I$12,4,FALSE)</f>
        <v>ETP</v>
      </c>
      <c r="E232" s="138" t="s">
        <v>654</v>
      </c>
      <c r="F232" s="295" t="s">
        <v>2124</v>
      </c>
      <c r="G232" s="201" t="s">
        <v>677</v>
      </c>
      <c r="H232" s="201" t="s">
        <v>678</v>
      </c>
      <c r="I232" s="201" t="s">
        <v>679</v>
      </c>
      <c r="J232" s="138" t="s">
        <v>578</v>
      </c>
      <c r="K232" s="19" t="str">
        <f>VLOOKUP(J232,Prowadzacy!$F$2:$J$105,2,FALSE)</f>
        <v>Mirosław</v>
      </c>
      <c r="L232" s="19" t="str">
        <f>VLOOKUP(J232,Prowadzacy!$F$2:$K$105,3,FALSE)</f>
        <v>Marian</v>
      </c>
      <c r="M232" s="19" t="str">
        <f>VLOOKUP(J232,Prowadzacy!$F$2:$K$105,4,FALSE)</f>
        <v>Kobusiński</v>
      </c>
      <c r="N232" s="20" t="str">
        <f>VLOOKUP(J232,Prowadzacy!$F$2:$M$105,8,FALSE)</f>
        <v xml:space="preserve">Mirosław | Kobusiński | Mgr inż. |  ( 05218 ) </v>
      </c>
      <c r="O232" s="20" t="str">
        <f>VLOOKUP(J232,Prowadzacy!$F$2:$K$105,5,FALSE)</f>
        <v>K36W05D02</v>
      </c>
      <c r="P232" s="20" t="str">
        <f>VLOOKUP(J232,Prowadzacy!$F$2:$K$105,6,FALSE)</f>
        <v>ZUE</v>
      </c>
      <c r="Q232" s="143" t="s">
        <v>500</v>
      </c>
      <c r="R232" s="20" t="str">
        <f>VLOOKUP(Q232,Prowadzacy!$F$2:$K$105,2,FALSE)</f>
        <v>Marta</v>
      </c>
      <c r="S232" s="20" t="str">
        <f>VLOOKUP(Q232,Prowadzacy!$F$2:$K$105,3,FALSE)</f>
        <v>Monika</v>
      </c>
      <c r="T232" s="20" t="str">
        <f>VLOOKUP(Q232,Prowadzacy!$F$2:$K$105,4,FALSE)</f>
        <v>Bątkiewicz-Pantuła</v>
      </c>
      <c r="U232" s="20" t="str">
        <f>VLOOKUP(Q232,Prowadzacy!$F$2:$M$105,8,FALSE)</f>
        <v xml:space="preserve">Marta | Bątkiewicz-Pantuła | Dr inż. |  ( 05298 ) </v>
      </c>
      <c r="V232" s="145"/>
      <c r="W232" s="145" t="s">
        <v>221</v>
      </c>
      <c r="X232" s="145"/>
      <c r="Y232" s="145"/>
      <c r="Z232" s="10"/>
      <c r="AA232" s="9"/>
      <c r="AB232" s="9"/>
      <c r="AC232" s="9"/>
      <c r="AD232" s="9"/>
      <c r="AE232" s="9"/>
      <c r="AF232" s="9"/>
      <c r="AG232" s="9"/>
      <c r="AH232" s="9"/>
      <c r="AI232" s="9"/>
      <c r="AJ232" s="9"/>
      <c r="AK232" s="9"/>
    </row>
    <row r="233" spans="1:37" ht="78.75">
      <c r="A233" s="288">
        <v>228</v>
      </c>
      <c r="B233" s="20" t="str">
        <f>VLOOKUP(E233,studia!$F$1:$I$12,2,FALSE)</f>
        <v>Elektrotechnika</v>
      </c>
      <c r="C233" s="20" t="str">
        <f>VLOOKUP(E233,studia!$F$1:$I$12,3,FALSE)</f>
        <v>inż.</v>
      </c>
      <c r="D233" s="20" t="str">
        <f>VLOOKUP(E233,studia!$F$1:$I$12,4,FALSE)</f>
        <v>ETP</v>
      </c>
      <c r="E233" s="138" t="s">
        <v>654</v>
      </c>
      <c r="F233" s="138"/>
      <c r="G233" s="201" t="s">
        <v>680</v>
      </c>
      <c r="H233" s="201" t="s">
        <v>681</v>
      </c>
      <c r="I233" s="201" t="s">
        <v>682</v>
      </c>
      <c r="J233" s="138" t="s">
        <v>487</v>
      </c>
      <c r="K233" s="19" t="str">
        <f>VLOOKUP(J233,Prowadzacy!$F$2:$J$105,2,FALSE)</f>
        <v>Janusz</v>
      </c>
      <c r="L233" s="19" t="str">
        <f>VLOOKUP(J233,Prowadzacy!$F$2:$K$105,3,FALSE)</f>
        <v>Stanisław</v>
      </c>
      <c r="M233" s="19" t="str">
        <f>VLOOKUP(J233,Prowadzacy!$F$2:$K$105,4,FALSE)</f>
        <v>Konieczny</v>
      </c>
      <c r="N233" s="20" t="str">
        <f>VLOOKUP(J233,Prowadzacy!$F$2:$M$105,8,FALSE)</f>
        <v xml:space="preserve">Janusz | Konieczny | Dr inż. |  ( 05269 ) </v>
      </c>
      <c r="O233" s="20" t="str">
        <f>VLOOKUP(J233,Prowadzacy!$F$2:$K$105,5,FALSE)</f>
        <v>K36W05D02</v>
      </c>
      <c r="P233" s="20" t="str">
        <f>VLOOKUP(J233,Prowadzacy!$F$2:$K$105,6,FALSE)</f>
        <v>ZEP</v>
      </c>
      <c r="Q233" s="143" t="s">
        <v>523</v>
      </c>
      <c r="R233" s="20" t="str">
        <f>VLOOKUP(Q233,Prowadzacy!$F$2:$K$105,2,FALSE)</f>
        <v>Joanna</v>
      </c>
      <c r="S233" s="20" t="str">
        <f>VLOOKUP(Q233,Prowadzacy!$F$2:$K$105,3,FALSE)</f>
        <v>Karolina</v>
      </c>
      <c r="T233" s="20" t="str">
        <f>VLOOKUP(Q233,Prowadzacy!$F$2:$K$105,4,FALSE)</f>
        <v>Budzisz</v>
      </c>
      <c r="U233" s="20" t="str">
        <f>VLOOKUP(Q233,Prowadzacy!$F$2:$M$105,8,FALSE)</f>
        <v xml:space="preserve">Joanna | Budzisz | Dr inż. |  ( 05404 ) </v>
      </c>
      <c r="V233" s="145"/>
      <c r="W233" s="145" t="s">
        <v>221</v>
      </c>
      <c r="X233" s="145"/>
      <c r="Y233" s="145"/>
      <c r="Z233" s="10"/>
      <c r="AA233" s="9"/>
      <c r="AB233" s="9"/>
      <c r="AC233" s="9"/>
      <c r="AD233" s="9"/>
      <c r="AE233" s="9"/>
      <c r="AF233" s="9"/>
      <c r="AG233" s="9"/>
      <c r="AH233" s="9"/>
      <c r="AI233" s="9"/>
      <c r="AJ233" s="9"/>
      <c r="AK233" s="9"/>
    </row>
    <row r="234" spans="1:37" ht="78.75">
      <c r="A234" s="288">
        <v>229</v>
      </c>
      <c r="B234" s="20" t="str">
        <f>VLOOKUP(E234,studia!$F$1:$I$12,2,FALSE)</f>
        <v>Elektrotechnika</v>
      </c>
      <c r="C234" s="20" t="str">
        <f>VLOOKUP(E234,studia!$F$1:$I$12,3,FALSE)</f>
        <v>inż.</v>
      </c>
      <c r="D234" s="20" t="str">
        <f>VLOOKUP(E234,studia!$F$1:$I$12,4,FALSE)</f>
        <v>ETP</v>
      </c>
      <c r="E234" s="145" t="s">
        <v>654</v>
      </c>
      <c r="F234" s="295" t="s">
        <v>2124</v>
      </c>
      <c r="G234" s="201" t="s">
        <v>683</v>
      </c>
      <c r="H234" s="201" t="s">
        <v>684</v>
      </c>
      <c r="I234" s="201" t="s">
        <v>685</v>
      </c>
      <c r="J234" s="145" t="s">
        <v>487</v>
      </c>
      <c r="K234" s="19" t="str">
        <f>VLOOKUP(J234,Prowadzacy!$F$2:$J$105,2,FALSE)</f>
        <v>Janusz</v>
      </c>
      <c r="L234" s="19" t="str">
        <f>VLOOKUP(J234,Prowadzacy!$F$2:$K$105,3,FALSE)</f>
        <v>Stanisław</v>
      </c>
      <c r="M234" s="19" t="str">
        <f>VLOOKUP(J234,Prowadzacy!$F$2:$K$105,4,FALSE)</f>
        <v>Konieczny</v>
      </c>
      <c r="N234" s="20" t="str">
        <f>VLOOKUP(J234,Prowadzacy!$F$2:$M$105,8,FALSE)</f>
        <v xml:space="preserve">Janusz | Konieczny | Dr inż. |  ( 05269 ) </v>
      </c>
      <c r="O234" s="20" t="str">
        <f>VLOOKUP(J234,Prowadzacy!$F$2:$K$105,5,FALSE)</f>
        <v>K36W05D02</v>
      </c>
      <c r="P234" s="20" t="str">
        <f>VLOOKUP(J234,Prowadzacy!$F$2:$K$105,6,FALSE)</f>
        <v>ZEP</v>
      </c>
      <c r="Q234" s="145" t="s">
        <v>523</v>
      </c>
      <c r="R234" s="20" t="str">
        <f>VLOOKUP(Q234,Prowadzacy!$F$2:$K$105,2,FALSE)</f>
        <v>Joanna</v>
      </c>
      <c r="S234" s="20" t="str">
        <f>VLOOKUP(Q234,Prowadzacy!$F$2:$K$105,3,FALSE)</f>
        <v>Karolina</v>
      </c>
      <c r="T234" s="20" t="str">
        <f>VLOOKUP(Q234,Prowadzacy!$F$2:$K$105,4,FALSE)</f>
        <v>Budzisz</v>
      </c>
      <c r="U234" s="20" t="str">
        <f>VLOOKUP(Q234,Prowadzacy!$F$2:$M$105,8,FALSE)</f>
        <v xml:space="preserve">Joanna | Budzisz | Dr inż. |  ( 05404 ) </v>
      </c>
      <c r="V234" s="145"/>
      <c r="W234" s="145" t="s">
        <v>221</v>
      </c>
      <c r="X234" s="145"/>
      <c r="Y234" s="145"/>
      <c r="Z234" s="10"/>
      <c r="AA234" s="9"/>
      <c r="AB234" s="9"/>
      <c r="AC234" s="9"/>
      <c r="AD234" s="9"/>
      <c r="AE234" s="9"/>
      <c r="AF234" s="9"/>
      <c r="AG234" s="9"/>
      <c r="AH234" s="9"/>
      <c r="AI234" s="9"/>
      <c r="AJ234" s="9"/>
      <c r="AK234" s="9"/>
    </row>
    <row r="235" spans="1:37" ht="117">
      <c r="A235" s="288">
        <v>230</v>
      </c>
      <c r="B235" s="20" t="str">
        <f>VLOOKUP(E235,studia!$F$1:$I$12,2,FALSE)</f>
        <v>Elektrotechnika</v>
      </c>
      <c r="C235" s="20" t="str">
        <f>VLOOKUP(E235,studia!$F$1:$I$12,3,FALSE)</f>
        <v>inż.</v>
      </c>
      <c r="D235" s="20" t="str">
        <f>VLOOKUP(E235,studia!$F$1:$I$12,4,FALSE)</f>
        <v>ETP</v>
      </c>
      <c r="E235" s="146" t="s">
        <v>654</v>
      </c>
      <c r="F235" s="147"/>
      <c r="G235" s="203" t="s">
        <v>686</v>
      </c>
      <c r="H235" s="204" t="s">
        <v>687</v>
      </c>
      <c r="I235" s="204" t="s">
        <v>688</v>
      </c>
      <c r="J235" s="147" t="s">
        <v>628</v>
      </c>
      <c r="K235" s="19" t="str">
        <f>VLOOKUP(J235,Prowadzacy!$F$2:$J$105,2,FALSE)</f>
        <v>Marek</v>
      </c>
      <c r="L235" s="19">
        <f>VLOOKUP(J235,Prowadzacy!$F$2:$K$105,3,FALSE)</f>
        <v>0</v>
      </c>
      <c r="M235" s="19" t="str">
        <f>VLOOKUP(J235,Prowadzacy!$F$2:$K$105,4,FALSE)</f>
        <v>Szuba</v>
      </c>
      <c r="N235" s="20" t="str">
        <f>VLOOKUP(J235,Prowadzacy!$F$2:$M$105,8,FALSE)</f>
        <v xml:space="preserve">Marek | Szuba | Dr inż. |  ( 05251 ) </v>
      </c>
      <c r="O235" s="20" t="str">
        <f>VLOOKUP(J235,Prowadzacy!$F$2:$K$105,5,FALSE)</f>
        <v>K36W05D02</v>
      </c>
      <c r="P235" s="20" t="str">
        <f>VLOOKUP(J235,Prowadzacy!$F$2:$K$105,6,FALSE)</f>
        <v>ZEP</v>
      </c>
      <c r="Q235" s="147" t="s">
        <v>571</v>
      </c>
      <c r="R235" s="20" t="str">
        <f>VLOOKUP(Q235,Prowadzacy!$F$2:$K$105,2,FALSE)</f>
        <v>Marek</v>
      </c>
      <c r="S235" s="20" t="str">
        <f>VLOOKUP(Q235,Prowadzacy!$F$2:$K$105,3,FALSE)</f>
        <v>Andrzej</v>
      </c>
      <c r="T235" s="20" t="str">
        <f>VLOOKUP(Q235,Prowadzacy!$F$2:$K$105,4,FALSE)</f>
        <v>Jaworski</v>
      </c>
      <c r="U235" s="20" t="str">
        <f>VLOOKUP(Q235,Prowadzacy!$F$2:$M$105,8,FALSE)</f>
        <v xml:space="preserve">Marek | Jaworski | Dr inż. |  ( 05237 ) </v>
      </c>
      <c r="V235" s="147"/>
      <c r="W235" s="145" t="s">
        <v>221</v>
      </c>
      <c r="X235" s="147"/>
      <c r="Y235" s="147"/>
      <c r="Z235" s="10"/>
      <c r="AA235" s="9"/>
      <c r="AB235" s="9"/>
      <c r="AC235" s="9"/>
      <c r="AD235" s="9"/>
      <c r="AE235" s="9"/>
      <c r="AF235" s="9"/>
      <c r="AG235" s="9"/>
      <c r="AH235" s="9"/>
      <c r="AI235" s="9"/>
      <c r="AJ235" s="9"/>
      <c r="AK235" s="9"/>
    </row>
    <row r="236" spans="1:37" ht="78.75">
      <c r="A236" s="288">
        <v>231</v>
      </c>
      <c r="B236" s="20" t="str">
        <f>VLOOKUP(E236,studia!$F$1:$I$12,2,FALSE)</f>
        <v>Elektrotechnika</v>
      </c>
      <c r="C236" s="20" t="str">
        <f>VLOOKUP(E236,studia!$F$1:$I$12,3,FALSE)</f>
        <v>inż.</v>
      </c>
      <c r="D236" s="20" t="str">
        <f>VLOOKUP(E236,studia!$F$1:$I$12,4,FALSE)</f>
        <v>ETP</v>
      </c>
      <c r="E236" s="146" t="s">
        <v>654</v>
      </c>
      <c r="F236" s="147"/>
      <c r="G236" s="203" t="s">
        <v>689</v>
      </c>
      <c r="H236" s="204" t="s">
        <v>690</v>
      </c>
      <c r="I236" s="204" t="s">
        <v>691</v>
      </c>
      <c r="J236" s="147" t="s">
        <v>628</v>
      </c>
      <c r="K236" s="19" t="str">
        <f>VLOOKUP(J236,Prowadzacy!$F$2:$J$105,2,FALSE)</f>
        <v>Marek</v>
      </c>
      <c r="L236" s="19">
        <f>VLOOKUP(J236,Prowadzacy!$F$2:$K$105,3,FALSE)</f>
        <v>0</v>
      </c>
      <c r="M236" s="19" t="str">
        <f>VLOOKUP(J236,Prowadzacy!$F$2:$K$105,4,FALSE)</f>
        <v>Szuba</v>
      </c>
      <c r="N236" s="20" t="str">
        <f>VLOOKUP(J236,Prowadzacy!$F$2:$M$105,8,FALSE)</f>
        <v xml:space="preserve">Marek | Szuba | Dr inż. |  ( 05251 ) </v>
      </c>
      <c r="O236" s="20" t="str">
        <f>VLOOKUP(J236,Prowadzacy!$F$2:$K$105,5,FALSE)</f>
        <v>K36W05D02</v>
      </c>
      <c r="P236" s="20" t="str">
        <f>VLOOKUP(J236,Prowadzacy!$F$2:$K$105,6,FALSE)</f>
        <v>ZEP</v>
      </c>
      <c r="Q236" s="147" t="s">
        <v>571</v>
      </c>
      <c r="R236" s="20" t="str">
        <f>VLOOKUP(Q236,Prowadzacy!$F$2:$K$105,2,FALSE)</f>
        <v>Marek</v>
      </c>
      <c r="S236" s="20" t="str">
        <f>VLOOKUP(Q236,Prowadzacy!$F$2:$K$105,3,FALSE)</f>
        <v>Andrzej</v>
      </c>
      <c r="T236" s="20" t="str">
        <f>VLOOKUP(Q236,Prowadzacy!$F$2:$K$105,4,FALSE)</f>
        <v>Jaworski</v>
      </c>
      <c r="U236" s="20" t="str">
        <f>VLOOKUP(Q236,Prowadzacy!$F$2:$M$105,8,FALSE)</f>
        <v xml:space="preserve">Marek | Jaworski | Dr inż. |  ( 05237 ) </v>
      </c>
      <c r="V236" s="147"/>
      <c r="W236" s="145" t="s">
        <v>221</v>
      </c>
      <c r="X236" s="147"/>
      <c r="Y236" s="147"/>
      <c r="Z236" s="10"/>
      <c r="AA236" s="9"/>
      <c r="AB236" s="9"/>
      <c r="AC236" s="9"/>
      <c r="AD236" s="9"/>
      <c r="AE236" s="9"/>
      <c r="AF236" s="9"/>
      <c r="AG236" s="9"/>
      <c r="AH236" s="9"/>
      <c r="AI236" s="9"/>
      <c r="AJ236" s="9"/>
      <c r="AK236" s="9"/>
    </row>
    <row r="237" spans="1:37" ht="104.25">
      <c r="A237" s="288">
        <v>232</v>
      </c>
      <c r="B237" s="20" t="str">
        <f>VLOOKUP(E237,studia!$F$1:$I$12,2,FALSE)</f>
        <v>Elektrotechnika</v>
      </c>
      <c r="C237" s="20" t="str">
        <f>VLOOKUP(E237,studia!$F$1:$I$12,3,FALSE)</f>
        <v>inż.</v>
      </c>
      <c r="D237" s="20" t="str">
        <f>VLOOKUP(E237,studia!$F$1:$I$12,4,FALSE)</f>
        <v>ETP</v>
      </c>
      <c r="E237" s="147" t="s">
        <v>654</v>
      </c>
      <c r="F237" s="295" t="s">
        <v>2124</v>
      </c>
      <c r="G237" s="203" t="s">
        <v>692</v>
      </c>
      <c r="H237" s="204" t="s">
        <v>693</v>
      </c>
      <c r="I237" s="203" t="s">
        <v>694</v>
      </c>
      <c r="J237" s="147" t="s">
        <v>628</v>
      </c>
      <c r="K237" s="19" t="str">
        <f>VLOOKUP(J237,Prowadzacy!$F$2:$J$105,2,FALSE)</f>
        <v>Marek</v>
      </c>
      <c r="L237" s="19">
        <f>VLOOKUP(J237,Prowadzacy!$F$2:$K$105,3,FALSE)</f>
        <v>0</v>
      </c>
      <c r="M237" s="19" t="str">
        <f>VLOOKUP(J237,Prowadzacy!$F$2:$K$105,4,FALSE)</f>
        <v>Szuba</v>
      </c>
      <c r="N237" s="20" t="str">
        <f>VLOOKUP(J237,Prowadzacy!$F$2:$M$105,8,FALSE)</f>
        <v xml:space="preserve">Marek | Szuba | Dr inż. |  ( 05251 ) </v>
      </c>
      <c r="O237" s="20" t="str">
        <f>VLOOKUP(J237,Prowadzacy!$F$2:$K$105,5,FALSE)</f>
        <v>K36W05D02</v>
      </c>
      <c r="P237" s="20" t="str">
        <f>VLOOKUP(J237,Prowadzacy!$F$2:$K$105,6,FALSE)</f>
        <v>ZEP</v>
      </c>
      <c r="Q237" s="147" t="s">
        <v>487</v>
      </c>
      <c r="R237" s="20" t="str">
        <f>VLOOKUP(Q237,Prowadzacy!$F$2:$K$105,2,FALSE)</f>
        <v>Janusz</v>
      </c>
      <c r="S237" s="20" t="str">
        <f>VLOOKUP(Q237,Prowadzacy!$F$2:$K$105,3,FALSE)</f>
        <v>Stanisław</v>
      </c>
      <c r="T237" s="20" t="str">
        <f>VLOOKUP(Q237,Prowadzacy!$F$2:$K$105,4,FALSE)</f>
        <v>Konieczny</v>
      </c>
      <c r="U237" s="20" t="str">
        <f>VLOOKUP(Q237,Prowadzacy!$F$2:$M$105,8,FALSE)</f>
        <v xml:space="preserve">Janusz | Konieczny | Dr inż. |  ( 05269 ) </v>
      </c>
      <c r="V237" s="147"/>
      <c r="W237" s="145" t="s">
        <v>221</v>
      </c>
      <c r="X237" s="147"/>
      <c r="Y237" s="147"/>
      <c r="Z237" s="10"/>
      <c r="AA237" s="9"/>
      <c r="AB237" s="9"/>
      <c r="AC237" s="9"/>
      <c r="AD237" s="9"/>
      <c r="AE237" s="9"/>
      <c r="AF237" s="9"/>
      <c r="AG237" s="9"/>
      <c r="AH237" s="9"/>
      <c r="AI237" s="9"/>
      <c r="AJ237" s="9"/>
      <c r="AK237" s="9"/>
    </row>
    <row r="238" spans="1:37" ht="117">
      <c r="A238" s="288">
        <v>233</v>
      </c>
      <c r="B238" s="20" t="str">
        <f>VLOOKUP(E238,studia!$F$1:$I$12,2,FALSE)</f>
        <v>Elektrotechnika</v>
      </c>
      <c r="C238" s="20" t="str">
        <f>VLOOKUP(E238,studia!$F$1:$I$12,3,FALSE)</f>
        <v>inż.</v>
      </c>
      <c r="D238" s="20" t="str">
        <f>VLOOKUP(E238,studia!$F$1:$I$12,4,FALSE)</f>
        <v>ETP</v>
      </c>
      <c r="E238" s="163" t="s">
        <v>654</v>
      </c>
      <c r="F238" s="163"/>
      <c r="G238" s="200" t="s">
        <v>1038</v>
      </c>
      <c r="H238" s="200" t="s">
        <v>1039</v>
      </c>
      <c r="I238" s="200" t="s">
        <v>1040</v>
      </c>
      <c r="J238" s="164" t="s">
        <v>1041</v>
      </c>
      <c r="K238" s="19" t="str">
        <f>VLOOKUP(J238,Prowadzacy!$F$2:$J$105,2,FALSE)</f>
        <v>Daniel</v>
      </c>
      <c r="L238" s="19">
        <f>VLOOKUP(J238,Prowadzacy!$F$2:$K$105,3,FALSE)</f>
        <v>0</v>
      </c>
      <c r="M238" s="19" t="str">
        <f>VLOOKUP(J238,Prowadzacy!$F$2:$K$105,4,FALSE)</f>
        <v>Dusza</v>
      </c>
      <c r="N238" s="20" t="str">
        <f>VLOOKUP(J238,Prowadzacy!$F$2:$M$105,8,FALSE)</f>
        <v xml:space="preserve">Daniel | Dusza | Dr inż. |  ( 05358 ) </v>
      </c>
      <c r="O238" s="20" t="str">
        <f>VLOOKUP(J238,Prowadzacy!$F$2:$K$105,5,FALSE)</f>
        <v>K37W05D02</v>
      </c>
      <c r="P238" s="20" t="str">
        <f>VLOOKUP(J238,Prowadzacy!$F$2:$K$105,6,FALSE)</f>
        <v>ZMPE</v>
      </c>
      <c r="Q238" s="163" t="s">
        <v>1188</v>
      </c>
      <c r="R238" s="20" t="str">
        <f>VLOOKUP(Q238,Prowadzacy!$F$2:$K$105,2,FALSE)</f>
        <v>Grzegorz</v>
      </c>
      <c r="S238" s="20" t="str">
        <f>VLOOKUP(Q238,Prowadzacy!$F$2:$K$105,3,FALSE)</f>
        <v>Michał</v>
      </c>
      <c r="T238" s="20" t="str">
        <f>VLOOKUP(Q238,Prowadzacy!$F$2:$K$105,4,FALSE)</f>
        <v>Kosobudzki</v>
      </c>
      <c r="U238" s="20" t="str">
        <f>VLOOKUP(Q238,Prowadzacy!$F$2:$M$105,8,FALSE)</f>
        <v xml:space="preserve">Grzegorz | Kosobudzki | Dr inż. |  ( 05320 ) </v>
      </c>
      <c r="V238" s="164"/>
      <c r="W238" s="163" t="s">
        <v>221</v>
      </c>
      <c r="X238" s="163"/>
      <c r="Y238" s="163"/>
      <c r="Z238" s="10"/>
      <c r="AA238" s="9"/>
      <c r="AB238" s="9"/>
      <c r="AC238" s="9"/>
      <c r="AD238" s="9"/>
      <c r="AE238" s="9"/>
      <c r="AF238" s="9"/>
      <c r="AG238" s="9"/>
      <c r="AH238" s="9"/>
      <c r="AI238" s="9"/>
      <c r="AJ238" s="9"/>
      <c r="AK238" s="9"/>
    </row>
    <row r="239" spans="1:37" ht="104.25">
      <c r="A239" s="288">
        <v>234</v>
      </c>
      <c r="B239" s="20" t="str">
        <f>VLOOKUP(E239,studia!$F$1:$I$12,2,FALSE)</f>
        <v>Elektrotechnika</v>
      </c>
      <c r="C239" s="20" t="str">
        <f>VLOOKUP(E239,studia!$F$1:$I$12,3,FALSE)</f>
        <v>inż.</v>
      </c>
      <c r="D239" s="20" t="str">
        <f>VLOOKUP(E239,studia!$F$1:$I$12,4,FALSE)</f>
        <v>ETP</v>
      </c>
      <c r="E239" s="163" t="s">
        <v>654</v>
      </c>
      <c r="F239" s="163"/>
      <c r="G239" s="200" t="s">
        <v>1042</v>
      </c>
      <c r="H239" s="200" t="s">
        <v>1043</v>
      </c>
      <c r="I239" s="200" t="s">
        <v>1044</v>
      </c>
      <c r="J239" s="164" t="s">
        <v>1041</v>
      </c>
      <c r="K239" s="19" t="str">
        <f>VLOOKUP(J239,Prowadzacy!$F$2:$J$105,2,FALSE)</f>
        <v>Daniel</v>
      </c>
      <c r="L239" s="19">
        <f>VLOOKUP(J239,Prowadzacy!$F$2:$K$105,3,FALSE)</f>
        <v>0</v>
      </c>
      <c r="M239" s="19" t="str">
        <f>VLOOKUP(J239,Prowadzacy!$F$2:$K$105,4,FALSE)</f>
        <v>Dusza</v>
      </c>
      <c r="N239" s="20" t="str">
        <f>VLOOKUP(J239,Prowadzacy!$F$2:$M$105,8,FALSE)</f>
        <v xml:space="preserve">Daniel | Dusza | Dr inż. |  ( 05358 ) </v>
      </c>
      <c r="O239" s="20" t="str">
        <f>VLOOKUP(J239,Prowadzacy!$F$2:$K$105,5,FALSE)</f>
        <v>K37W05D02</v>
      </c>
      <c r="P239" s="20" t="str">
        <f>VLOOKUP(J239,Prowadzacy!$F$2:$K$105,6,FALSE)</f>
        <v>ZMPE</v>
      </c>
      <c r="Q239" s="163" t="s">
        <v>1188</v>
      </c>
      <c r="R239" s="20" t="str">
        <f>VLOOKUP(Q239,Prowadzacy!$F$2:$K$105,2,FALSE)</f>
        <v>Grzegorz</v>
      </c>
      <c r="S239" s="20" t="str">
        <f>VLOOKUP(Q239,Prowadzacy!$F$2:$K$105,3,FALSE)</f>
        <v>Michał</v>
      </c>
      <c r="T239" s="20" t="str">
        <f>VLOOKUP(Q239,Prowadzacy!$F$2:$K$105,4,FALSE)</f>
        <v>Kosobudzki</v>
      </c>
      <c r="U239" s="20" t="str">
        <f>VLOOKUP(Q239,Prowadzacy!$F$2:$M$105,8,FALSE)</f>
        <v xml:space="preserve">Grzegorz | Kosobudzki | Dr inż. |  ( 05320 ) </v>
      </c>
      <c r="V239" s="164"/>
      <c r="W239" s="163" t="s">
        <v>221</v>
      </c>
      <c r="X239" s="163"/>
      <c r="Y239" s="163"/>
      <c r="Z239" s="10"/>
      <c r="AA239" s="9"/>
      <c r="AB239" s="9"/>
      <c r="AC239" s="9"/>
      <c r="AD239" s="9"/>
      <c r="AE239" s="9"/>
      <c r="AF239" s="9"/>
      <c r="AG239" s="9"/>
      <c r="AH239" s="9"/>
      <c r="AI239" s="9"/>
      <c r="AJ239" s="9"/>
      <c r="AK239" s="9"/>
    </row>
    <row r="240" spans="1:37" ht="91.5">
      <c r="A240" s="288">
        <v>235</v>
      </c>
      <c r="B240" s="20" t="str">
        <f>VLOOKUP(E240,studia!$F$1:$I$12,2,FALSE)</f>
        <v>Elektrotechnika</v>
      </c>
      <c r="C240" s="20" t="str">
        <f>VLOOKUP(E240,studia!$F$1:$I$12,3,FALSE)</f>
        <v>inż.</v>
      </c>
      <c r="D240" s="20" t="str">
        <f>VLOOKUP(E240,studia!$F$1:$I$12,4,FALSE)</f>
        <v>ETP</v>
      </c>
      <c r="E240" s="163" t="s">
        <v>654</v>
      </c>
      <c r="F240" s="163"/>
      <c r="G240" s="200" t="s">
        <v>1131</v>
      </c>
      <c r="H240" s="200" t="s">
        <v>1132</v>
      </c>
      <c r="I240" s="200" t="s">
        <v>1133</v>
      </c>
      <c r="J240" s="164" t="s">
        <v>1134</v>
      </c>
      <c r="K240" s="19" t="str">
        <f>VLOOKUP(J240,Prowadzacy!$F$2:$J$105,2,FALSE)</f>
        <v>Adam</v>
      </c>
      <c r="L240" s="19">
        <f>VLOOKUP(J240,Prowadzacy!$F$2:$K$105,3,FALSE)</f>
        <v>0</v>
      </c>
      <c r="M240" s="19" t="str">
        <f>VLOOKUP(J240,Prowadzacy!$F$2:$K$105,4,FALSE)</f>
        <v>Gozdowiak</v>
      </c>
      <c r="N240" s="20" t="str">
        <f>VLOOKUP(J240,Prowadzacy!$F$2:$M$105,8,FALSE)</f>
        <v xml:space="preserve">Adam | Gozdowiak | Dr inż. |  ( 053111 ) </v>
      </c>
      <c r="O240" s="20" t="str">
        <f>VLOOKUP(J240,Prowadzacy!$F$2:$K$105,5,FALSE)</f>
        <v>K37W05D02</v>
      </c>
      <c r="P240" s="20" t="str">
        <f>VLOOKUP(J240,Prowadzacy!$F$2:$K$105,6,FALSE)</f>
        <v>ZMPE</v>
      </c>
      <c r="Q240" s="163" t="s">
        <v>975</v>
      </c>
      <c r="R240" s="20" t="str">
        <f>VLOOKUP(Q240,Prowadzacy!$F$2:$K$105,2,FALSE)</f>
        <v>Maciej</v>
      </c>
      <c r="S240" s="20">
        <f>VLOOKUP(Q240,Prowadzacy!$F$2:$K$105,3,FALSE)</f>
        <v>0</v>
      </c>
      <c r="T240" s="20" t="str">
        <f>VLOOKUP(Q240,Prowadzacy!$F$2:$K$105,4,FALSE)</f>
        <v>Antal</v>
      </c>
      <c r="U240" s="20" t="str">
        <f>VLOOKUP(Q240,Prowadzacy!$F$2:$M$105,8,FALSE)</f>
        <v xml:space="preserve">Maciej | Antal | Dr inż. |  ( 05357 ) </v>
      </c>
      <c r="V240" s="164"/>
      <c r="W240" s="163" t="s">
        <v>221</v>
      </c>
      <c r="X240" s="163"/>
      <c r="Y240" s="163"/>
      <c r="Z240" s="10"/>
      <c r="AA240" s="9"/>
      <c r="AB240" s="9"/>
      <c r="AC240" s="9"/>
      <c r="AD240" s="9"/>
      <c r="AE240" s="9"/>
      <c r="AF240" s="9"/>
      <c r="AG240" s="9"/>
      <c r="AH240" s="9"/>
      <c r="AI240" s="9"/>
      <c r="AJ240" s="9"/>
      <c r="AK240" s="9"/>
    </row>
    <row r="241" spans="1:37" ht="91.5">
      <c r="A241" s="288">
        <v>236</v>
      </c>
      <c r="B241" s="20" t="str">
        <f>VLOOKUP(E241,studia!$F$1:$I$12,2,FALSE)</f>
        <v>Elektrotechnika</v>
      </c>
      <c r="C241" s="20" t="str">
        <f>VLOOKUP(E241,studia!$F$1:$I$12,3,FALSE)</f>
        <v>inż.</v>
      </c>
      <c r="D241" s="20" t="str">
        <f>VLOOKUP(E241,studia!$F$1:$I$12,4,FALSE)</f>
        <v>ETP</v>
      </c>
      <c r="E241" s="163" t="s">
        <v>654</v>
      </c>
      <c r="F241" s="163"/>
      <c r="G241" s="200" t="s">
        <v>1135</v>
      </c>
      <c r="H241" s="200" t="s">
        <v>1136</v>
      </c>
      <c r="I241" s="200" t="s">
        <v>1137</v>
      </c>
      <c r="J241" s="164" t="s">
        <v>1134</v>
      </c>
      <c r="K241" s="19" t="str">
        <f>VLOOKUP(J241,Prowadzacy!$F$2:$J$105,2,FALSE)</f>
        <v>Adam</v>
      </c>
      <c r="L241" s="19">
        <f>VLOOKUP(J241,Prowadzacy!$F$2:$K$105,3,FALSE)</f>
        <v>0</v>
      </c>
      <c r="M241" s="19" t="str">
        <f>VLOOKUP(J241,Prowadzacy!$F$2:$K$105,4,FALSE)</f>
        <v>Gozdowiak</v>
      </c>
      <c r="N241" s="20" t="str">
        <f>VLOOKUP(J241,Prowadzacy!$F$2:$M$105,8,FALSE)</f>
        <v xml:space="preserve">Adam | Gozdowiak | Dr inż. |  ( 053111 ) </v>
      </c>
      <c r="O241" s="20" t="str">
        <f>VLOOKUP(J241,Prowadzacy!$F$2:$K$105,5,FALSE)</f>
        <v>K37W05D02</v>
      </c>
      <c r="P241" s="20" t="str">
        <f>VLOOKUP(J241,Prowadzacy!$F$2:$K$105,6,FALSE)</f>
        <v>ZMPE</v>
      </c>
      <c r="Q241" s="163" t="s">
        <v>975</v>
      </c>
      <c r="R241" s="20" t="str">
        <f>VLOOKUP(Q241,Prowadzacy!$F$2:$K$105,2,FALSE)</f>
        <v>Maciej</v>
      </c>
      <c r="S241" s="20">
        <f>VLOOKUP(Q241,Prowadzacy!$F$2:$K$105,3,FALSE)</f>
        <v>0</v>
      </c>
      <c r="T241" s="20" t="str">
        <f>VLOOKUP(Q241,Prowadzacy!$F$2:$K$105,4,FALSE)</f>
        <v>Antal</v>
      </c>
      <c r="U241" s="20" t="str">
        <f>VLOOKUP(Q241,Prowadzacy!$F$2:$M$105,8,FALSE)</f>
        <v xml:space="preserve">Maciej | Antal | Dr inż. |  ( 05357 ) </v>
      </c>
      <c r="V241" s="164"/>
      <c r="W241" s="163" t="s">
        <v>221</v>
      </c>
      <c r="X241" s="163"/>
      <c r="Y241" s="163"/>
      <c r="Z241" s="10"/>
      <c r="AA241" s="9"/>
      <c r="AB241" s="9"/>
      <c r="AC241" s="9"/>
      <c r="AD241" s="9"/>
      <c r="AE241" s="9"/>
      <c r="AF241" s="9"/>
      <c r="AG241" s="9"/>
      <c r="AH241" s="9"/>
      <c r="AI241" s="9"/>
      <c r="AJ241" s="9"/>
      <c r="AK241" s="9"/>
    </row>
    <row r="242" spans="1:37" ht="78.75">
      <c r="A242" s="288">
        <v>237</v>
      </c>
      <c r="B242" s="20" t="str">
        <f>VLOOKUP(E242,studia!$F$1:$I$12,2,FALSE)</f>
        <v>Elektrotechnika</v>
      </c>
      <c r="C242" s="20" t="str">
        <f>VLOOKUP(E242,studia!$F$1:$I$12,3,FALSE)</f>
        <v>inż.</v>
      </c>
      <c r="D242" s="20" t="str">
        <f>VLOOKUP(E242,studia!$F$1:$I$12,4,FALSE)</f>
        <v>ETP</v>
      </c>
      <c r="E242" s="163" t="s">
        <v>654</v>
      </c>
      <c r="F242" s="163"/>
      <c r="G242" s="200" t="s">
        <v>1141</v>
      </c>
      <c r="H242" s="200" t="s">
        <v>1142</v>
      </c>
      <c r="I242" s="200" t="s">
        <v>1143</v>
      </c>
      <c r="J242" s="164" t="s">
        <v>1134</v>
      </c>
      <c r="K242" s="19" t="str">
        <f>VLOOKUP(J242,Prowadzacy!$F$2:$J$105,2,FALSE)</f>
        <v>Adam</v>
      </c>
      <c r="L242" s="19">
        <f>VLOOKUP(J242,Prowadzacy!$F$2:$K$105,3,FALSE)</f>
        <v>0</v>
      </c>
      <c r="M242" s="19" t="str">
        <f>VLOOKUP(J242,Prowadzacy!$F$2:$K$105,4,FALSE)</f>
        <v>Gozdowiak</v>
      </c>
      <c r="N242" s="20" t="str">
        <f>VLOOKUP(J242,Prowadzacy!$F$2:$M$105,8,FALSE)</f>
        <v xml:space="preserve">Adam | Gozdowiak | Dr inż. |  ( 053111 ) </v>
      </c>
      <c r="O242" s="20" t="str">
        <f>VLOOKUP(J242,Prowadzacy!$F$2:$K$105,5,FALSE)</f>
        <v>K37W05D02</v>
      </c>
      <c r="P242" s="20" t="str">
        <f>VLOOKUP(J242,Prowadzacy!$F$2:$K$105,6,FALSE)</f>
        <v>ZMPE</v>
      </c>
      <c r="Q242" s="163" t="s">
        <v>975</v>
      </c>
      <c r="R242" s="20" t="str">
        <f>VLOOKUP(Q242,Prowadzacy!$F$2:$K$105,2,FALSE)</f>
        <v>Maciej</v>
      </c>
      <c r="S242" s="20">
        <f>VLOOKUP(Q242,Prowadzacy!$F$2:$K$105,3,FALSE)</f>
        <v>0</v>
      </c>
      <c r="T242" s="20" t="str">
        <f>VLOOKUP(Q242,Prowadzacy!$F$2:$K$105,4,FALSE)</f>
        <v>Antal</v>
      </c>
      <c r="U242" s="20" t="str">
        <f>VLOOKUP(Q242,Prowadzacy!$F$2:$M$105,8,FALSE)</f>
        <v xml:space="preserve">Maciej | Antal | Dr inż. |  ( 05357 ) </v>
      </c>
      <c r="V242" s="164"/>
      <c r="W242" s="163" t="s">
        <v>221</v>
      </c>
      <c r="X242" s="163"/>
      <c r="Y242" s="163"/>
      <c r="Z242" s="10"/>
      <c r="AA242" s="9"/>
      <c r="AB242" s="9"/>
      <c r="AC242" s="9"/>
      <c r="AD242" s="9"/>
      <c r="AE242" s="9"/>
      <c r="AF242" s="9"/>
      <c r="AG242" s="9"/>
      <c r="AH242" s="9"/>
      <c r="AI242" s="9"/>
      <c r="AJ242" s="9"/>
      <c r="AK242" s="9"/>
    </row>
    <row r="243" spans="1:37" ht="66">
      <c r="A243" s="288">
        <v>238</v>
      </c>
      <c r="B243" s="20" t="str">
        <f>VLOOKUP(E243,studia!$F$1:$I$12,2,FALSE)</f>
        <v>Elektrotechnika</v>
      </c>
      <c r="C243" s="20" t="str">
        <f>VLOOKUP(E243,studia!$F$1:$I$12,3,FALSE)</f>
        <v>inż.</v>
      </c>
      <c r="D243" s="20" t="str">
        <f>VLOOKUP(E243,studia!$F$1:$I$12,4,FALSE)</f>
        <v>ETP</v>
      </c>
      <c r="E243" s="163" t="s">
        <v>654</v>
      </c>
      <c r="F243" s="295" t="s">
        <v>2124</v>
      </c>
      <c r="G243" s="200" t="s">
        <v>1147</v>
      </c>
      <c r="H243" s="200" t="s">
        <v>1148</v>
      </c>
      <c r="I243" s="200" t="s">
        <v>1149</v>
      </c>
      <c r="J243" s="164" t="s">
        <v>1150</v>
      </c>
      <c r="K243" s="19" t="str">
        <f>VLOOKUP(J243,Prowadzacy!$F$2:$J$105,2,FALSE)</f>
        <v>Maciej</v>
      </c>
      <c r="L243" s="19" t="str">
        <f>VLOOKUP(J243,Prowadzacy!$F$2:$K$105,3,FALSE)</f>
        <v>Jakub</v>
      </c>
      <c r="M243" s="19" t="str">
        <f>VLOOKUP(J243,Prowadzacy!$F$2:$K$105,4,FALSE)</f>
        <v>Gwoździewicz</v>
      </c>
      <c r="N243" s="20" t="str">
        <f>VLOOKUP(J243,Prowadzacy!$F$2:$M$105,8,FALSE)</f>
        <v xml:space="preserve">Maciej | Gwoździewicz | Dr inż. |  ( 05389 ) </v>
      </c>
      <c r="O243" s="20" t="str">
        <f>VLOOKUP(J243,Prowadzacy!$F$2:$K$105,5,FALSE)</f>
        <v>K37W05D02</v>
      </c>
      <c r="P243" s="20" t="str">
        <f>VLOOKUP(J243,Prowadzacy!$F$2:$K$105,6,FALSE)</f>
        <v>ZMPE</v>
      </c>
      <c r="Q243" s="163" t="s">
        <v>1391</v>
      </c>
      <c r="R243" s="20" t="str">
        <f>VLOOKUP(Q243,Prowadzacy!$F$2:$K$105,2,FALSE)</f>
        <v>Tomasz</v>
      </c>
      <c r="S243" s="20" t="str">
        <f>VLOOKUP(Q243,Prowadzacy!$F$2:$K$105,3,FALSE)</f>
        <v>Jacek</v>
      </c>
      <c r="T243" s="20" t="str">
        <f>VLOOKUP(Q243,Prowadzacy!$F$2:$K$105,4,FALSE)</f>
        <v>Zawilak</v>
      </c>
      <c r="U243" s="20" t="str">
        <f>VLOOKUP(Q243,Prowadzacy!$F$2:$M$105,8,FALSE)</f>
        <v xml:space="preserve">Tomasz | Zawilak | Dr inż. |  ( 05362 ) </v>
      </c>
      <c r="V243" s="164"/>
      <c r="W243" s="163" t="s">
        <v>221</v>
      </c>
      <c r="X243" s="163"/>
      <c r="Y243" s="163"/>
      <c r="Z243" s="10"/>
      <c r="AA243" s="9"/>
      <c r="AB243" s="9"/>
      <c r="AC243" s="9"/>
      <c r="AD243" s="9"/>
      <c r="AE243" s="9"/>
      <c r="AF243" s="9"/>
      <c r="AG243" s="9"/>
      <c r="AH243" s="9"/>
      <c r="AI243" s="9"/>
      <c r="AJ243" s="9"/>
      <c r="AK243" s="9"/>
    </row>
    <row r="244" spans="1:37" ht="66">
      <c r="A244" s="288">
        <v>239</v>
      </c>
      <c r="B244" s="20" t="str">
        <f>VLOOKUP(E244,studia!$F$1:$I$12,2,FALSE)</f>
        <v>Elektrotechnika</v>
      </c>
      <c r="C244" s="20" t="str">
        <f>VLOOKUP(E244,studia!$F$1:$I$12,3,FALSE)</f>
        <v>inż.</v>
      </c>
      <c r="D244" s="20" t="str">
        <f>VLOOKUP(E244,studia!$F$1:$I$12,4,FALSE)</f>
        <v>ETP</v>
      </c>
      <c r="E244" s="163" t="s">
        <v>654</v>
      </c>
      <c r="F244" s="163"/>
      <c r="G244" s="200" t="s">
        <v>1151</v>
      </c>
      <c r="H244" s="200" t="s">
        <v>1152</v>
      </c>
      <c r="I244" s="211" t="s">
        <v>1769</v>
      </c>
      <c r="J244" s="164" t="s">
        <v>1150</v>
      </c>
      <c r="K244" s="19" t="str">
        <f>VLOOKUP(J244,Prowadzacy!$F$2:$J$105,2,FALSE)</f>
        <v>Maciej</v>
      </c>
      <c r="L244" s="19" t="str">
        <f>VLOOKUP(J244,Prowadzacy!$F$2:$K$105,3,FALSE)</f>
        <v>Jakub</v>
      </c>
      <c r="M244" s="19" t="str">
        <f>VLOOKUP(J244,Prowadzacy!$F$2:$K$105,4,FALSE)</f>
        <v>Gwoździewicz</v>
      </c>
      <c r="N244" s="20" t="str">
        <f>VLOOKUP(J244,Prowadzacy!$F$2:$M$105,8,FALSE)</f>
        <v xml:space="preserve">Maciej | Gwoździewicz | Dr inż. |  ( 05389 ) </v>
      </c>
      <c r="O244" s="20" t="str">
        <f>VLOOKUP(J244,Prowadzacy!$F$2:$K$105,5,FALSE)</f>
        <v>K37W05D02</v>
      </c>
      <c r="P244" s="20" t="str">
        <f>VLOOKUP(J244,Prowadzacy!$F$2:$K$105,6,FALSE)</f>
        <v>ZMPE</v>
      </c>
      <c r="Q244" s="163" t="s">
        <v>991</v>
      </c>
      <c r="R244" s="20" t="str">
        <f>VLOOKUP(Q244,Prowadzacy!$F$2:$K$105,2,FALSE)</f>
        <v>Marek</v>
      </c>
      <c r="S244" s="20" t="str">
        <f>VLOOKUP(Q244,Prowadzacy!$F$2:$K$105,3,FALSE)</f>
        <v>Paweł</v>
      </c>
      <c r="T244" s="20" t="str">
        <f>VLOOKUP(Q244,Prowadzacy!$F$2:$K$105,4,FALSE)</f>
        <v>Ciurys</v>
      </c>
      <c r="U244" s="20" t="str">
        <f>VLOOKUP(Q244,Prowadzacy!$F$2:$M$105,8,FALSE)</f>
        <v xml:space="preserve">Marek | Ciurys | Dr inż. |  ( 05369 ) </v>
      </c>
      <c r="V244" s="164"/>
      <c r="W244" s="163" t="s">
        <v>221</v>
      </c>
      <c r="X244" s="163"/>
      <c r="Y244" s="163"/>
      <c r="Z244" s="10"/>
      <c r="AA244" s="9"/>
      <c r="AB244" s="9"/>
      <c r="AC244" s="9"/>
      <c r="AD244" s="9"/>
      <c r="AE244" s="9"/>
      <c r="AF244" s="9"/>
      <c r="AG244" s="9"/>
      <c r="AH244" s="9"/>
      <c r="AI244" s="9"/>
      <c r="AJ244" s="9"/>
      <c r="AK244" s="9"/>
    </row>
    <row r="245" spans="1:37" ht="142.5">
      <c r="A245" s="288">
        <v>240</v>
      </c>
      <c r="B245" s="20" t="str">
        <f>VLOOKUP(E245,studia!$F$1:$I$12,2,FALSE)</f>
        <v>Elektrotechnika</v>
      </c>
      <c r="C245" s="20" t="str">
        <f>VLOOKUP(E245,studia!$F$1:$I$12,3,FALSE)</f>
        <v>inż.</v>
      </c>
      <c r="D245" s="20" t="str">
        <f>VLOOKUP(E245,studia!$F$1:$I$12,4,FALSE)</f>
        <v>ETP</v>
      </c>
      <c r="E245" s="163" t="s">
        <v>654</v>
      </c>
      <c r="F245" s="295" t="s">
        <v>2124</v>
      </c>
      <c r="G245" s="200" t="s">
        <v>1193</v>
      </c>
      <c r="H245" s="200" t="s">
        <v>1194</v>
      </c>
      <c r="I245" s="200" t="s">
        <v>1195</v>
      </c>
      <c r="J245" s="164" t="s">
        <v>1196</v>
      </c>
      <c r="K245" s="19" t="str">
        <f>VLOOKUP(J245,Prowadzacy!$F$2:$J$105,2,FALSE)</f>
        <v>Aleksander</v>
      </c>
      <c r="L245" s="19">
        <f>VLOOKUP(J245,Prowadzacy!$F$2:$K$105,3,FALSE)</f>
        <v>0</v>
      </c>
      <c r="M245" s="19" t="str">
        <f>VLOOKUP(J245,Prowadzacy!$F$2:$K$105,4,FALSE)</f>
        <v>Leicht</v>
      </c>
      <c r="N245" s="20" t="str">
        <f>VLOOKUP(J245,Prowadzacy!$F$2:$M$105,8,FALSE)</f>
        <v xml:space="preserve">Aleksander | Leicht | Dr inż. |  ( 5388 ) </v>
      </c>
      <c r="O245" s="20" t="str">
        <f>VLOOKUP(J245,Prowadzacy!$F$2:$K$105,5,FALSE)</f>
        <v>K37W05D02</v>
      </c>
      <c r="P245" s="20" t="str">
        <f>VLOOKUP(J245,Prowadzacy!$F$2:$K$105,6,FALSE)</f>
        <v>ZMPE</v>
      </c>
      <c r="Q245" s="163" t="s">
        <v>991</v>
      </c>
      <c r="R245" s="20" t="str">
        <f>VLOOKUP(Q245,Prowadzacy!$F$2:$K$105,2,FALSE)</f>
        <v>Marek</v>
      </c>
      <c r="S245" s="20" t="str">
        <f>VLOOKUP(Q245,Prowadzacy!$F$2:$K$105,3,FALSE)</f>
        <v>Paweł</v>
      </c>
      <c r="T245" s="20" t="str">
        <f>VLOOKUP(Q245,Prowadzacy!$F$2:$K$105,4,FALSE)</f>
        <v>Ciurys</v>
      </c>
      <c r="U245" s="20" t="str">
        <f>VLOOKUP(Q245,Prowadzacy!$F$2:$M$105,8,FALSE)</f>
        <v xml:space="preserve">Marek | Ciurys | Dr inż. |  ( 05369 ) </v>
      </c>
      <c r="V245" s="164"/>
      <c r="W245" s="163" t="s">
        <v>221</v>
      </c>
      <c r="X245" s="163"/>
      <c r="Y245" s="163"/>
      <c r="Z245" s="10"/>
      <c r="AA245" s="9"/>
      <c r="AB245" s="9"/>
      <c r="AC245" s="9"/>
      <c r="AD245" s="9"/>
      <c r="AE245" s="9"/>
      <c r="AF245" s="9"/>
      <c r="AG245" s="9"/>
      <c r="AH245" s="9"/>
      <c r="AI245" s="9"/>
      <c r="AJ245" s="9"/>
      <c r="AK245" s="9"/>
    </row>
    <row r="246" spans="1:37" ht="117">
      <c r="A246" s="288">
        <v>241</v>
      </c>
      <c r="B246" s="20" t="str">
        <f>VLOOKUP(E246,studia!$F$1:$I$12,2,FALSE)</f>
        <v>Elektrotechnika</v>
      </c>
      <c r="C246" s="20" t="str">
        <f>VLOOKUP(E246,studia!$F$1:$I$12,3,FALSE)</f>
        <v>inż.</v>
      </c>
      <c r="D246" s="20" t="str">
        <f>VLOOKUP(E246,studia!$F$1:$I$12,4,FALSE)</f>
        <v>ETP</v>
      </c>
      <c r="E246" s="154" t="s">
        <v>654</v>
      </c>
      <c r="F246" s="295" t="s">
        <v>2124</v>
      </c>
      <c r="G246" s="200" t="s">
        <v>1197</v>
      </c>
      <c r="H246" s="200" t="s">
        <v>1198</v>
      </c>
      <c r="I246" s="200" t="s">
        <v>1199</v>
      </c>
      <c r="J246" s="155" t="s">
        <v>1196</v>
      </c>
      <c r="K246" s="19" t="str">
        <f>VLOOKUP(J246,Prowadzacy!$F$2:$J$105,2,FALSE)</f>
        <v>Aleksander</v>
      </c>
      <c r="L246" s="19">
        <f>VLOOKUP(J246,Prowadzacy!$F$2:$K$105,3,FALSE)</f>
        <v>0</v>
      </c>
      <c r="M246" s="19" t="str">
        <f>VLOOKUP(J246,Prowadzacy!$F$2:$K$105,4,FALSE)</f>
        <v>Leicht</v>
      </c>
      <c r="N246" s="20" t="str">
        <f>VLOOKUP(J246,Prowadzacy!$F$2:$M$105,8,FALSE)</f>
        <v xml:space="preserve">Aleksander | Leicht | Dr inż. |  ( 5388 ) </v>
      </c>
      <c r="O246" s="20" t="str">
        <f>VLOOKUP(J246,Prowadzacy!$F$2:$K$105,5,FALSE)</f>
        <v>K37W05D02</v>
      </c>
      <c r="P246" s="20" t="str">
        <f>VLOOKUP(J246,Prowadzacy!$F$2:$K$105,6,FALSE)</f>
        <v>ZMPE</v>
      </c>
      <c r="Q246" s="156" t="s">
        <v>1227</v>
      </c>
      <c r="R246" s="20" t="str">
        <f>VLOOKUP(Q246,Prowadzacy!$F$2:$K$105,2,FALSE)</f>
        <v>Krzysztof</v>
      </c>
      <c r="S246" s="20">
        <f>VLOOKUP(Q246,Prowadzacy!$F$2:$K$105,3,FALSE)</f>
        <v>0</v>
      </c>
      <c r="T246" s="20" t="str">
        <f>VLOOKUP(Q246,Prowadzacy!$F$2:$K$105,4,FALSE)</f>
        <v>Makowski</v>
      </c>
      <c r="U246" s="20" t="str">
        <f>VLOOKUP(Q246,Prowadzacy!$F$2:$M$105,8,FALSE)</f>
        <v xml:space="preserve">Krzysztof | Makowski | Dr hab. inż. |  ( 05329 ) </v>
      </c>
      <c r="V246" s="164"/>
      <c r="W246" s="157" t="s">
        <v>221</v>
      </c>
      <c r="X246" s="157"/>
      <c r="Y246" s="157"/>
      <c r="Z246" s="10"/>
      <c r="AA246" s="9"/>
      <c r="AB246" s="9"/>
      <c r="AC246" s="9"/>
      <c r="AD246" s="9"/>
      <c r="AE246" s="9"/>
      <c r="AF246" s="9"/>
      <c r="AG246" s="9"/>
      <c r="AH246" s="9"/>
      <c r="AI246" s="9"/>
      <c r="AJ246" s="9"/>
      <c r="AK246" s="9"/>
    </row>
    <row r="247" spans="1:37" ht="142.5">
      <c r="A247" s="288">
        <v>242</v>
      </c>
      <c r="B247" s="20" t="str">
        <f>VLOOKUP(E247,studia!$F$1:$I$12,2,FALSE)</f>
        <v>Elektrotechnika</v>
      </c>
      <c r="C247" s="20" t="str">
        <f>VLOOKUP(E247,studia!$F$1:$I$12,3,FALSE)</f>
        <v>inż.</v>
      </c>
      <c r="D247" s="20" t="str">
        <f>VLOOKUP(E247,studia!$F$1:$I$12,4,FALSE)</f>
        <v>ETP</v>
      </c>
      <c r="E247" s="154" t="s">
        <v>654</v>
      </c>
      <c r="F247" s="295" t="s">
        <v>2124</v>
      </c>
      <c r="G247" s="200" t="s">
        <v>1200</v>
      </c>
      <c r="H247" s="200" t="s">
        <v>1201</v>
      </c>
      <c r="I247" s="200" t="s">
        <v>1202</v>
      </c>
      <c r="J247" s="155" t="s">
        <v>1196</v>
      </c>
      <c r="K247" s="19" t="str">
        <f>VLOOKUP(J247,Prowadzacy!$F$2:$J$105,2,FALSE)</f>
        <v>Aleksander</v>
      </c>
      <c r="L247" s="19">
        <f>VLOOKUP(J247,Prowadzacy!$F$2:$K$105,3,FALSE)</f>
        <v>0</v>
      </c>
      <c r="M247" s="19" t="str">
        <f>VLOOKUP(J247,Prowadzacy!$F$2:$K$105,4,FALSE)</f>
        <v>Leicht</v>
      </c>
      <c r="N247" s="20" t="str">
        <f>VLOOKUP(J247,Prowadzacy!$F$2:$M$105,8,FALSE)</f>
        <v xml:space="preserve">Aleksander | Leicht | Dr inż. |  ( 5388 ) </v>
      </c>
      <c r="O247" s="20" t="str">
        <f>VLOOKUP(J247,Prowadzacy!$F$2:$K$105,5,FALSE)</f>
        <v>K37W05D02</v>
      </c>
      <c r="P247" s="20" t="str">
        <f>VLOOKUP(J247,Prowadzacy!$F$2:$K$105,6,FALSE)</f>
        <v>ZMPE</v>
      </c>
      <c r="Q247" s="156" t="s">
        <v>1227</v>
      </c>
      <c r="R247" s="20" t="str">
        <f>VLOOKUP(Q247,Prowadzacy!$F$2:$K$105,2,FALSE)</f>
        <v>Krzysztof</v>
      </c>
      <c r="S247" s="20">
        <f>VLOOKUP(Q247,Prowadzacy!$F$2:$K$105,3,FALSE)</f>
        <v>0</v>
      </c>
      <c r="T247" s="20" t="str">
        <f>VLOOKUP(Q247,Prowadzacy!$F$2:$K$105,4,FALSE)</f>
        <v>Makowski</v>
      </c>
      <c r="U247" s="20" t="str">
        <f>VLOOKUP(Q247,Prowadzacy!$F$2:$M$105,8,FALSE)</f>
        <v xml:space="preserve">Krzysztof | Makowski | Dr hab. inż. |  ( 05329 ) </v>
      </c>
      <c r="V247" s="164"/>
      <c r="W247" s="157" t="s">
        <v>221</v>
      </c>
      <c r="X247" s="157"/>
      <c r="Y247" s="157"/>
      <c r="Z247" s="10"/>
      <c r="AA247" s="9"/>
      <c r="AB247" s="9"/>
      <c r="AC247" s="9"/>
      <c r="AD247" s="9"/>
      <c r="AE247" s="9"/>
      <c r="AF247" s="9"/>
      <c r="AG247" s="9"/>
      <c r="AH247" s="9"/>
      <c r="AI247" s="9"/>
      <c r="AJ247" s="9"/>
      <c r="AK247" s="9"/>
    </row>
    <row r="248" spans="1:37" ht="168">
      <c r="A248" s="288">
        <v>243</v>
      </c>
      <c r="B248" s="20" t="str">
        <f>VLOOKUP(E248,studia!$F$1:$I$12,2,FALSE)</f>
        <v>Elektrotechnika</v>
      </c>
      <c r="C248" s="20" t="str">
        <f>VLOOKUP(E248,studia!$F$1:$I$12,3,FALSE)</f>
        <v>inż.</v>
      </c>
      <c r="D248" s="20" t="str">
        <f>VLOOKUP(E248,studia!$F$1:$I$12,4,FALSE)</f>
        <v>ETP</v>
      </c>
      <c r="E248" s="154" t="s">
        <v>654</v>
      </c>
      <c r="F248" s="154"/>
      <c r="G248" s="208" t="s">
        <v>1770</v>
      </c>
      <c r="H248" s="200" t="s">
        <v>1225</v>
      </c>
      <c r="I248" s="200" t="s">
        <v>1226</v>
      </c>
      <c r="J248" s="155" t="s">
        <v>1227</v>
      </c>
      <c r="K248" s="19" t="str">
        <f>VLOOKUP(J248,Prowadzacy!$F$2:$J$105,2,FALSE)</f>
        <v>Krzysztof</v>
      </c>
      <c r="L248" s="19">
        <f>VLOOKUP(J248,Prowadzacy!$F$2:$K$105,3,FALSE)</f>
        <v>0</v>
      </c>
      <c r="M248" s="19" t="str">
        <f>VLOOKUP(J248,Prowadzacy!$F$2:$K$105,4,FALSE)</f>
        <v>Makowski</v>
      </c>
      <c r="N248" s="20" t="str">
        <f>VLOOKUP(J248,Prowadzacy!$F$2:$M$105,8,FALSE)</f>
        <v xml:space="preserve">Krzysztof | Makowski | Dr hab. inż. |  ( 05329 ) </v>
      </c>
      <c r="O248" s="20" t="str">
        <f>VLOOKUP(J248,Prowadzacy!$F$2:$K$105,5,FALSE)</f>
        <v>K37W05D02</v>
      </c>
      <c r="P248" s="20" t="str">
        <f>VLOOKUP(J248,Prowadzacy!$F$2:$K$105,6,FALSE)</f>
        <v>ZMPE</v>
      </c>
      <c r="Q248" s="156" t="s">
        <v>1196</v>
      </c>
      <c r="R248" s="20" t="str">
        <f>VLOOKUP(Q248,Prowadzacy!$F$2:$K$105,2,FALSE)</f>
        <v>Aleksander</v>
      </c>
      <c r="S248" s="20">
        <f>VLOOKUP(Q248,Prowadzacy!$F$2:$K$105,3,FALSE)</f>
        <v>0</v>
      </c>
      <c r="T248" s="20" t="str">
        <f>VLOOKUP(Q248,Prowadzacy!$F$2:$K$105,4,FALSE)</f>
        <v>Leicht</v>
      </c>
      <c r="U248" s="20" t="str">
        <f>VLOOKUP(Q248,Prowadzacy!$F$2:$M$105,8,FALSE)</f>
        <v xml:space="preserve">Aleksander | Leicht | Dr inż. |  ( 5388 ) </v>
      </c>
      <c r="V248" s="164"/>
      <c r="W248" s="157" t="s">
        <v>221</v>
      </c>
      <c r="X248" s="157"/>
      <c r="Y248" s="157"/>
      <c r="Z248" s="10"/>
      <c r="AA248" s="9"/>
      <c r="AB248" s="9"/>
      <c r="AC248" s="9"/>
      <c r="AD248" s="9"/>
      <c r="AE248" s="9"/>
      <c r="AF248" s="9"/>
      <c r="AG248" s="9"/>
      <c r="AH248" s="9"/>
      <c r="AI248" s="9"/>
      <c r="AJ248" s="9"/>
      <c r="AK248" s="9"/>
    </row>
    <row r="249" spans="1:37" ht="168">
      <c r="A249" s="288">
        <v>244</v>
      </c>
      <c r="B249" s="20" t="str">
        <f>VLOOKUP(E249,studia!$F$1:$I$12,2,FALSE)</f>
        <v>Elektrotechnika</v>
      </c>
      <c r="C249" s="20" t="str">
        <f>VLOOKUP(E249,studia!$F$1:$I$12,3,FALSE)</f>
        <v>inż.</v>
      </c>
      <c r="D249" s="20" t="str">
        <f>VLOOKUP(E249,studia!$F$1:$I$12,4,FALSE)</f>
        <v>ETP</v>
      </c>
      <c r="E249" s="154" t="s">
        <v>654</v>
      </c>
      <c r="F249" s="154"/>
      <c r="G249" s="200" t="s">
        <v>1228</v>
      </c>
      <c r="H249" s="200" t="s">
        <v>1229</v>
      </c>
      <c r="I249" s="200" t="s">
        <v>1230</v>
      </c>
      <c r="J249" s="155" t="s">
        <v>1227</v>
      </c>
      <c r="K249" s="19" t="str">
        <f>VLOOKUP(J249,Prowadzacy!$F$2:$J$105,2,FALSE)</f>
        <v>Krzysztof</v>
      </c>
      <c r="L249" s="19">
        <f>VLOOKUP(J249,Prowadzacy!$F$2:$K$105,3,FALSE)</f>
        <v>0</v>
      </c>
      <c r="M249" s="19" t="str">
        <f>VLOOKUP(J249,Prowadzacy!$F$2:$K$105,4,FALSE)</f>
        <v>Makowski</v>
      </c>
      <c r="N249" s="20" t="str">
        <f>VLOOKUP(J249,Prowadzacy!$F$2:$M$105,8,FALSE)</f>
        <v xml:space="preserve">Krzysztof | Makowski | Dr hab. inż. |  ( 05329 ) </v>
      </c>
      <c r="O249" s="20" t="str">
        <f>VLOOKUP(J249,Prowadzacy!$F$2:$K$105,5,FALSE)</f>
        <v>K37W05D02</v>
      </c>
      <c r="P249" s="20" t="str">
        <f>VLOOKUP(J249,Prowadzacy!$F$2:$K$105,6,FALSE)</f>
        <v>ZMPE</v>
      </c>
      <c r="Q249" s="156" t="s">
        <v>1196</v>
      </c>
      <c r="R249" s="20" t="str">
        <f>VLOOKUP(Q249,Prowadzacy!$F$2:$K$105,2,FALSE)</f>
        <v>Aleksander</v>
      </c>
      <c r="S249" s="20">
        <f>VLOOKUP(Q249,Prowadzacy!$F$2:$K$105,3,FALSE)</f>
        <v>0</v>
      </c>
      <c r="T249" s="20" t="str">
        <f>VLOOKUP(Q249,Prowadzacy!$F$2:$K$105,4,FALSE)</f>
        <v>Leicht</v>
      </c>
      <c r="U249" s="20" t="str">
        <f>VLOOKUP(Q249,Prowadzacy!$F$2:$M$105,8,FALSE)</f>
        <v xml:space="preserve">Aleksander | Leicht | Dr inż. |  ( 5388 ) </v>
      </c>
      <c r="V249" s="164"/>
      <c r="W249" s="157" t="s">
        <v>221</v>
      </c>
      <c r="X249" s="157"/>
      <c r="Y249" s="157"/>
      <c r="Z249" s="10"/>
      <c r="AA249" s="9"/>
      <c r="AB249" s="9"/>
      <c r="AC249" s="9"/>
      <c r="AD249" s="9"/>
      <c r="AE249" s="9"/>
      <c r="AF249" s="9"/>
      <c r="AG249" s="9"/>
      <c r="AH249" s="9"/>
      <c r="AI249" s="9"/>
      <c r="AJ249" s="9"/>
      <c r="AK249" s="9"/>
    </row>
    <row r="250" spans="1:37" ht="168">
      <c r="A250" s="288">
        <v>245</v>
      </c>
      <c r="B250" s="20" t="str">
        <f>VLOOKUP(E250,studia!$F$1:$I$12,2,FALSE)</f>
        <v>Elektrotechnika</v>
      </c>
      <c r="C250" s="20" t="str">
        <f>VLOOKUP(E250,studia!$F$1:$I$12,3,FALSE)</f>
        <v>inż.</v>
      </c>
      <c r="D250" s="20" t="str">
        <f>VLOOKUP(E250,studia!$F$1:$I$12,4,FALSE)</f>
        <v>ETP</v>
      </c>
      <c r="E250" s="154" t="s">
        <v>654</v>
      </c>
      <c r="F250" s="154"/>
      <c r="G250" s="200" t="s">
        <v>1253</v>
      </c>
      <c r="H250" s="200" t="s">
        <v>1254</v>
      </c>
      <c r="I250" s="200" t="s">
        <v>1255</v>
      </c>
      <c r="J250" s="155" t="s">
        <v>1246</v>
      </c>
      <c r="K250" s="19" t="str">
        <f>VLOOKUP(J250,Prowadzacy!$F$2:$J$105,2,FALSE)</f>
        <v>Marcin</v>
      </c>
      <c r="L250" s="19" t="str">
        <f>VLOOKUP(J250,Prowadzacy!$F$2:$K$105,3,FALSE)</f>
        <v>Stanisław</v>
      </c>
      <c r="M250" s="19" t="str">
        <f>VLOOKUP(J250,Prowadzacy!$F$2:$K$105,4,FALSE)</f>
        <v>Pawlak</v>
      </c>
      <c r="N250" s="20" t="str">
        <f>VLOOKUP(J250,Prowadzacy!$F$2:$M$105,8,FALSE)</f>
        <v xml:space="preserve">Marcin | Pawlak | Dr inż. |  ( 05337 ) </v>
      </c>
      <c r="O250" s="20" t="str">
        <f>VLOOKUP(J250,Prowadzacy!$F$2:$K$105,5,FALSE)</f>
        <v>K37W05D02</v>
      </c>
      <c r="P250" s="20" t="str">
        <f>VLOOKUP(J250,Prowadzacy!$F$2:$K$105,6,FALSE)</f>
        <v>ZNEMAP</v>
      </c>
      <c r="Q250" s="156" t="s">
        <v>1084</v>
      </c>
      <c r="R250" s="20" t="str">
        <f>VLOOKUP(Q250,Prowadzacy!$F$2:$K$105,2,FALSE)</f>
        <v>Krzysztof</v>
      </c>
      <c r="S250" s="20" t="str">
        <f>VLOOKUP(Q250,Prowadzacy!$F$2:$K$105,3,FALSE)</f>
        <v>Paweł</v>
      </c>
      <c r="T250" s="20" t="str">
        <f>VLOOKUP(Q250,Prowadzacy!$F$2:$K$105,4,FALSE)</f>
        <v>Dyrcz</v>
      </c>
      <c r="U250" s="20" t="str">
        <f>VLOOKUP(Q250,Prowadzacy!$F$2:$M$105,8,FALSE)</f>
        <v xml:space="preserve">Krzysztof | Dyrcz | Dr inż. |  ( 05307 ) </v>
      </c>
      <c r="V250" s="164"/>
      <c r="W250" s="157" t="s">
        <v>221</v>
      </c>
      <c r="X250" s="157"/>
      <c r="Y250" s="157"/>
      <c r="Z250" s="10"/>
      <c r="AA250" s="9"/>
      <c r="AB250" s="9"/>
      <c r="AC250" s="9"/>
      <c r="AD250" s="9"/>
      <c r="AE250" s="9"/>
      <c r="AF250" s="9"/>
      <c r="AG250" s="9"/>
      <c r="AH250" s="9"/>
      <c r="AI250" s="9"/>
      <c r="AJ250" s="9"/>
      <c r="AK250" s="9"/>
    </row>
    <row r="251" spans="1:37" ht="104.25">
      <c r="A251" s="288">
        <v>246</v>
      </c>
      <c r="B251" s="20" t="str">
        <f>VLOOKUP(E251,studia!$F$1:$I$12,2,FALSE)</f>
        <v>Elektrotechnika</v>
      </c>
      <c r="C251" s="20" t="str">
        <f>VLOOKUP(E251,studia!$F$1:$I$12,3,FALSE)</f>
        <v>inż.</v>
      </c>
      <c r="D251" s="20" t="str">
        <f>VLOOKUP(E251,studia!$F$1:$I$12,4,FALSE)</f>
        <v>ETP</v>
      </c>
      <c r="E251" s="154" t="s">
        <v>654</v>
      </c>
      <c r="F251" s="154"/>
      <c r="G251" s="200" t="s">
        <v>1293</v>
      </c>
      <c r="H251" s="200" t="s">
        <v>1294</v>
      </c>
      <c r="I251" s="200" t="s">
        <v>1295</v>
      </c>
      <c r="J251" s="155" t="s">
        <v>1280</v>
      </c>
      <c r="K251" s="19" t="str">
        <f>VLOOKUP(J251,Prowadzacy!$F$2:$J$105,2,FALSE)</f>
        <v>Krzysztof</v>
      </c>
      <c r="L251" s="19">
        <f>VLOOKUP(J251,Prowadzacy!$F$2:$K$105,3,FALSE)</f>
        <v>0</v>
      </c>
      <c r="M251" s="19" t="str">
        <f>VLOOKUP(J251,Prowadzacy!$F$2:$K$105,4,FALSE)</f>
        <v>Pieńkowski</v>
      </c>
      <c r="N251" s="20" t="str">
        <f>VLOOKUP(J251,Prowadzacy!$F$2:$M$105,8,FALSE)</f>
        <v xml:space="preserve">Krzysztof | Pieńkowski | Dr hab. inż. |  ( 05339 ) </v>
      </c>
      <c r="O251" s="20" t="str">
        <f>VLOOKUP(J251,Prowadzacy!$F$2:$K$105,5,FALSE)</f>
        <v>K37W05D02</v>
      </c>
      <c r="P251" s="20" t="str">
        <f>VLOOKUP(J251,Prowadzacy!$F$2:$K$105,6,FALSE)</f>
        <v>ZNEMAP</v>
      </c>
      <c r="Q251" s="156" t="s">
        <v>1122</v>
      </c>
      <c r="R251" s="20" t="str">
        <f>VLOOKUP(Q251,Prowadzacy!$F$2:$K$105,2,FALSE)</f>
        <v>Piotr</v>
      </c>
      <c r="S251" s="20">
        <f>VLOOKUP(Q251,Prowadzacy!$F$2:$K$105,3,FALSE)</f>
        <v>0</v>
      </c>
      <c r="T251" s="20" t="str">
        <f>VLOOKUP(Q251,Prowadzacy!$F$2:$K$105,4,FALSE)</f>
        <v>Gajewski</v>
      </c>
      <c r="U251" s="20" t="str">
        <f>VLOOKUP(Q251,Prowadzacy!$F$2:$M$105,8,FALSE)</f>
        <v xml:space="preserve">Piotr | Gajewski | Dr inż. |  ( 05397 ) </v>
      </c>
      <c r="V251" s="164"/>
      <c r="W251" s="157" t="s">
        <v>221</v>
      </c>
      <c r="X251" s="157"/>
      <c r="Y251" s="157"/>
      <c r="Z251" s="10"/>
      <c r="AA251" s="9"/>
      <c r="AB251" s="9"/>
      <c r="AC251" s="9"/>
      <c r="AD251" s="9"/>
      <c r="AE251" s="9"/>
      <c r="AF251" s="9"/>
      <c r="AG251" s="9"/>
      <c r="AH251" s="9"/>
      <c r="AI251" s="9"/>
      <c r="AJ251" s="9"/>
      <c r="AK251" s="9"/>
    </row>
    <row r="252" spans="1:37" ht="91.5">
      <c r="A252" s="288">
        <v>247</v>
      </c>
      <c r="B252" s="20" t="str">
        <f>VLOOKUP(E252,studia!$F$1:$I$12,2,FALSE)</f>
        <v>Elektrotechnika</v>
      </c>
      <c r="C252" s="20" t="str">
        <f>VLOOKUP(E252,studia!$F$1:$I$12,3,FALSE)</f>
        <v>inż.</v>
      </c>
      <c r="D252" s="20" t="str">
        <f>VLOOKUP(E252,studia!$F$1:$I$12,4,FALSE)</f>
        <v>ETP</v>
      </c>
      <c r="E252" s="154" t="s">
        <v>654</v>
      </c>
      <c r="F252" s="295" t="s">
        <v>2124</v>
      </c>
      <c r="G252" s="200" t="s">
        <v>1398</v>
      </c>
      <c r="H252" s="200" t="s">
        <v>1399</v>
      </c>
      <c r="I252" s="200" t="s">
        <v>1400</v>
      </c>
      <c r="J252" s="155" t="s">
        <v>1391</v>
      </c>
      <c r="K252" s="19" t="str">
        <f>VLOOKUP(J252,Prowadzacy!$F$2:$J$105,2,FALSE)</f>
        <v>Tomasz</v>
      </c>
      <c r="L252" s="19" t="str">
        <f>VLOOKUP(J252,Prowadzacy!$F$2:$K$105,3,FALSE)</f>
        <v>Jacek</v>
      </c>
      <c r="M252" s="19" t="str">
        <f>VLOOKUP(J252,Prowadzacy!$F$2:$K$105,4,FALSE)</f>
        <v>Zawilak</v>
      </c>
      <c r="N252" s="20" t="str">
        <f>VLOOKUP(J252,Prowadzacy!$F$2:$M$105,8,FALSE)</f>
        <v xml:space="preserve">Tomasz | Zawilak | Dr inż. |  ( 05362 ) </v>
      </c>
      <c r="O252" s="20" t="str">
        <f>VLOOKUP(J252,Prowadzacy!$F$2:$K$105,5,FALSE)</f>
        <v>K37W05D02</v>
      </c>
      <c r="P252" s="20" t="str">
        <f>VLOOKUP(J252,Prowadzacy!$F$2:$K$105,6,FALSE)</f>
        <v>ZMPE</v>
      </c>
      <c r="Q252" s="156" t="s">
        <v>1134</v>
      </c>
      <c r="R252" s="20" t="str">
        <f>VLOOKUP(Q252,Prowadzacy!$F$2:$K$105,2,FALSE)</f>
        <v>Adam</v>
      </c>
      <c r="S252" s="20">
        <f>VLOOKUP(Q252,Prowadzacy!$F$2:$K$105,3,FALSE)</f>
        <v>0</v>
      </c>
      <c r="T252" s="20" t="str">
        <f>VLOOKUP(Q252,Prowadzacy!$F$2:$K$105,4,FALSE)</f>
        <v>Gozdowiak</v>
      </c>
      <c r="U252" s="20" t="str">
        <f>VLOOKUP(Q252,Prowadzacy!$F$2:$M$105,8,FALSE)</f>
        <v xml:space="preserve">Adam | Gozdowiak | Dr inż. |  ( 053111 ) </v>
      </c>
      <c r="V252" s="164"/>
      <c r="W252" s="157" t="s">
        <v>221</v>
      </c>
      <c r="X252" s="157"/>
      <c r="Y252" s="157"/>
      <c r="Z252" s="10"/>
      <c r="AA252" s="9"/>
      <c r="AB252" s="9"/>
      <c r="AC252" s="9"/>
      <c r="AD252" s="9"/>
      <c r="AE252" s="9"/>
      <c r="AF252" s="9"/>
      <c r="AG252" s="9"/>
      <c r="AH252" s="9"/>
      <c r="AI252" s="9"/>
      <c r="AJ252" s="9"/>
      <c r="AK252" s="9"/>
    </row>
    <row r="253" spans="1:37" ht="78.75">
      <c r="A253" s="288">
        <v>248</v>
      </c>
      <c r="B253" s="20" t="str">
        <f>VLOOKUP(E253,studia!$F$1:$I$12,2,FALSE)</f>
        <v>Elektrotechnika</v>
      </c>
      <c r="C253" s="20" t="str">
        <f>VLOOKUP(E253,studia!$F$1:$I$12,3,FALSE)</f>
        <v>inż.</v>
      </c>
      <c r="D253" s="20" t="str">
        <f>VLOOKUP(E253,studia!$F$1:$I$12,4,FALSE)</f>
        <v>ETP</v>
      </c>
      <c r="E253" s="154" t="s">
        <v>654</v>
      </c>
      <c r="F253" s="295" t="s">
        <v>2124</v>
      </c>
      <c r="G253" s="207" t="s">
        <v>1401</v>
      </c>
      <c r="H253" s="207" t="s">
        <v>1402</v>
      </c>
      <c r="I253" s="207" t="s">
        <v>1771</v>
      </c>
      <c r="J253" s="155" t="s">
        <v>1391</v>
      </c>
      <c r="K253" s="19" t="str">
        <f>VLOOKUP(J253,Prowadzacy!$F$2:$J$105,2,FALSE)</f>
        <v>Tomasz</v>
      </c>
      <c r="L253" s="19" t="str">
        <f>VLOOKUP(J253,Prowadzacy!$F$2:$K$105,3,FALSE)</f>
        <v>Jacek</v>
      </c>
      <c r="M253" s="19" t="str">
        <f>VLOOKUP(J253,Prowadzacy!$F$2:$K$105,4,FALSE)</f>
        <v>Zawilak</v>
      </c>
      <c r="N253" s="20" t="str">
        <f>VLOOKUP(J253,Prowadzacy!$F$2:$M$105,8,FALSE)</f>
        <v xml:space="preserve">Tomasz | Zawilak | Dr inż. |  ( 05362 ) </v>
      </c>
      <c r="O253" s="20" t="str">
        <f>VLOOKUP(J253,Prowadzacy!$F$2:$K$105,5,FALSE)</f>
        <v>K37W05D02</v>
      </c>
      <c r="P253" s="20" t="str">
        <f>VLOOKUP(J253,Prowadzacy!$F$2:$K$105,6,FALSE)</f>
        <v>ZMPE</v>
      </c>
      <c r="Q253" s="156" t="s">
        <v>1134</v>
      </c>
      <c r="R253" s="20" t="str">
        <f>VLOOKUP(Q253,Prowadzacy!$F$2:$K$105,2,FALSE)</f>
        <v>Adam</v>
      </c>
      <c r="S253" s="20">
        <f>VLOOKUP(Q253,Prowadzacy!$F$2:$K$105,3,FALSE)</f>
        <v>0</v>
      </c>
      <c r="T253" s="20" t="str">
        <f>VLOOKUP(Q253,Prowadzacy!$F$2:$K$105,4,FALSE)</f>
        <v>Gozdowiak</v>
      </c>
      <c r="U253" s="20" t="str">
        <f>VLOOKUP(Q253,Prowadzacy!$F$2:$M$105,8,FALSE)</f>
        <v xml:space="preserve">Adam | Gozdowiak | Dr inż. |  ( 053111 ) </v>
      </c>
      <c r="V253" s="164"/>
      <c r="W253" s="157" t="s">
        <v>221</v>
      </c>
      <c r="X253" s="157"/>
      <c r="Y253" s="157"/>
      <c r="Z253" s="10"/>
      <c r="AA253" s="9"/>
      <c r="AB253" s="9"/>
      <c r="AC253" s="9"/>
      <c r="AD253" s="9"/>
      <c r="AE253" s="9"/>
      <c r="AF253" s="9"/>
      <c r="AG253" s="9"/>
      <c r="AH253" s="9"/>
      <c r="AI253" s="9"/>
      <c r="AJ253" s="9"/>
      <c r="AK253" s="9"/>
    </row>
    <row r="254" spans="1:37" ht="66">
      <c r="A254" s="288">
        <v>249</v>
      </c>
      <c r="B254" s="20" t="str">
        <f>VLOOKUP(E254,studia!$F$1:$I$12,2,FALSE)</f>
        <v>Elektrotechnika</v>
      </c>
      <c r="C254" s="20" t="str">
        <f>VLOOKUP(E254,studia!$F$1:$I$12,3,FALSE)</f>
        <v>inż.</v>
      </c>
      <c r="D254" s="20" t="str">
        <f>VLOOKUP(E254,studia!$F$1:$I$12,4,FALSE)</f>
        <v>ETP</v>
      </c>
      <c r="E254" s="154" t="s">
        <v>654</v>
      </c>
      <c r="F254" s="154"/>
      <c r="G254" s="207" t="s">
        <v>1431</v>
      </c>
      <c r="H254" s="207" t="s">
        <v>1432</v>
      </c>
      <c r="I254" s="210" t="s">
        <v>1772</v>
      </c>
      <c r="J254" s="155" t="s">
        <v>1433</v>
      </c>
      <c r="K254" s="19" t="str">
        <f>VLOOKUP(J254,Prowadzacy!$F$2:$J$105,2,FALSE)</f>
        <v>Krystian</v>
      </c>
      <c r="L254" s="19" t="str">
        <f>VLOOKUP(J254,Prowadzacy!$F$2:$K$105,3,FALSE)</f>
        <v>Leonard</v>
      </c>
      <c r="M254" s="19" t="str">
        <f>VLOOKUP(J254,Prowadzacy!$F$2:$K$105,4,FALSE)</f>
        <v>Chrzan</v>
      </c>
      <c r="N254" s="20" t="str">
        <f>VLOOKUP(J254,Prowadzacy!$F$2:$M$105,8,FALSE)</f>
        <v xml:space="preserve">Krystian | Chrzan | Dr hab. inż. |  ( 05101 ) </v>
      </c>
      <c r="O254" s="20" t="str">
        <f>VLOOKUP(J254,Prowadzacy!$F$2:$K$105,5,FALSE)</f>
        <v>K38W05D02</v>
      </c>
      <c r="P254" s="20" t="str">
        <f>VLOOKUP(J254,Prowadzacy!$F$2:$K$105,6,FALSE)</f>
        <v>ZWN</v>
      </c>
      <c r="Q254" s="156" t="s">
        <v>1416</v>
      </c>
      <c r="R254" s="20" t="str">
        <f>VLOOKUP(Q254,Prowadzacy!$F$2:$K$105,2,FALSE)</f>
        <v>Tomasz</v>
      </c>
      <c r="S254" s="20">
        <f>VLOOKUP(Q254,Prowadzacy!$F$2:$K$105,3,FALSE)</f>
        <v>0</v>
      </c>
      <c r="T254" s="20" t="str">
        <f>VLOOKUP(Q254,Prowadzacy!$F$2:$K$105,4,FALSE)</f>
        <v>Czapka</v>
      </c>
      <c r="U254" s="20" t="str">
        <f>VLOOKUP(Q254,Prowadzacy!$F$2:$M$105,8,FALSE)</f>
        <v xml:space="preserve">Tomasz | Czapka | Dr inż. |  ( 05158 ) </v>
      </c>
      <c r="V254" s="164"/>
      <c r="W254" s="157" t="s">
        <v>221</v>
      </c>
      <c r="X254" s="286"/>
      <c r="Y254" s="157"/>
      <c r="Z254" s="10"/>
      <c r="AA254" s="9"/>
      <c r="AB254" s="9"/>
      <c r="AC254" s="9"/>
      <c r="AD254" s="9"/>
      <c r="AE254" s="9"/>
      <c r="AF254" s="9"/>
      <c r="AG254" s="9"/>
      <c r="AH254" s="9"/>
      <c r="AI254" s="9"/>
      <c r="AJ254" s="9"/>
      <c r="AK254" s="9"/>
    </row>
    <row r="255" spans="1:37" ht="53.25">
      <c r="A255" s="288">
        <v>250</v>
      </c>
      <c r="B255" s="20" t="str">
        <f>VLOOKUP(E255,studia!$F$1:$I$12,2,FALSE)</f>
        <v>Elektrotechnika</v>
      </c>
      <c r="C255" s="20" t="str">
        <f>VLOOKUP(E255,studia!$F$1:$I$12,3,FALSE)</f>
        <v>inż.</v>
      </c>
      <c r="D255" s="20" t="str">
        <f>VLOOKUP(E255,studia!$F$1:$I$12,4,FALSE)</f>
        <v>ETP</v>
      </c>
      <c r="E255" s="154" t="s">
        <v>654</v>
      </c>
      <c r="F255" s="154"/>
      <c r="G255" s="200" t="s">
        <v>1434</v>
      </c>
      <c r="H255" s="200" t="s">
        <v>1435</v>
      </c>
      <c r="I255" s="200" t="s">
        <v>1436</v>
      </c>
      <c r="J255" s="155" t="s">
        <v>1433</v>
      </c>
      <c r="K255" s="19" t="str">
        <f>VLOOKUP(J255,Prowadzacy!$F$2:$J$105,2,FALSE)</f>
        <v>Krystian</v>
      </c>
      <c r="L255" s="19" t="str">
        <f>VLOOKUP(J255,Prowadzacy!$F$2:$K$105,3,FALSE)</f>
        <v>Leonard</v>
      </c>
      <c r="M255" s="19" t="str">
        <f>VLOOKUP(J255,Prowadzacy!$F$2:$K$105,4,FALSE)</f>
        <v>Chrzan</v>
      </c>
      <c r="N255" s="20" t="str">
        <f>VLOOKUP(J255,Prowadzacy!$F$2:$M$105,8,FALSE)</f>
        <v xml:space="preserve">Krystian | Chrzan | Dr hab. inż. |  ( 05101 ) </v>
      </c>
      <c r="O255" s="20" t="str">
        <f>VLOOKUP(J255,Prowadzacy!$F$2:$K$105,5,FALSE)</f>
        <v>K38W05D02</v>
      </c>
      <c r="P255" s="20" t="str">
        <f>VLOOKUP(J255,Prowadzacy!$F$2:$K$105,6,FALSE)</f>
        <v>ZWN</v>
      </c>
      <c r="Q255" s="156" t="s">
        <v>1416</v>
      </c>
      <c r="R255" s="20" t="str">
        <f>VLOOKUP(Q255,Prowadzacy!$F$2:$K$105,2,FALSE)</f>
        <v>Tomasz</v>
      </c>
      <c r="S255" s="20">
        <f>VLOOKUP(Q255,Prowadzacy!$F$2:$K$105,3,FALSE)</f>
        <v>0</v>
      </c>
      <c r="T255" s="20" t="str">
        <f>VLOOKUP(Q255,Prowadzacy!$F$2:$K$105,4,FALSE)</f>
        <v>Czapka</v>
      </c>
      <c r="U255" s="20" t="str">
        <f>VLOOKUP(Q255,Prowadzacy!$F$2:$M$105,8,FALSE)</f>
        <v xml:space="preserve">Tomasz | Czapka | Dr inż. |  ( 05158 ) </v>
      </c>
      <c r="V255" s="164" t="s">
        <v>1632</v>
      </c>
      <c r="W255" s="157" t="s">
        <v>220</v>
      </c>
      <c r="X255" s="286" t="s">
        <v>1867</v>
      </c>
      <c r="Y255" s="157" t="s">
        <v>220</v>
      </c>
      <c r="Z255" s="10"/>
      <c r="AA255" s="9"/>
      <c r="AB255" s="9"/>
      <c r="AC255" s="9"/>
      <c r="AD255" s="9"/>
      <c r="AE255" s="9"/>
      <c r="AF255" s="9"/>
      <c r="AG255" s="9"/>
      <c r="AH255" s="9"/>
      <c r="AI255" s="9"/>
      <c r="AJ255" s="9"/>
      <c r="AK255" s="9"/>
    </row>
    <row r="256" spans="1:37" ht="104.25">
      <c r="A256" s="288">
        <v>251</v>
      </c>
      <c r="B256" s="20" t="str">
        <f>VLOOKUP(E256,studia!$F$1:$I$12,2,FALSE)</f>
        <v>Elektrotechnika</v>
      </c>
      <c r="C256" s="20" t="str">
        <f>VLOOKUP(E256,studia!$F$1:$I$12,3,FALSE)</f>
        <v>inż.</v>
      </c>
      <c r="D256" s="20" t="str">
        <f>VLOOKUP(E256,studia!$F$1:$I$12,4,FALSE)</f>
        <v>ETP</v>
      </c>
      <c r="E256" s="154" t="s">
        <v>654</v>
      </c>
      <c r="F256" s="295" t="s">
        <v>2124</v>
      </c>
      <c r="G256" s="200" t="s">
        <v>1414</v>
      </c>
      <c r="H256" s="210" t="s">
        <v>1773</v>
      </c>
      <c r="I256" s="200" t="s">
        <v>1415</v>
      </c>
      <c r="J256" s="155" t="s">
        <v>1416</v>
      </c>
      <c r="K256" s="19" t="str">
        <f>VLOOKUP(J256,Prowadzacy!$F$2:$J$105,2,FALSE)</f>
        <v>Tomasz</v>
      </c>
      <c r="L256" s="19">
        <f>VLOOKUP(J256,Prowadzacy!$F$2:$K$105,3,FALSE)</f>
        <v>0</v>
      </c>
      <c r="M256" s="19" t="str">
        <f>VLOOKUP(J256,Prowadzacy!$F$2:$K$105,4,FALSE)</f>
        <v>Czapka</v>
      </c>
      <c r="N256" s="20" t="str">
        <f>VLOOKUP(J256,Prowadzacy!$F$2:$M$105,8,FALSE)</f>
        <v xml:space="preserve">Tomasz | Czapka | Dr inż. |  ( 05158 ) </v>
      </c>
      <c r="O256" s="20" t="str">
        <f>VLOOKUP(J256,Prowadzacy!$F$2:$K$105,5,FALSE)</f>
        <v>K38W05D02</v>
      </c>
      <c r="P256" s="20" t="str">
        <f>VLOOKUP(J256,Prowadzacy!$F$2:$K$105,6,FALSE)</f>
        <v>ZWN</v>
      </c>
      <c r="Q256" s="156" t="s">
        <v>1505</v>
      </c>
      <c r="R256" s="20" t="str">
        <f>VLOOKUP(Q256,Prowadzacy!$F$2:$K$105,2,FALSE)</f>
        <v>Marcin</v>
      </c>
      <c r="S256" s="20" t="str">
        <f>VLOOKUP(Q256,Prowadzacy!$F$2:$K$105,3,FALSE)</f>
        <v>przemysław</v>
      </c>
      <c r="T256" s="20" t="str">
        <f>VLOOKUP(Q256,Prowadzacy!$F$2:$K$105,4,FALSE)</f>
        <v>Lewandowski</v>
      </c>
      <c r="U256" s="20" t="str">
        <f>VLOOKUP(Q256,Prowadzacy!$F$2:$M$105,8,FALSE)</f>
        <v xml:space="preserve">Marcin | Lewandowski | Dr inż. |  ( 05166 ) </v>
      </c>
      <c r="V256" s="164" t="s">
        <v>1630</v>
      </c>
      <c r="W256" s="157" t="s">
        <v>221</v>
      </c>
      <c r="X256" s="157"/>
      <c r="Y256" s="157" t="s">
        <v>221</v>
      </c>
      <c r="Z256" s="10"/>
      <c r="AA256" s="9"/>
      <c r="AB256" s="9"/>
      <c r="AC256" s="9"/>
      <c r="AD256" s="9"/>
      <c r="AE256" s="9"/>
      <c r="AF256" s="9"/>
      <c r="AG256" s="9"/>
      <c r="AH256" s="9"/>
      <c r="AI256" s="9"/>
      <c r="AJ256" s="9"/>
      <c r="AK256" s="9"/>
    </row>
    <row r="257" spans="1:37" ht="91.5">
      <c r="A257" s="288">
        <v>252</v>
      </c>
      <c r="B257" s="20" t="str">
        <f>VLOOKUP(E257,studia!$F$1:$I$12,2,FALSE)</f>
        <v>Elektrotechnika</v>
      </c>
      <c r="C257" s="20" t="str">
        <f>VLOOKUP(E257,studia!$F$1:$I$12,3,FALSE)</f>
        <v>inż.</v>
      </c>
      <c r="D257" s="20" t="str">
        <f>VLOOKUP(E257,studia!$F$1:$I$12,4,FALSE)</f>
        <v>ETP</v>
      </c>
      <c r="E257" s="154" t="s">
        <v>654</v>
      </c>
      <c r="F257" s="154"/>
      <c r="G257" s="207" t="s">
        <v>1417</v>
      </c>
      <c r="H257" s="210" t="s">
        <v>1781</v>
      </c>
      <c r="I257" s="207" t="s">
        <v>1418</v>
      </c>
      <c r="J257" s="155" t="s">
        <v>1416</v>
      </c>
      <c r="K257" s="19" t="str">
        <f>VLOOKUP(J257,Prowadzacy!$F$2:$J$105,2,FALSE)</f>
        <v>Tomasz</v>
      </c>
      <c r="L257" s="19">
        <f>VLOOKUP(J257,Prowadzacy!$F$2:$K$105,3,FALSE)</f>
        <v>0</v>
      </c>
      <c r="M257" s="19" t="str">
        <f>VLOOKUP(J257,Prowadzacy!$F$2:$K$105,4,FALSE)</f>
        <v>Czapka</v>
      </c>
      <c r="N257" s="20" t="str">
        <f>VLOOKUP(J257,Prowadzacy!$F$2:$M$105,8,FALSE)</f>
        <v xml:space="preserve">Tomasz | Czapka | Dr inż. |  ( 05158 ) </v>
      </c>
      <c r="O257" s="20" t="str">
        <f>VLOOKUP(J257,Prowadzacy!$F$2:$K$105,5,FALSE)</f>
        <v>K38W05D02</v>
      </c>
      <c r="P257" s="20" t="str">
        <f>VLOOKUP(J257,Prowadzacy!$F$2:$K$105,6,FALSE)</f>
        <v>ZWN</v>
      </c>
      <c r="Q257" s="156" t="s">
        <v>1505</v>
      </c>
      <c r="R257" s="20" t="str">
        <f>VLOOKUP(Q257,Prowadzacy!$F$2:$K$105,2,FALSE)</f>
        <v>Marcin</v>
      </c>
      <c r="S257" s="20" t="str">
        <f>VLOOKUP(Q257,Prowadzacy!$F$2:$K$105,3,FALSE)</f>
        <v>przemysław</v>
      </c>
      <c r="T257" s="20" t="str">
        <f>VLOOKUP(Q257,Prowadzacy!$F$2:$K$105,4,FALSE)</f>
        <v>Lewandowski</v>
      </c>
      <c r="U257" s="20" t="str">
        <f>VLOOKUP(Q257,Prowadzacy!$F$2:$M$105,8,FALSE)</f>
        <v xml:space="preserve">Marcin | Lewandowski | Dr inż. |  ( 05166 ) </v>
      </c>
      <c r="V257" s="164"/>
      <c r="W257" s="157" t="s">
        <v>221</v>
      </c>
      <c r="X257" s="157"/>
      <c r="Y257" s="157"/>
      <c r="Z257" s="10"/>
      <c r="AA257" s="9"/>
      <c r="AB257" s="9"/>
      <c r="AC257" s="9"/>
      <c r="AD257" s="9"/>
      <c r="AE257" s="9"/>
      <c r="AF257" s="9"/>
      <c r="AG257" s="9"/>
      <c r="AH257" s="9"/>
      <c r="AI257" s="9"/>
      <c r="AJ257" s="9"/>
      <c r="AK257" s="9"/>
    </row>
    <row r="258" spans="1:37" ht="91.5">
      <c r="A258" s="288">
        <v>253</v>
      </c>
      <c r="B258" s="20" t="str">
        <f>VLOOKUP(E258,studia!$F$1:$I$12,2,FALSE)</f>
        <v>Elektrotechnika</v>
      </c>
      <c r="C258" s="20" t="str">
        <f>VLOOKUP(E258,studia!$F$1:$I$12,3,FALSE)</f>
        <v>inż.</v>
      </c>
      <c r="D258" s="20" t="str">
        <f>VLOOKUP(E258,studia!$F$1:$I$12,4,FALSE)</f>
        <v>ETP</v>
      </c>
      <c r="E258" s="154" t="s">
        <v>654</v>
      </c>
      <c r="F258" s="295" t="s">
        <v>2124</v>
      </c>
      <c r="G258" s="200" t="s">
        <v>1419</v>
      </c>
      <c r="H258" s="200" t="s">
        <v>1420</v>
      </c>
      <c r="I258" s="200" t="s">
        <v>1421</v>
      </c>
      <c r="J258" s="155" t="s">
        <v>1416</v>
      </c>
      <c r="K258" s="19" t="str">
        <f>VLOOKUP(J258,Prowadzacy!$F$2:$J$105,2,FALSE)</f>
        <v>Tomasz</v>
      </c>
      <c r="L258" s="19">
        <f>VLOOKUP(J258,Prowadzacy!$F$2:$K$105,3,FALSE)</f>
        <v>0</v>
      </c>
      <c r="M258" s="19" t="str">
        <f>VLOOKUP(J258,Prowadzacy!$F$2:$K$105,4,FALSE)</f>
        <v>Czapka</v>
      </c>
      <c r="N258" s="20" t="str">
        <f>VLOOKUP(J258,Prowadzacy!$F$2:$M$105,8,FALSE)</f>
        <v xml:space="preserve">Tomasz | Czapka | Dr inż. |  ( 05158 ) </v>
      </c>
      <c r="O258" s="20" t="str">
        <f>VLOOKUP(J258,Prowadzacy!$F$2:$K$105,5,FALSE)</f>
        <v>K38W05D02</v>
      </c>
      <c r="P258" s="20" t="str">
        <f>VLOOKUP(J258,Prowadzacy!$F$2:$K$105,6,FALSE)</f>
        <v>ZWN</v>
      </c>
      <c r="Q258" s="156" t="s">
        <v>1505</v>
      </c>
      <c r="R258" s="20" t="str">
        <f>VLOOKUP(Q258,Prowadzacy!$F$2:$K$105,2,FALSE)</f>
        <v>Marcin</v>
      </c>
      <c r="S258" s="20" t="str">
        <f>VLOOKUP(Q258,Prowadzacy!$F$2:$K$105,3,FALSE)</f>
        <v>przemysław</v>
      </c>
      <c r="T258" s="20" t="str">
        <f>VLOOKUP(Q258,Prowadzacy!$F$2:$K$105,4,FALSE)</f>
        <v>Lewandowski</v>
      </c>
      <c r="U258" s="20" t="str">
        <f>VLOOKUP(Q258,Prowadzacy!$F$2:$M$105,8,FALSE)</f>
        <v xml:space="preserve">Marcin | Lewandowski | Dr inż. |  ( 05166 ) </v>
      </c>
      <c r="V258" s="164"/>
      <c r="W258" s="157" t="s">
        <v>221</v>
      </c>
      <c r="X258" s="157"/>
      <c r="Y258" s="157" t="s">
        <v>221</v>
      </c>
      <c r="Z258" s="10"/>
      <c r="AA258" s="9"/>
      <c r="AB258" s="9"/>
      <c r="AC258" s="9"/>
      <c r="AD258" s="9"/>
      <c r="AE258" s="9"/>
      <c r="AF258" s="9"/>
      <c r="AG258" s="9"/>
      <c r="AH258" s="9"/>
      <c r="AI258" s="9"/>
      <c r="AJ258" s="9"/>
      <c r="AK258" s="9"/>
    </row>
    <row r="259" spans="1:37" ht="104.25">
      <c r="A259" s="288">
        <v>254</v>
      </c>
      <c r="B259" s="20" t="str">
        <f>VLOOKUP(E259,studia!$F$1:$I$12,2,FALSE)</f>
        <v>Elektrotechnika</v>
      </c>
      <c r="C259" s="20" t="str">
        <f>VLOOKUP(E259,studia!$F$1:$I$12,3,FALSE)</f>
        <v>inż.</v>
      </c>
      <c r="D259" s="20" t="str">
        <f>VLOOKUP(E259,studia!$F$1:$I$12,4,FALSE)</f>
        <v>ETP</v>
      </c>
      <c r="E259" s="154" t="s">
        <v>654</v>
      </c>
      <c r="F259" s="154"/>
      <c r="G259" s="200" t="s">
        <v>1447</v>
      </c>
      <c r="H259" s="200" t="s">
        <v>1448</v>
      </c>
      <c r="I259" s="200" t="s">
        <v>1774</v>
      </c>
      <c r="J259" s="155" t="s">
        <v>1443</v>
      </c>
      <c r="K259" s="19" t="str">
        <f>VLOOKUP(J259,Prowadzacy!$F$2:$J$105,2,FALSE)</f>
        <v>Przemysław</v>
      </c>
      <c r="L259" s="19">
        <f>VLOOKUP(J259,Prowadzacy!$F$2:$K$105,3,FALSE)</f>
        <v>0</v>
      </c>
      <c r="M259" s="19" t="str">
        <f>VLOOKUP(J259,Prowadzacy!$F$2:$K$105,4,FALSE)</f>
        <v>Janik</v>
      </c>
      <c r="N259" s="20" t="str">
        <f>VLOOKUP(J259,Prowadzacy!$F$2:$M$105,8,FALSE)</f>
        <v xml:space="preserve">Przemysław | Janik | Dr hab. inż. |  ( 05115 ) </v>
      </c>
      <c r="O259" s="20" t="str">
        <f>VLOOKUP(J259,Prowadzacy!$F$2:$K$105,5,FALSE)</f>
        <v>K38W05D02</v>
      </c>
      <c r="P259" s="20" t="str">
        <f>VLOOKUP(J259,Prowadzacy!$F$2:$K$105,6,FALSE)</f>
        <v>ZET</v>
      </c>
      <c r="Q259" s="156" t="s">
        <v>1569</v>
      </c>
      <c r="R259" s="20" t="str">
        <f>VLOOKUP(Q259,Prowadzacy!$F$2:$K$105,2,FALSE)</f>
        <v>Zbigniew</v>
      </c>
      <c r="S259" s="20" t="str">
        <f>VLOOKUP(Q259,Prowadzacy!$F$2:$K$105,3,FALSE)</f>
        <v>Krzysztof</v>
      </c>
      <c r="T259" s="20" t="str">
        <f>VLOOKUP(Q259,Prowadzacy!$F$2:$K$105,4,FALSE)</f>
        <v>Wacławek</v>
      </c>
      <c r="U259" s="20" t="str">
        <f>VLOOKUP(Q259,Prowadzacy!$F$2:$M$105,8,FALSE)</f>
        <v xml:space="preserve">Zbigniew | Wacławek | Dr inż. |  ( 05129 ) </v>
      </c>
      <c r="V259" s="164"/>
      <c r="W259" s="157" t="s">
        <v>221</v>
      </c>
      <c r="X259" s="157"/>
      <c r="Y259" s="157" t="s">
        <v>221</v>
      </c>
      <c r="Z259" s="10"/>
      <c r="AA259" s="9"/>
      <c r="AB259" s="9"/>
      <c r="AC259" s="9"/>
      <c r="AD259" s="9"/>
      <c r="AE259" s="9"/>
      <c r="AF259" s="9"/>
      <c r="AG259" s="9"/>
      <c r="AH259" s="9"/>
      <c r="AI259" s="9"/>
      <c r="AJ259" s="9"/>
      <c r="AK259" s="9"/>
    </row>
    <row r="260" spans="1:37" ht="180.75">
      <c r="A260" s="288">
        <v>255</v>
      </c>
      <c r="B260" s="20" t="str">
        <f>VLOOKUP(E260,studia!$F$1:$I$12,2,FALSE)</f>
        <v>Elektrotechnika</v>
      </c>
      <c r="C260" s="20" t="str">
        <f>VLOOKUP(E260,studia!$F$1:$I$12,3,FALSE)</f>
        <v>inż.</v>
      </c>
      <c r="D260" s="20" t="str">
        <f>VLOOKUP(E260,studia!$F$1:$I$12,4,FALSE)</f>
        <v>ETP</v>
      </c>
      <c r="E260" s="154" t="s">
        <v>654</v>
      </c>
      <c r="F260" s="295" t="s">
        <v>2124</v>
      </c>
      <c r="G260" s="207" t="s">
        <v>1775</v>
      </c>
      <c r="H260" s="207" t="s">
        <v>1782</v>
      </c>
      <c r="I260" s="207" t="s">
        <v>1776</v>
      </c>
      <c r="J260" s="155" t="s">
        <v>1449</v>
      </c>
      <c r="K260" s="19" t="str">
        <f>VLOOKUP(J260,Prowadzacy!$F$2:$J$105,2,FALSE)</f>
        <v>Michał</v>
      </c>
      <c r="L260" s="19">
        <f>VLOOKUP(J260,Prowadzacy!$F$2:$K$105,3,FALSE)</f>
        <v>0</v>
      </c>
      <c r="M260" s="19" t="str">
        <f>VLOOKUP(J260,Prowadzacy!$F$2:$K$105,4,FALSE)</f>
        <v>Jasiński</v>
      </c>
      <c r="N260" s="20" t="str">
        <f>VLOOKUP(J260,Prowadzacy!$F$2:$M$105,8,FALSE)</f>
        <v xml:space="preserve">Michał | Jasiński | Dr inż. |  ( p05180 ) </v>
      </c>
      <c r="O260" s="20" t="str">
        <f>VLOOKUP(J260,Prowadzacy!$F$2:$K$105,5,FALSE)</f>
        <v>K38W05D02</v>
      </c>
      <c r="P260" s="20" t="str">
        <f>VLOOKUP(J260,Prowadzacy!$F$2:$K$105,6,FALSE)</f>
        <v>ZET</v>
      </c>
      <c r="Q260" s="156" t="s">
        <v>1627</v>
      </c>
      <c r="R260" s="20" t="str">
        <f>VLOOKUP(Q260,Prowadzacy!$F$2:$K$105,2,FALSE)</f>
        <v>Tomasz</v>
      </c>
      <c r="S260" s="20" t="str">
        <f>VLOOKUP(Q260,Prowadzacy!$F$2:$K$105,3,FALSE)</f>
        <v>Stanisław</v>
      </c>
      <c r="T260" s="20" t="str">
        <f>VLOOKUP(Q260,Prowadzacy!$F$2:$K$105,4,FALSE)</f>
        <v>Sikorski</v>
      </c>
      <c r="U260" s="20" t="str">
        <f>VLOOKUP(Q260,Prowadzacy!$F$2:$M$105,8,FALSE)</f>
        <v xml:space="preserve">Tomasz | Sikorski | Dr hab. inż. |  ( 05141 ) </v>
      </c>
      <c r="V260" s="164" t="s">
        <v>1633</v>
      </c>
      <c r="W260" s="157" t="s">
        <v>220</v>
      </c>
      <c r="X260" s="286" t="s">
        <v>1634</v>
      </c>
      <c r="Y260" s="157" t="s">
        <v>220</v>
      </c>
      <c r="Z260" s="10"/>
      <c r="AA260" s="9"/>
      <c r="AB260" s="9"/>
      <c r="AC260" s="9"/>
      <c r="AD260" s="9"/>
      <c r="AE260" s="9"/>
      <c r="AF260" s="9"/>
      <c r="AG260" s="9"/>
      <c r="AH260" s="9"/>
      <c r="AI260" s="9"/>
      <c r="AJ260" s="9"/>
      <c r="AK260" s="9"/>
    </row>
    <row r="261" spans="1:37" ht="180.75">
      <c r="A261" s="288">
        <v>256</v>
      </c>
      <c r="B261" s="20" t="str">
        <f>VLOOKUP(E261,studia!$F$1:$I$12,2,FALSE)</f>
        <v>Elektrotechnika</v>
      </c>
      <c r="C261" s="20" t="str">
        <f>VLOOKUP(E261,studia!$F$1:$I$12,3,FALSE)</f>
        <v>inż.</v>
      </c>
      <c r="D261" s="20" t="str">
        <f>VLOOKUP(E261,studia!$F$1:$I$12,4,FALSE)</f>
        <v>ETP</v>
      </c>
      <c r="E261" s="154" t="s">
        <v>654</v>
      </c>
      <c r="F261" s="154"/>
      <c r="G261" s="207" t="s">
        <v>1450</v>
      </c>
      <c r="H261" s="207" t="s">
        <v>1451</v>
      </c>
      <c r="I261" s="207" t="s">
        <v>1783</v>
      </c>
      <c r="J261" s="155" t="s">
        <v>1449</v>
      </c>
      <c r="K261" s="19" t="str">
        <f>VLOOKUP(J261,Prowadzacy!$F$2:$J$105,2,FALSE)</f>
        <v>Michał</v>
      </c>
      <c r="L261" s="19">
        <f>VLOOKUP(J261,Prowadzacy!$F$2:$K$105,3,FALSE)</f>
        <v>0</v>
      </c>
      <c r="M261" s="19" t="str">
        <f>VLOOKUP(J261,Prowadzacy!$F$2:$K$105,4,FALSE)</f>
        <v>Jasiński</v>
      </c>
      <c r="N261" s="20" t="str">
        <f>VLOOKUP(J261,Prowadzacy!$F$2:$M$105,8,FALSE)</f>
        <v xml:space="preserve">Michał | Jasiński | Dr inż. |  ( p05180 ) </v>
      </c>
      <c r="O261" s="20" t="str">
        <f>VLOOKUP(J261,Prowadzacy!$F$2:$K$105,5,FALSE)</f>
        <v>K38W05D02</v>
      </c>
      <c r="P261" s="20" t="str">
        <f>VLOOKUP(J261,Prowadzacy!$F$2:$K$105,6,FALSE)</f>
        <v>ZET</v>
      </c>
      <c r="Q261" s="156" t="s">
        <v>1627</v>
      </c>
      <c r="R261" s="20" t="str">
        <f>VLOOKUP(Q261,Prowadzacy!$F$2:$K$105,2,FALSE)</f>
        <v>Tomasz</v>
      </c>
      <c r="S261" s="20" t="str">
        <f>VLOOKUP(Q261,Prowadzacy!$F$2:$K$105,3,FALSE)</f>
        <v>Stanisław</v>
      </c>
      <c r="T261" s="20" t="str">
        <f>VLOOKUP(Q261,Prowadzacy!$F$2:$K$105,4,FALSE)</f>
        <v>Sikorski</v>
      </c>
      <c r="U261" s="20" t="str">
        <f>VLOOKUP(Q261,Prowadzacy!$F$2:$M$105,8,FALSE)</f>
        <v xml:space="preserve">Tomasz | Sikorski | Dr hab. inż. |  ( 05141 ) </v>
      </c>
      <c r="V261" s="164" t="s">
        <v>1633</v>
      </c>
      <c r="W261" s="157" t="s">
        <v>220</v>
      </c>
      <c r="X261" s="286" t="s">
        <v>1635</v>
      </c>
      <c r="Y261" s="157" t="s">
        <v>220</v>
      </c>
      <c r="Z261" s="10"/>
      <c r="AA261" s="9"/>
      <c r="AB261" s="9"/>
      <c r="AC261" s="9"/>
      <c r="AD261" s="9"/>
      <c r="AE261" s="9"/>
      <c r="AF261" s="9"/>
      <c r="AG261" s="9"/>
      <c r="AH261" s="9"/>
      <c r="AI261" s="9"/>
      <c r="AJ261" s="9"/>
      <c r="AK261" s="9"/>
    </row>
    <row r="262" spans="1:37" ht="66">
      <c r="A262" s="288">
        <v>257</v>
      </c>
      <c r="B262" s="20" t="str">
        <f>VLOOKUP(E262,studia!$F$1:$I$12,2,FALSE)</f>
        <v>Elektrotechnika</v>
      </c>
      <c r="C262" s="20" t="str">
        <f>VLOOKUP(E262,studia!$F$1:$I$12,3,FALSE)</f>
        <v>inż.</v>
      </c>
      <c r="D262" s="20" t="str">
        <f>VLOOKUP(E262,studia!$F$1:$I$12,4,FALSE)</f>
        <v>ETP</v>
      </c>
      <c r="E262" s="154" t="s">
        <v>654</v>
      </c>
      <c r="F262" s="154"/>
      <c r="G262" s="200" t="s">
        <v>1452</v>
      </c>
      <c r="H262" s="200" t="s">
        <v>1453</v>
      </c>
      <c r="I262" s="208" t="s">
        <v>1777</v>
      </c>
      <c r="J262" s="155" t="s">
        <v>1449</v>
      </c>
      <c r="K262" s="19" t="str">
        <f>VLOOKUP(J262,Prowadzacy!$F$2:$J$105,2,FALSE)</f>
        <v>Michał</v>
      </c>
      <c r="L262" s="19">
        <f>VLOOKUP(J262,Prowadzacy!$F$2:$K$105,3,FALSE)</f>
        <v>0</v>
      </c>
      <c r="M262" s="19" t="str">
        <f>VLOOKUP(J262,Prowadzacy!$F$2:$K$105,4,FALSE)</f>
        <v>Jasiński</v>
      </c>
      <c r="N262" s="20" t="str">
        <f>VLOOKUP(J262,Prowadzacy!$F$2:$M$105,8,FALSE)</f>
        <v xml:space="preserve">Michał | Jasiński | Dr inż. |  ( p05180 ) </v>
      </c>
      <c r="O262" s="20" t="str">
        <f>VLOOKUP(J262,Prowadzacy!$F$2:$K$105,5,FALSE)</f>
        <v>K38W05D02</v>
      </c>
      <c r="P262" s="20" t="str">
        <f>VLOOKUP(J262,Prowadzacy!$F$2:$K$105,6,FALSE)</f>
        <v>ZET</v>
      </c>
      <c r="Q262" s="156" t="s">
        <v>1627</v>
      </c>
      <c r="R262" s="20" t="str">
        <f>VLOOKUP(Q262,Prowadzacy!$F$2:$K$105,2,FALSE)</f>
        <v>Tomasz</v>
      </c>
      <c r="S262" s="20" t="str">
        <f>VLOOKUP(Q262,Prowadzacy!$F$2:$K$105,3,FALSE)</f>
        <v>Stanisław</v>
      </c>
      <c r="T262" s="20" t="str">
        <f>VLOOKUP(Q262,Prowadzacy!$F$2:$K$105,4,FALSE)</f>
        <v>Sikorski</v>
      </c>
      <c r="U262" s="20" t="str">
        <f>VLOOKUP(Q262,Prowadzacy!$F$2:$M$105,8,FALSE)</f>
        <v xml:space="preserve">Tomasz | Sikorski | Dr hab. inż. |  ( 05141 ) </v>
      </c>
      <c r="V262" s="164" t="s">
        <v>1633</v>
      </c>
      <c r="W262" s="157" t="s">
        <v>220</v>
      </c>
      <c r="X262" s="286" t="s">
        <v>1636</v>
      </c>
      <c r="Y262" s="157" t="s">
        <v>220</v>
      </c>
      <c r="Z262" s="10"/>
      <c r="AA262" s="9"/>
      <c r="AB262" s="9"/>
      <c r="AC262" s="9"/>
      <c r="AD262" s="9"/>
      <c r="AE262" s="9"/>
      <c r="AF262" s="9"/>
      <c r="AG262" s="9"/>
      <c r="AH262" s="9"/>
      <c r="AI262" s="9"/>
      <c r="AJ262" s="9"/>
      <c r="AK262" s="9"/>
    </row>
    <row r="263" spans="1:37" ht="91.5">
      <c r="A263" s="288">
        <v>258</v>
      </c>
      <c r="B263" s="20" t="str">
        <f>VLOOKUP(E263,studia!$F$1:$I$12,2,FALSE)</f>
        <v>Elektrotechnika</v>
      </c>
      <c r="C263" s="20" t="str">
        <f>VLOOKUP(E263,studia!$F$1:$I$12,3,FALSE)</f>
        <v>inż.</v>
      </c>
      <c r="D263" s="20" t="str">
        <f>VLOOKUP(E263,studia!$F$1:$I$12,4,FALSE)</f>
        <v>ETP</v>
      </c>
      <c r="E263" s="154" t="s">
        <v>654</v>
      </c>
      <c r="F263" s="154"/>
      <c r="G263" s="207" t="s">
        <v>1778</v>
      </c>
      <c r="H263" s="207" t="s">
        <v>1454</v>
      </c>
      <c r="I263" s="207" t="s">
        <v>1779</v>
      </c>
      <c r="J263" s="155" t="s">
        <v>1455</v>
      </c>
      <c r="K263" s="19" t="str">
        <f>VLOOKUP(J263,Prowadzacy!$F$2:$J$105,2,FALSE)</f>
        <v>Ryszard</v>
      </c>
      <c r="L263" s="19" t="str">
        <f>VLOOKUP(J263,Prowadzacy!$F$2:$K$105,3,FALSE)</f>
        <v>Leon</v>
      </c>
      <c r="M263" s="19" t="str">
        <f>VLOOKUP(J263,Prowadzacy!$F$2:$K$105,4,FALSE)</f>
        <v>Kacprzyk</v>
      </c>
      <c r="N263" s="20" t="str">
        <f>VLOOKUP(J263,Prowadzacy!$F$2:$M$105,8,FALSE)</f>
        <v xml:space="preserve">Ryszard | Kacprzyk | Prof. dr hab. inż. |  ( 05106 ) </v>
      </c>
      <c r="O263" s="20" t="str">
        <f>VLOOKUP(J263,Prowadzacy!$F$2:$K$105,5,FALSE)</f>
        <v>K38W05D02</v>
      </c>
      <c r="P263" s="20" t="str">
        <f>VLOOKUP(J263,Prowadzacy!$F$2:$K$105,6,FALSE)</f>
        <v>ZWN</v>
      </c>
      <c r="Q263" s="156" t="s">
        <v>1416</v>
      </c>
      <c r="R263" s="20" t="str">
        <f>VLOOKUP(Q263,Prowadzacy!$F$2:$K$105,2,FALSE)</f>
        <v>Tomasz</v>
      </c>
      <c r="S263" s="20">
        <f>VLOOKUP(Q263,Prowadzacy!$F$2:$K$105,3,FALSE)</f>
        <v>0</v>
      </c>
      <c r="T263" s="20" t="str">
        <f>VLOOKUP(Q263,Prowadzacy!$F$2:$K$105,4,FALSE)</f>
        <v>Czapka</v>
      </c>
      <c r="U263" s="20" t="str">
        <f>VLOOKUP(Q263,Prowadzacy!$F$2:$M$105,8,FALSE)</f>
        <v xml:space="preserve">Tomasz | Czapka | Dr inż. |  ( 05158 ) </v>
      </c>
      <c r="V263" s="164"/>
      <c r="W263" s="157" t="s">
        <v>221</v>
      </c>
      <c r="X263" s="157"/>
      <c r="Y263" s="157" t="s">
        <v>221</v>
      </c>
      <c r="Z263" s="10"/>
      <c r="AA263" s="9"/>
      <c r="AB263" s="9"/>
      <c r="AC263" s="9"/>
      <c r="AD263" s="9"/>
      <c r="AE263" s="9"/>
      <c r="AF263" s="9"/>
      <c r="AG263" s="9"/>
      <c r="AH263" s="9"/>
      <c r="AI263" s="9"/>
      <c r="AJ263" s="9"/>
      <c r="AK263" s="9"/>
    </row>
    <row r="264" spans="1:37" ht="142.5">
      <c r="A264" s="288">
        <v>259</v>
      </c>
      <c r="B264" s="20" t="str">
        <f>VLOOKUP(E264,studia!$F$1:$I$12,2,FALSE)</f>
        <v>Elektrotechnika</v>
      </c>
      <c r="C264" s="20" t="str">
        <f>VLOOKUP(E264,studia!$F$1:$I$12,3,FALSE)</f>
        <v>inż.</v>
      </c>
      <c r="D264" s="20" t="str">
        <f>VLOOKUP(E264,studia!$F$1:$I$12,4,FALSE)</f>
        <v>ETP</v>
      </c>
      <c r="E264" s="154" t="s">
        <v>654</v>
      </c>
      <c r="F264" s="154"/>
      <c r="G264" s="207" t="s">
        <v>1621</v>
      </c>
      <c r="H264" s="210" t="s">
        <v>1784</v>
      </c>
      <c r="I264" s="210" t="s">
        <v>1785</v>
      </c>
      <c r="J264" s="155" t="s">
        <v>1622</v>
      </c>
      <c r="K264" s="19" t="str">
        <f>VLOOKUP(J264,Prowadzacy!$F$2:$J$105,2,FALSE)</f>
        <v>Anna</v>
      </c>
      <c r="L264" s="19">
        <f>VLOOKUP(J264,Prowadzacy!$F$2:$K$105,3,FALSE)</f>
        <v>0</v>
      </c>
      <c r="M264" s="19" t="str">
        <f>VLOOKUP(J264,Prowadzacy!$F$2:$K$105,4,FALSE)</f>
        <v>Kisiel</v>
      </c>
      <c r="N264" s="20" t="str">
        <f>VLOOKUP(J264,Prowadzacy!$F$2:$M$105,8,FALSE)</f>
        <v xml:space="preserve">Anna | Kisiel | Dr inż. |  ( 05107 ) </v>
      </c>
      <c r="O264" s="20" t="str">
        <f>VLOOKUP(J264,Prowadzacy!$F$2:$K$105,5,FALSE)</f>
        <v>K38W05D02</v>
      </c>
      <c r="P264" s="20" t="str">
        <f>VLOOKUP(J264,Prowadzacy!$F$2:$K$105,6,FALSE)</f>
        <v>ZE</v>
      </c>
      <c r="Q264" s="156" t="s">
        <v>1629</v>
      </c>
      <c r="R264" s="20" t="str">
        <f>VLOOKUP(Q264,Prowadzacy!$F$2:$K$105,2,FALSE)</f>
        <v>Leszek</v>
      </c>
      <c r="S264" s="20" t="str">
        <f>VLOOKUP(Q264,Prowadzacy!$F$2:$K$105,3,FALSE)</f>
        <v>Piotr</v>
      </c>
      <c r="T264" s="20" t="str">
        <f>VLOOKUP(Q264,Prowadzacy!$F$2:$K$105,4,FALSE)</f>
        <v>Woźny</v>
      </c>
      <c r="U264" s="20" t="str">
        <f>VLOOKUP(Q264,Prowadzacy!$F$2:$M$105,8,FALSE)</f>
        <v xml:space="preserve">Leszek | Woźny | Dr inż. |  ( 05131 ) </v>
      </c>
      <c r="V264" s="164"/>
      <c r="W264" s="157" t="s">
        <v>221</v>
      </c>
      <c r="X264" s="157"/>
      <c r="Y264" s="157" t="s">
        <v>221</v>
      </c>
      <c r="Z264" s="10"/>
      <c r="AA264" s="9"/>
      <c r="AB264" s="9"/>
      <c r="AC264" s="9"/>
      <c r="AD264" s="9"/>
      <c r="AE264" s="9"/>
      <c r="AF264" s="9"/>
      <c r="AG264" s="9"/>
      <c r="AH264" s="9"/>
      <c r="AI264" s="9"/>
      <c r="AJ264" s="9"/>
      <c r="AK264" s="9"/>
    </row>
    <row r="265" spans="1:37" ht="104.25">
      <c r="A265" s="288">
        <v>260</v>
      </c>
      <c r="B265" s="20" t="str">
        <f>VLOOKUP(E265,studia!$F$1:$I$12,2,FALSE)</f>
        <v>Elektrotechnika</v>
      </c>
      <c r="C265" s="20" t="str">
        <f>VLOOKUP(E265,studia!$F$1:$I$12,3,FALSE)</f>
        <v>inż.</v>
      </c>
      <c r="D265" s="20" t="str">
        <f>VLOOKUP(E265,studia!$F$1:$I$12,4,FALSE)</f>
        <v>ETP</v>
      </c>
      <c r="E265" s="154" t="s">
        <v>654</v>
      </c>
      <c r="F265" s="154"/>
      <c r="G265" s="200" t="s">
        <v>1475</v>
      </c>
      <c r="H265" s="200" t="s">
        <v>1476</v>
      </c>
      <c r="I265" s="200" t="s">
        <v>1477</v>
      </c>
      <c r="J265" s="155" t="s">
        <v>1478</v>
      </c>
      <c r="K265" s="19" t="str">
        <f>VLOOKUP(J265,Prowadzacy!$F$2:$J$105,2,FALSE)</f>
        <v>Krystian</v>
      </c>
      <c r="L265" s="19">
        <f>VLOOKUP(J265,Prowadzacy!$F$2:$K$105,3,FALSE)</f>
        <v>0</v>
      </c>
      <c r="M265" s="19" t="str">
        <f>VLOOKUP(J265,Prowadzacy!$F$2:$K$105,4,FALSE)</f>
        <v>Krawczyk</v>
      </c>
      <c r="N265" s="20" t="str">
        <f>VLOOKUP(J265,Prowadzacy!$F$2:$M$105,8,FALSE)</f>
        <v xml:space="preserve">Krystian | Krawczyk | Dr inż. |  ( 05157 ) </v>
      </c>
      <c r="O265" s="20" t="str">
        <f>VLOOKUP(J265,Prowadzacy!$F$2:$K$105,5,FALSE)</f>
        <v>K38W05D02</v>
      </c>
      <c r="P265" s="20" t="str">
        <f>VLOOKUP(J265,Prowadzacy!$F$2:$K$105,6,FALSE)</f>
        <v>ZE</v>
      </c>
      <c r="Q265" s="156" t="s">
        <v>1582</v>
      </c>
      <c r="R265" s="20" t="str">
        <f>VLOOKUP(Q265,Prowadzacy!$F$2:$K$105,2,FALSE)</f>
        <v>Jan</v>
      </c>
      <c r="S265" s="20" t="str">
        <f>VLOOKUP(Q265,Prowadzacy!$F$2:$K$105,3,FALSE)</f>
        <v>Stanisław</v>
      </c>
      <c r="T265" s="20" t="str">
        <f>VLOOKUP(Q265,Prowadzacy!$F$2:$K$105,4,FALSE)</f>
        <v>Ziaja</v>
      </c>
      <c r="U265" s="20" t="str">
        <f>VLOOKUP(Q265,Prowadzacy!$F$2:$M$105,8,FALSE)</f>
        <v xml:space="preserve">Jan | Ziaja | Dr hab. inż. |  ( 05132 ) </v>
      </c>
      <c r="V265" s="164"/>
      <c r="W265" s="157" t="s">
        <v>221</v>
      </c>
      <c r="X265" s="157"/>
      <c r="Y265" s="157" t="s">
        <v>221</v>
      </c>
      <c r="Z265" s="10"/>
      <c r="AA265" s="9"/>
      <c r="AB265" s="9"/>
      <c r="AC265" s="9"/>
      <c r="AD265" s="9"/>
      <c r="AE265" s="9"/>
      <c r="AF265" s="9"/>
      <c r="AG265" s="9"/>
      <c r="AH265" s="9"/>
      <c r="AI265" s="9"/>
      <c r="AJ265" s="9"/>
      <c r="AK265" s="9"/>
    </row>
    <row r="266" spans="1:37" ht="129.75">
      <c r="A266" s="288">
        <v>261</v>
      </c>
      <c r="B266" s="20" t="str">
        <f>VLOOKUP(E266,studia!$F$1:$I$12,2,FALSE)</f>
        <v>Elektrotechnika</v>
      </c>
      <c r="C266" s="20" t="str">
        <f>VLOOKUP(E266,studia!$F$1:$I$12,3,FALSE)</f>
        <v>inż.</v>
      </c>
      <c r="D266" s="20" t="str">
        <f>VLOOKUP(E266,studia!$F$1:$I$12,4,FALSE)</f>
        <v>ETP</v>
      </c>
      <c r="E266" s="154" t="s">
        <v>654</v>
      </c>
      <c r="F266" s="154"/>
      <c r="G266" s="200" t="s">
        <v>1479</v>
      </c>
      <c r="H266" s="200" t="s">
        <v>1480</v>
      </c>
      <c r="I266" s="200" t="s">
        <v>1481</v>
      </c>
      <c r="J266" s="155" t="s">
        <v>1478</v>
      </c>
      <c r="K266" s="19" t="str">
        <f>VLOOKUP(J266,Prowadzacy!$F$2:$J$105,2,FALSE)</f>
        <v>Krystian</v>
      </c>
      <c r="L266" s="19">
        <f>VLOOKUP(J266,Prowadzacy!$F$2:$K$105,3,FALSE)</f>
        <v>0</v>
      </c>
      <c r="M266" s="19" t="str">
        <f>VLOOKUP(J266,Prowadzacy!$F$2:$K$105,4,FALSE)</f>
        <v>Krawczyk</v>
      </c>
      <c r="N266" s="20" t="str">
        <f>VLOOKUP(J266,Prowadzacy!$F$2:$M$105,8,FALSE)</f>
        <v xml:space="preserve">Krystian | Krawczyk | Dr inż. |  ( 05157 ) </v>
      </c>
      <c r="O266" s="20" t="str">
        <f>VLOOKUP(J266,Prowadzacy!$F$2:$K$105,5,FALSE)</f>
        <v>K38W05D02</v>
      </c>
      <c r="P266" s="20" t="str">
        <f>VLOOKUP(J266,Prowadzacy!$F$2:$K$105,6,FALSE)</f>
        <v>ZE</v>
      </c>
      <c r="Q266" s="156" t="s">
        <v>1582</v>
      </c>
      <c r="R266" s="20" t="str">
        <f>VLOOKUP(Q266,Prowadzacy!$F$2:$K$105,2,FALSE)</f>
        <v>Jan</v>
      </c>
      <c r="S266" s="20" t="str">
        <f>VLOOKUP(Q266,Prowadzacy!$F$2:$K$105,3,FALSE)</f>
        <v>Stanisław</v>
      </c>
      <c r="T266" s="20" t="str">
        <f>VLOOKUP(Q266,Prowadzacy!$F$2:$K$105,4,FALSE)</f>
        <v>Ziaja</v>
      </c>
      <c r="U266" s="20" t="str">
        <f>VLOOKUP(Q266,Prowadzacy!$F$2:$M$105,8,FALSE)</f>
        <v xml:space="preserve">Jan | Ziaja | Dr hab. inż. |  ( 05132 ) </v>
      </c>
      <c r="V266" s="164"/>
      <c r="W266" s="157" t="s">
        <v>221</v>
      </c>
      <c r="X266" s="157"/>
      <c r="Y266" s="157" t="s">
        <v>221</v>
      </c>
      <c r="Z266" s="10"/>
      <c r="AA266" s="9"/>
      <c r="AB266" s="9"/>
      <c r="AC266" s="9"/>
      <c r="AD266" s="9"/>
      <c r="AE266" s="9"/>
      <c r="AF266" s="9"/>
      <c r="AG266" s="9"/>
      <c r="AH266" s="9"/>
      <c r="AI266" s="9"/>
      <c r="AJ266" s="9"/>
      <c r="AK266" s="9"/>
    </row>
    <row r="267" spans="1:37" ht="91.5">
      <c r="A267" s="288">
        <v>262</v>
      </c>
      <c r="B267" s="20" t="str">
        <f>VLOOKUP(E267,studia!$F$1:$I$12,2,FALSE)</f>
        <v>Elektrotechnika</v>
      </c>
      <c r="C267" s="20" t="str">
        <f>VLOOKUP(E267,studia!$F$1:$I$12,3,FALSE)</f>
        <v>inż.</v>
      </c>
      <c r="D267" s="20" t="str">
        <f>VLOOKUP(E267,studia!$F$1:$I$12,4,FALSE)</f>
        <v>ETP</v>
      </c>
      <c r="E267" s="154" t="s">
        <v>654</v>
      </c>
      <c r="F267" s="295" t="s">
        <v>2124</v>
      </c>
      <c r="G267" s="200" t="s">
        <v>1873</v>
      </c>
      <c r="H267" s="200" t="s">
        <v>1501</v>
      </c>
      <c r="I267" s="200" t="s">
        <v>1502</v>
      </c>
      <c r="J267" s="155" t="s">
        <v>1491</v>
      </c>
      <c r="K267" s="19" t="str">
        <f>VLOOKUP(J267,Prowadzacy!$F$2:$J$105,2,FALSE)</f>
        <v>Zbigniew</v>
      </c>
      <c r="L267" s="19" t="str">
        <f>VLOOKUP(J267,Prowadzacy!$F$2:$K$105,3,FALSE)</f>
        <v>Maria</v>
      </c>
      <c r="M267" s="19" t="str">
        <f>VLOOKUP(J267,Prowadzacy!$F$2:$K$105,4,FALSE)</f>
        <v>Leonowicz</v>
      </c>
      <c r="N267" s="20" t="str">
        <f>VLOOKUP(J267,Prowadzacy!$F$2:$M$105,8,FALSE)</f>
        <v xml:space="preserve">Zbigniew | Leonowicz | Prof. dr hab. inż. |  ( 05110 ) </v>
      </c>
      <c r="O267" s="20" t="str">
        <f>VLOOKUP(J267,Prowadzacy!$F$2:$K$105,5,FALSE)</f>
        <v>K38W05D02</v>
      </c>
      <c r="P267" s="20" t="str">
        <f>VLOOKUP(J267,Prowadzacy!$F$2:$K$105,6,FALSE)</f>
        <v>ZET</v>
      </c>
      <c r="Q267" s="156" t="s">
        <v>1534</v>
      </c>
      <c r="R267" s="20" t="str">
        <f>VLOOKUP(Q267,Prowadzacy!$F$2:$K$105,2,FALSE)</f>
        <v>Jacek</v>
      </c>
      <c r="S267" s="20" t="str">
        <f>VLOOKUP(Q267,Prowadzacy!$F$2:$K$105,3,FALSE)</f>
        <v>Jerzy</v>
      </c>
      <c r="T267" s="20" t="str">
        <f>VLOOKUP(Q267,Prowadzacy!$F$2:$K$105,4,FALSE)</f>
        <v>Rezmer</v>
      </c>
      <c r="U267" s="20" t="str">
        <f>VLOOKUP(Q267,Prowadzacy!$F$2:$M$105,8,FALSE)</f>
        <v xml:space="preserve">Jacek | Rezmer | Dr hab. inż. |  ( 05120 ) </v>
      </c>
      <c r="V267" s="164"/>
      <c r="W267" s="157" t="s">
        <v>221</v>
      </c>
      <c r="X267" s="157"/>
      <c r="Y267" s="157" t="s">
        <v>221</v>
      </c>
      <c r="Z267" s="10"/>
      <c r="AA267" s="9"/>
      <c r="AB267" s="9"/>
      <c r="AC267" s="9"/>
      <c r="AD267" s="9"/>
      <c r="AE267" s="9"/>
      <c r="AF267" s="9"/>
      <c r="AG267" s="9"/>
      <c r="AH267" s="9"/>
      <c r="AI267" s="9"/>
      <c r="AJ267" s="9"/>
      <c r="AK267" s="9"/>
    </row>
    <row r="268" spans="1:37" ht="78.75">
      <c r="A268" s="288">
        <v>263</v>
      </c>
      <c r="B268" s="20" t="str">
        <f>VLOOKUP(E268,studia!$F$1:$I$12,2,FALSE)</f>
        <v>Elektrotechnika</v>
      </c>
      <c r="C268" s="20" t="str">
        <f>VLOOKUP(E268,studia!$F$1:$I$12,3,FALSE)</f>
        <v>inż.</v>
      </c>
      <c r="D268" s="20" t="str">
        <f>VLOOKUP(E268,studia!$F$1:$I$12,4,FALSE)</f>
        <v>ETP</v>
      </c>
      <c r="E268" s="154" t="s">
        <v>654</v>
      </c>
      <c r="F268" s="154"/>
      <c r="G268" s="200" t="s">
        <v>1506</v>
      </c>
      <c r="H268" s="200" t="s">
        <v>1507</v>
      </c>
      <c r="I268" s="200" t="s">
        <v>1508</v>
      </c>
      <c r="J268" s="155" t="s">
        <v>1505</v>
      </c>
      <c r="K268" s="19" t="str">
        <f>VLOOKUP(J268,Prowadzacy!$F$2:$J$105,2,FALSE)</f>
        <v>Marcin</v>
      </c>
      <c r="L268" s="19" t="str">
        <f>VLOOKUP(J268,Prowadzacy!$F$2:$K$105,3,FALSE)</f>
        <v>przemysław</v>
      </c>
      <c r="M268" s="19" t="str">
        <f>VLOOKUP(J268,Prowadzacy!$F$2:$K$105,4,FALSE)</f>
        <v>Lewandowski</v>
      </c>
      <c r="N268" s="20" t="str">
        <f>VLOOKUP(J268,Prowadzacy!$F$2:$M$105,8,FALSE)</f>
        <v xml:space="preserve">Marcin | Lewandowski | Dr inż. |  ( 05166 ) </v>
      </c>
      <c r="O268" s="20" t="str">
        <f>VLOOKUP(J268,Prowadzacy!$F$2:$K$105,5,FALSE)</f>
        <v>K38W05D02</v>
      </c>
      <c r="P268" s="20" t="str">
        <f>VLOOKUP(J268,Prowadzacy!$F$2:$K$105,6,FALSE)</f>
        <v>ZE</v>
      </c>
      <c r="Q268" s="156" t="s">
        <v>1416</v>
      </c>
      <c r="R268" s="20" t="str">
        <f>VLOOKUP(Q268,Prowadzacy!$F$2:$K$105,2,FALSE)</f>
        <v>Tomasz</v>
      </c>
      <c r="S268" s="20">
        <f>VLOOKUP(Q268,Prowadzacy!$F$2:$K$105,3,FALSE)</f>
        <v>0</v>
      </c>
      <c r="T268" s="20" t="str">
        <f>VLOOKUP(Q268,Prowadzacy!$F$2:$K$105,4,FALSE)</f>
        <v>Czapka</v>
      </c>
      <c r="U268" s="20" t="str">
        <f>VLOOKUP(Q268,Prowadzacy!$F$2:$M$105,8,FALSE)</f>
        <v xml:space="preserve">Tomasz | Czapka | Dr inż. |  ( 05158 ) </v>
      </c>
      <c r="V268" s="164"/>
      <c r="W268" s="157" t="s">
        <v>221</v>
      </c>
      <c r="X268" s="157"/>
      <c r="Y268" s="157" t="s">
        <v>221</v>
      </c>
      <c r="Z268" s="10"/>
      <c r="AA268" s="9"/>
      <c r="AB268" s="9"/>
      <c r="AC268" s="9"/>
      <c r="AD268" s="9"/>
      <c r="AE268" s="9"/>
      <c r="AF268" s="9"/>
      <c r="AG268" s="9"/>
      <c r="AH268" s="9"/>
      <c r="AI268" s="9"/>
      <c r="AJ268" s="9"/>
      <c r="AK268" s="9"/>
    </row>
    <row r="269" spans="1:37" ht="142.5">
      <c r="A269" s="288">
        <v>264</v>
      </c>
      <c r="B269" s="20" t="str">
        <f>VLOOKUP(E269,studia!$F$1:$I$12,2,FALSE)</f>
        <v>Elektrotechnika</v>
      </c>
      <c r="C269" s="20" t="str">
        <f>VLOOKUP(E269,studia!$F$1:$I$12,3,FALSE)</f>
        <v>inż.</v>
      </c>
      <c r="D269" s="20" t="str">
        <f>VLOOKUP(E269,studia!$F$1:$I$12,4,FALSE)</f>
        <v>ETP</v>
      </c>
      <c r="E269" s="154" t="s">
        <v>654</v>
      </c>
      <c r="F269" s="154"/>
      <c r="G269" s="200" t="s">
        <v>1521</v>
      </c>
      <c r="H269" s="200" t="s">
        <v>1522</v>
      </c>
      <c r="I269" s="200" t="s">
        <v>1523</v>
      </c>
      <c r="J269" s="155" t="s">
        <v>1515</v>
      </c>
      <c r="K269" s="19" t="str">
        <f>VLOOKUP(J269,Prowadzacy!$F$2:$J$105,2,FALSE)</f>
        <v>Adam</v>
      </c>
      <c r="L269" s="19" t="str">
        <f>VLOOKUP(J269,Prowadzacy!$F$2:$K$105,3,FALSE)</f>
        <v>Łukasz</v>
      </c>
      <c r="M269" s="19" t="str">
        <f>VLOOKUP(J269,Prowadzacy!$F$2:$K$105,4,FALSE)</f>
        <v>Pelesz</v>
      </c>
      <c r="N269" s="20" t="str">
        <f>VLOOKUP(J269,Prowadzacy!$F$2:$M$105,8,FALSE)</f>
        <v xml:space="preserve">Adam | Pelesz | Dr inż. |  ( 05170 ) </v>
      </c>
      <c r="O269" s="20" t="str">
        <f>VLOOKUP(J269,Prowadzacy!$F$2:$K$105,5,FALSE)</f>
        <v>K38W05D02</v>
      </c>
      <c r="P269" s="20" t="str">
        <f>VLOOKUP(J269,Prowadzacy!$F$2:$K$105,6,FALSE)</f>
        <v>ZWN</v>
      </c>
      <c r="Q269" s="156" t="s">
        <v>1593</v>
      </c>
      <c r="R269" s="20" t="str">
        <f>VLOOKUP(Q269,Prowadzacy!$F$2:$K$105,2,FALSE)</f>
        <v>Paweł</v>
      </c>
      <c r="S269" s="20">
        <f>VLOOKUP(Q269,Prowadzacy!$F$2:$K$105,3,FALSE)</f>
        <v>0</v>
      </c>
      <c r="T269" s="20" t="str">
        <f>VLOOKUP(Q269,Prowadzacy!$F$2:$K$105,4,FALSE)</f>
        <v>Żyłka</v>
      </c>
      <c r="U269" s="20" t="str">
        <f>VLOOKUP(Q269,Prowadzacy!$F$2:$M$105,8,FALSE)</f>
        <v xml:space="preserve">Paweł | Żyłka | Dr hab. inż. |  ( 05134 ) </v>
      </c>
      <c r="V269" s="164"/>
      <c r="W269" s="157" t="s">
        <v>221</v>
      </c>
      <c r="X269" s="157"/>
      <c r="Y269" s="157" t="s">
        <v>221</v>
      </c>
      <c r="Z269" s="10"/>
      <c r="AA269" s="9"/>
      <c r="AB269" s="9"/>
      <c r="AC269" s="9"/>
      <c r="AD269" s="9"/>
      <c r="AE269" s="9"/>
      <c r="AF269" s="9"/>
      <c r="AG269" s="9"/>
      <c r="AH269" s="9"/>
      <c r="AI269" s="9"/>
      <c r="AJ269" s="9"/>
      <c r="AK269" s="9"/>
    </row>
    <row r="270" spans="1:37" ht="117">
      <c r="A270" s="288">
        <v>265</v>
      </c>
      <c r="B270" s="20" t="str">
        <f>VLOOKUP(E270,studia!$F$1:$I$12,2,FALSE)</f>
        <v>Elektrotechnika</v>
      </c>
      <c r="C270" s="20" t="str">
        <f>VLOOKUP(E270,studia!$F$1:$I$12,3,FALSE)</f>
        <v>inż.</v>
      </c>
      <c r="D270" s="20" t="str">
        <f>VLOOKUP(E270,studia!$F$1:$I$12,4,FALSE)</f>
        <v>ETP</v>
      </c>
      <c r="E270" s="154" t="s">
        <v>654</v>
      </c>
      <c r="F270" s="154"/>
      <c r="G270" s="200" t="s">
        <v>1524</v>
      </c>
      <c r="H270" s="200" t="s">
        <v>1525</v>
      </c>
      <c r="I270" s="200" t="s">
        <v>1526</v>
      </c>
      <c r="J270" s="155" t="s">
        <v>1515</v>
      </c>
      <c r="K270" s="19" t="str">
        <f>VLOOKUP(J270,Prowadzacy!$F$2:$J$105,2,FALSE)</f>
        <v>Adam</v>
      </c>
      <c r="L270" s="19" t="str">
        <f>VLOOKUP(J270,Prowadzacy!$F$2:$K$105,3,FALSE)</f>
        <v>Łukasz</v>
      </c>
      <c r="M270" s="19" t="str">
        <f>VLOOKUP(J270,Prowadzacy!$F$2:$K$105,4,FALSE)</f>
        <v>Pelesz</v>
      </c>
      <c r="N270" s="20" t="str">
        <f>VLOOKUP(J270,Prowadzacy!$F$2:$M$105,8,FALSE)</f>
        <v xml:space="preserve">Adam | Pelesz | Dr inż. |  ( 05170 ) </v>
      </c>
      <c r="O270" s="20" t="str">
        <f>VLOOKUP(J270,Prowadzacy!$F$2:$K$105,5,FALSE)</f>
        <v>K38W05D02</v>
      </c>
      <c r="P270" s="20" t="str">
        <f>VLOOKUP(J270,Prowadzacy!$F$2:$K$105,6,FALSE)</f>
        <v>ZWN</v>
      </c>
      <c r="Q270" s="156" t="s">
        <v>1416</v>
      </c>
      <c r="R270" s="20" t="str">
        <f>VLOOKUP(Q270,Prowadzacy!$F$2:$K$105,2,FALSE)</f>
        <v>Tomasz</v>
      </c>
      <c r="S270" s="20">
        <f>VLOOKUP(Q270,Prowadzacy!$F$2:$K$105,3,FALSE)</f>
        <v>0</v>
      </c>
      <c r="T270" s="20" t="str">
        <f>VLOOKUP(Q270,Prowadzacy!$F$2:$K$105,4,FALSE)</f>
        <v>Czapka</v>
      </c>
      <c r="U270" s="20" t="str">
        <f>VLOOKUP(Q270,Prowadzacy!$F$2:$M$105,8,FALSE)</f>
        <v xml:space="preserve">Tomasz | Czapka | Dr inż. |  ( 05158 ) </v>
      </c>
      <c r="V270" s="164"/>
      <c r="W270" s="157" t="s">
        <v>221</v>
      </c>
      <c r="X270" s="157"/>
      <c r="Y270" s="157" t="s">
        <v>221</v>
      </c>
      <c r="Z270" s="10"/>
      <c r="AA270" s="9"/>
      <c r="AB270" s="9"/>
      <c r="AC270" s="9"/>
      <c r="AD270" s="9"/>
      <c r="AE270" s="9"/>
      <c r="AF270" s="9"/>
      <c r="AG270" s="9"/>
      <c r="AH270" s="9"/>
      <c r="AI270" s="9"/>
      <c r="AJ270" s="9"/>
      <c r="AK270" s="9"/>
    </row>
    <row r="271" spans="1:37" ht="129.75">
      <c r="A271" s="288">
        <v>266</v>
      </c>
      <c r="B271" s="20" t="str">
        <f>VLOOKUP(E271,studia!$F$1:$I$12,2,FALSE)</f>
        <v>Elektrotechnika</v>
      </c>
      <c r="C271" s="20" t="str">
        <f>VLOOKUP(E271,studia!$F$1:$I$12,3,FALSE)</f>
        <v>inż.</v>
      </c>
      <c r="D271" s="20" t="str">
        <f>VLOOKUP(E271,studia!$F$1:$I$12,4,FALSE)</f>
        <v>ETP</v>
      </c>
      <c r="E271" s="154" t="s">
        <v>654</v>
      </c>
      <c r="F271" s="154"/>
      <c r="G271" s="200" t="s">
        <v>1527</v>
      </c>
      <c r="H271" s="200" t="s">
        <v>1528</v>
      </c>
      <c r="I271" s="200" t="s">
        <v>1529</v>
      </c>
      <c r="J271" s="155" t="s">
        <v>1515</v>
      </c>
      <c r="K271" s="19" t="str">
        <f>VLOOKUP(J271,Prowadzacy!$F$2:$J$105,2,FALSE)</f>
        <v>Adam</v>
      </c>
      <c r="L271" s="19" t="str">
        <f>VLOOKUP(J271,Prowadzacy!$F$2:$K$105,3,FALSE)</f>
        <v>Łukasz</v>
      </c>
      <c r="M271" s="19" t="str">
        <f>VLOOKUP(J271,Prowadzacy!$F$2:$K$105,4,FALSE)</f>
        <v>Pelesz</v>
      </c>
      <c r="N271" s="20" t="str">
        <f>VLOOKUP(J271,Prowadzacy!$F$2:$M$105,8,FALSE)</f>
        <v xml:space="preserve">Adam | Pelesz | Dr inż. |  ( 05170 ) </v>
      </c>
      <c r="O271" s="20" t="str">
        <f>VLOOKUP(J271,Prowadzacy!$F$2:$K$105,5,FALSE)</f>
        <v>K38W05D02</v>
      </c>
      <c r="P271" s="20" t="str">
        <f>VLOOKUP(J271,Prowadzacy!$F$2:$K$105,6,FALSE)</f>
        <v>ZWN</v>
      </c>
      <c r="Q271" s="156" t="s">
        <v>1416</v>
      </c>
      <c r="R271" s="20" t="str">
        <f>VLOOKUP(Q271,Prowadzacy!$F$2:$K$105,2,FALSE)</f>
        <v>Tomasz</v>
      </c>
      <c r="S271" s="20">
        <f>VLOOKUP(Q271,Prowadzacy!$F$2:$K$105,3,FALSE)</f>
        <v>0</v>
      </c>
      <c r="T271" s="20" t="str">
        <f>VLOOKUP(Q271,Prowadzacy!$F$2:$K$105,4,FALSE)</f>
        <v>Czapka</v>
      </c>
      <c r="U271" s="20" t="str">
        <f>VLOOKUP(Q271,Prowadzacy!$F$2:$M$105,8,FALSE)</f>
        <v xml:space="preserve">Tomasz | Czapka | Dr inż. |  ( 05158 ) </v>
      </c>
      <c r="V271" s="164"/>
      <c r="W271" s="157" t="s">
        <v>221</v>
      </c>
      <c r="X271" s="163"/>
      <c r="Y271" s="157" t="s">
        <v>221</v>
      </c>
      <c r="Z271" s="10"/>
      <c r="AA271" s="9"/>
      <c r="AB271" s="9"/>
      <c r="AC271" s="9"/>
      <c r="AD271" s="9"/>
      <c r="AE271" s="9"/>
      <c r="AF271" s="9"/>
      <c r="AG271" s="9"/>
      <c r="AH271" s="9"/>
      <c r="AI271" s="9"/>
      <c r="AJ271" s="9"/>
      <c r="AK271" s="9"/>
    </row>
    <row r="272" spans="1:37" ht="117">
      <c r="A272" s="288">
        <v>267</v>
      </c>
      <c r="B272" s="20" t="str">
        <f>VLOOKUP(E272,studia!$F$1:$I$12,2,FALSE)</f>
        <v>Elektrotechnika</v>
      </c>
      <c r="C272" s="20" t="str">
        <f>VLOOKUP(E272,studia!$F$1:$I$12,3,FALSE)</f>
        <v>inż.</v>
      </c>
      <c r="D272" s="20" t="str">
        <f>VLOOKUP(E272,studia!$F$1:$I$12,4,FALSE)</f>
        <v>ETP</v>
      </c>
      <c r="E272" s="154" t="s">
        <v>654</v>
      </c>
      <c r="F272" s="295" t="s">
        <v>2124</v>
      </c>
      <c r="G272" s="200" t="s">
        <v>1530</v>
      </c>
      <c r="H272" s="200" t="s">
        <v>1531</v>
      </c>
      <c r="I272" s="200" t="s">
        <v>1532</v>
      </c>
      <c r="J272" s="155" t="s">
        <v>1515</v>
      </c>
      <c r="K272" s="19" t="str">
        <f>VLOOKUP(J272,Prowadzacy!$F$2:$J$105,2,FALSE)</f>
        <v>Adam</v>
      </c>
      <c r="L272" s="19" t="str">
        <f>VLOOKUP(J272,Prowadzacy!$F$2:$K$105,3,FALSE)</f>
        <v>Łukasz</v>
      </c>
      <c r="M272" s="19" t="str">
        <f>VLOOKUP(J272,Prowadzacy!$F$2:$K$105,4,FALSE)</f>
        <v>Pelesz</v>
      </c>
      <c r="N272" s="20" t="str">
        <f>VLOOKUP(J272,Prowadzacy!$F$2:$M$105,8,FALSE)</f>
        <v xml:space="preserve">Adam | Pelesz | Dr inż. |  ( 05170 ) </v>
      </c>
      <c r="O272" s="20" t="str">
        <f>VLOOKUP(J272,Prowadzacy!$F$2:$K$105,5,FALSE)</f>
        <v>K38W05D02</v>
      </c>
      <c r="P272" s="20" t="str">
        <f>VLOOKUP(J272,Prowadzacy!$F$2:$K$105,6,FALSE)</f>
        <v>ZWN</v>
      </c>
      <c r="Q272" s="156" t="s">
        <v>1593</v>
      </c>
      <c r="R272" s="20" t="str">
        <f>VLOOKUP(Q272,Prowadzacy!$F$2:$K$105,2,FALSE)</f>
        <v>Paweł</v>
      </c>
      <c r="S272" s="20">
        <f>VLOOKUP(Q272,Prowadzacy!$F$2:$K$105,3,FALSE)</f>
        <v>0</v>
      </c>
      <c r="T272" s="20" t="str">
        <f>VLOOKUP(Q272,Prowadzacy!$F$2:$K$105,4,FALSE)</f>
        <v>Żyłka</v>
      </c>
      <c r="U272" s="20" t="str">
        <f>VLOOKUP(Q272,Prowadzacy!$F$2:$M$105,8,FALSE)</f>
        <v xml:space="preserve">Paweł | Żyłka | Dr hab. inż. |  ( 05134 ) </v>
      </c>
      <c r="V272" s="164"/>
      <c r="W272" s="157" t="s">
        <v>221</v>
      </c>
      <c r="X272" s="157"/>
      <c r="Y272" s="157" t="s">
        <v>221</v>
      </c>
      <c r="Z272" s="10"/>
      <c r="AA272" s="9"/>
      <c r="AB272" s="9"/>
      <c r="AC272" s="9"/>
      <c r="AD272" s="9"/>
      <c r="AE272" s="9"/>
      <c r="AF272" s="9"/>
      <c r="AG272" s="9"/>
      <c r="AH272" s="9"/>
      <c r="AI272" s="9"/>
      <c r="AJ272" s="9"/>
      <c r="AK272" s="9"/>
    </row>
    <row r="273" spans="1:37" ht="219">
      <c r="A273" s="288">
        <v>268</v>
      </c>
      <c r="B273" s="20" t="str">
        <f>VLOOKUP(E273,studia!$F$1:$I$12,2,FALSE)</f>
        <v>Elektrotechnika</v>
      </c>
      <c r="C273" s="20" t="str">
        <f>VLOOKUP(E273,studia!$F$1:$I$12,3,FALSE)</f>
        <v>inż.</v>
      </c>
      <c r="D273" s="20" t="str">
        <f>VLOOKUP(E273,studia!$F$1:$I$12,4,FALSE)</f>
        <v>ETP</v>
      </c>
      <c r="E273" s="154" t="s">
        <v>654</v>
      </c>
      <c r="F273" s="154"/>
      <c r="G273" s="200" t="s">
        <v>1557</v>
      </c>
      <c r="H273" s="200" t="s">
        <v>1558</v>
      </c>
      <c r="I273" s="200" t="s">
        <v>1559</v>
      </c>
      <c r="J273" s="155" t="s">
        <v>1547</v>
      </c>
      <c r="K273" s="19" t="str">
        <f>VLOOKUP(J273,Prowadzacy!$F$2:$J$105,2,FALSE)</f>
        <v>Jarosław</v>
      </c>
      <c r="L273" s="19" t="str">
        <f>VLOOKUP(J273,Prowadzacy!$F$2:$K$105,3,FALSE)</f>
        <v>Marian</v>
      </c>
      <c r="M273" s="19" t="str">
        <f>VLOOKUP(J273,Prowadzacy!$F$2:$K$105,4,FALSE)</f>
        <v>Szymańda</v>
      </c>
      <c r="N273" s="20" t="str">
        <f>VLOOKUP(J273,Prowadzacy!$F$2:$M$105,8,FALSE)</f>
        <v xml:space="preserve">Jarosław | Szymańda | Dr inż. |  ( 05126 ) </v>
      </c>
      <c r="O273" s="20" t="str">
        <f>VLOOKUP(J273,Prowadzacy!$F$2:$K$105,5,FALSE)</f>
        <v>K38W05D02</v>
      </c>
      <c r="P273" s="20" t="str">
        <f>VLOOKUP(J273,Prowadzacy!$F$2:$K$105,6,FALSE)</f>
        <v>ZET</v>
      </c>
      <c r="Q273" s="156" t="s">
        <v>1534</v>
      </c>
      <c r="R273" s="20" t="str">
        <f>VLOOKUP(Q273,Prowadzacy!$F$2:$K$105,2,FALSE)</f>
        <v>Jacek</v>
      </c>
      <c r="S273" s="20" t="str">
        <f>VLOOKUP(Q273,Prowadzacy!$F$2:$K$105,3,FALSE)</f>
        <v>Jerzy</v>
      </c>
      <c r="T273" s="20" t="str">
        <f>VLOOKUP(Q273,Prowadzacy!$F$2:$K$105,4,FALSE)</f>
        <v>Rezmer</v>
      </c>
      <c r="U273" s="20" t="str">
        <f>VLOOKUP(Q273,Prowadzacy!$F$2:$M$105,8,FALSE)</f>
        <v xml:space="preserve">Jacek | Rezmer | Dr hab. inż. |  ( 05120 ) </v>
      </c>
      <c r="V273" s="164"/>
      <c r="W273" s="157" t="s">
        <v>221</v>
      </c>
      <c r="X273" s="157"/>
      <c r="Y273" s="157" t="s">
        <v>221</v>
      </c>
      <c r="Z273" s="10"/>
      <c r="AA273" s="9"/>
      <c r="AB273" s="9"/>
      <c r="AC273" s="9"/>
      <c r="AD273" s="9"/>
      <c r="AE273" s="9"/>
      <c r="AF273" s="9"/>
      <c r="AG273" s="9"/>
      <c r="AH273" s="9"/>
      <c r="AI273" s="9"/>
      <c r="AJ273" s="9"/>
      <c r="AK273" s="9"/>
    </row>
    <row r="274" spans="1:37" ht="78.75">
      <c r="A274" s="288">
        <v>269</v>
      </c>
      <c r="B274" s="20" t="str">
        <f>VLOOKUP(E274,studia!$F$1:$I$12,2,FALSE)</f>
        <v>Elektrotechnika</v>
      </c>
      <c r="C274" s="20" t="str">
        <f>VLOOKUP(E274,studia!$F$1:$I$12,3,FALSE)</f>
        <v>inż.</v>
      </c>
      <c r="D274" s="20" t="str">
        <f>VLOOKUP(E274,studia!$F$1:$I$12,4,FALSE)</f>
        <v>ETP</v>
      </c>
      <c r="E274" s="154" t="s">
        <v>654</v>
      </c>
      <c r="F274" s="295" t="s">
        <v>2124</v>
      </c>
      <c r="G274" s="200" t="s">
        <v>1566</v>
      </c>
      <c r="H274" s="200" t="s">
        <v>1567</v>
      </c>
      <c r="I274" s="200" t="s">
        <v>1568</v>
      </c>
      <c r="J274" s="155" t="s">
        <v>1569</v>
      </c>
      <c r="K274" s="19" t="str">
        <f>VLOOKUP(J274,Prowadzacy!$F$2:$J$105,2,FALSE)</f>
        <v>Zbigniew</v>
      </c>
      <c r="L274" s="19" t="str">
        <f>VLOOKUP(J274,Prowadzacy!$F$2:$K$105,3,FALSE)</f>
        <v>Krzysztof</v>
      </c>
      <c r="M274" s="19" t="str">
        <f>VLOOKUP(J274,Prowadzacy!$F$2:$K$105,4,FALSE)</f>
        <v>Wacławek</v>
      </c>
      <c r="N274" s="20" t="str">
        <f>VLOOKUP(J274,Prowadzacy!$F$2:$M$105,8,FALSE)</f>
        <v xml:space="preserve">Zbigniew | Wacławek | Dr inż. |  ( 05129 ) </v>
      </c>
      <c r="O274" s="20" t="str">
        <f>VLOOKUP(J274,Prowadzacy!$F$2:$K$105,5,FALSE)</f>
        <v>K38W05D02</v>
      </c>
      <c r="P274" s="20" t="str">
        <f>VLOOKUP(J274,Prowadzacy!$F$2:$K$105,6,FALSE)</f>
        <v>ZET</v>
      </c>
      <c r="Q274" s="156" t="s">
        <v>1443</v>
      </c>
      <c r="R274" s="20" t="str">
        <f>VLOOKUP(Q274,Prowadzacy!$F$2:$K$105,2,FALSE)</f>
        <v>Przemysław</v>
      </c>
      <c r="S274" s="20">
        <f>VLOOKUP(Q274,Prowadzacy!$F$2:$K$105,3,FALSE)</f>
        <v>0</v>
      </c>
      <c r="T274" s="20" t="str">
        <f>VLOOKUP(Q274,Prowadzacy!$F$2:$K$105,4,FALSE)</f>
        <v>Janik</v>
      </c>
      <c r="U274" s="20" t="str">
        <f>VLOOKUP(Q274,Prowadzacy!$F$2:$M$105,8,FALSE)</f>
        <v xml:space="preserve">Przemysław | Janik | Dr hab. inż. |  ( 05115 ) </v>
      </c>
      <c r="V274" s="164"/>
      <c r="W274" s="157" t="s">
        <v>221</v>
      </c>
      <c r="X274" s="157"/>
      <c r="Y274" s="157" t="s">
        <v>221</v>
      </c>
      <c r="Z274" s="10"/>
      <c r="AA274" s="9"/>
      <c r="AB274" s="9"/>
      <c r="AC274" s="9"/>
      <c r="AD274" s="9"/>
      <c r="AE274" s="9"/>
      <c r="AF274" s="9"/>
      <c r="AG274" s="9"/>
      <c r="AH274" s="9"/>
      <c r="AI274" s="9"/>
      <c r="AJ274" s="9"/>
      <c r="AK274" s="9"/>
    </row>
    <row r="275" spans="1:37" ht="78.75">
      <c r="A275" s="288">
        <v>270</v>
      </c>
      <c r="B275" s="20" t="str">
        <f>VLOOKUP(E275,studia!$F$1:$I$12,2,FALSE)</f>
        <v>Elektrotechnika</v>
      </c>
      <c r="C275" s="20" t="str">
        <f>VLOOKUP(E275,studia!$F$1:$I$12,3,FALSE)</f>
        <v>inż.</v>
      </c>
      <c r="D275" s="20" t="str">
        <f>VLOOKUP(E275,studia!$F$1:$I$12,4,FALSE)</f>
        <v>ETP</v>
      </c>
      <c r="E275" s="154" t="s">
        <v>654</v>
      </c>
      <c r="F275" s="154"/>
      <c r="G275" s="200" t="s">
        <v>1574</v>
      </c>
      <c r="H275" s="200" t="s">
        <v>1575</v>
      </c>
      <c r="I275" s="200" t="s">
        <v>1576</v>
      </c>
      <c r="J275" s="155" t="s">
        <v>1573</v>
      </c>
      <c r="K275" s="19" t="str">
        <f>VLOOKUP(J275,Prowadzacy!$F$2:$J$105,2,FALSE)</f>
        <v>Krzysztof</v>
      </c>
      <c r="L275" s="19">
        <f>VLOOKUP(J275,Prowadzacy!$F$2:$K$105,3,FALSE)</f>
        <v>0</v>
      </c>
      <c r="M275" s="19" t="str">
        <f>VLOOKUP(J275,Prowadzacy!$F$2:$K$105,4,FALSE)</f>
        <v>Wieczorek</v>
      </c>
      <c r="N275" s="20" t="str">
        <f>VLOOKUP(J275,Prowadzacy!$F$2:$M$105,8,FALSE)</f>
        <v xml:space="preserve">Krzysztof | Wieczorek | Dr hab. inż. |  ( 05144 ) </v>
      </c>
      <c r="O275" s="20" t="str">
        <f>VLOOKUP(J275,Prowadzacy!$F$2:$K$105,5,FALSE)</f>
        <v>K38W05D02</v>
      </c>
      <c r="P275" s="20" t="str">
        <f>VLOOKUP(J275,Prowadzacy!$F$2:$K$105,6,FALSE)</f>
        <v>ZWN</v>
      </c>
      <c r="Q275" s="156" t="s">
        <v>1515</v>
      </c>
      <c r="R275" s="20" t="str">
        <f>VLOOKUP(Q275,Prowadzacy!$F$2:$K$105,2,FALSE)</f>
        <v>Adam</v>
      </c>
      <c r="S275" s="20" t="str">
        <f>VLOOKUP(Q275,Prowadzacy!$F$2:$K$105,3,FALSE)</f>
        <v>Łukasz</v>
      </c>
      <c r="T275" s="20" t="str">
        <f>VLOOKUP(Q275,Prowadzacy!$F$2:$K$105,4,FALSE)</f>
        <v>Pelesz</v>
      </c>
      <c r="U275" s="20" t="str">
        <f>VLOOKUP(Q275,Prowadzacy!$F$2:$M$105,8,FALSE)</f>
        <v xml:space="preserve">Adam | Pelesz | Dr inż. |  ( 05170 ) </v>
      </c>
      <c r="V275" s="164"/>
      <c r="W275" s="157" t="s">
        <v>221</v>
      </c>
      <c r="X275" s="163"/>
      <c r="Y275" s="157" t="s">
        <v>221</v>
      </c>
      <c r="Z275" s="10"/>
      <c r="AA275" s="9"/>
      <c r="AB275" s="9"/>
      <c r="AC275" s="9"/>
      <c r="AD275" s="9"/>
      <c r="AE275" s="9"/>
      <c r="AF275" s="9"/>
      <c r="AG275" s="9"/>
      <c r="AH275" s="9"/>
      <c r="AI275" s="9"/>
      <c r="AJ275" s="9"/>
      <c r="AK275" s="9"/>
    </row>
    <row r="276" spans="1:37" ht="155.25">
      <c r="A276" s="288">
        <v>271</v>
      </c>
      <c r="B276" s="20" t="str">
        <f>VLOOKUP(E276,studia!$F$1:$I$12,2,FALSE)</f>
        <v>Elektrotechnika</v>
      </c>
      <c r="C276" s="20" t="str">
        <f>VLOOKUP(E276,studia!$F$1:$I$12,3,FALSE)</f>
        <v>inż.</v>
      </c>
      <c r="D276" s="20" t="str">
        <f>VLOOKUP(E276,studia!$F$1:$I$12,4,FALSE)</f>
        <v>ETP</v>
      </c>
      <c r="E276" s="154" t="s">
        <v>654</v>
      </c>
      <c r="F276" s="154"/>
      <c r="G276" s="200" t="s">
        <v>1579</v>
      </c>
      <c r="H276" s="200" t="s">
        <v>1580</v>
      </c>
      <c r="I276" s="200" t="s">
        <v>1581</v>
      </c>
      <c r="J276" s="155" t="s">
        <v>1582</v>
      </c>
      <c r="K276" s="19" t="str">
        <f>VLOOKUP(J276,Prowadzacy!$F$2:$J$105,2,FALSE)</f>
        <v>Jan</v>
      </c>
      <c r="L276" s="19" t="str">
        <f>VLOOKUP(J276,Prowadzacy!$F$2:$K$105,3,FALSE)</f>
        <v>Stanisław</v>
      </c>
      <c r="M276" s="19" t="str">
        <f>VLOOKUP(J276,Prowadzacy!$F$2:$K$105,4,FALSE)</f>
        <v>Ziaja</v>
      </c>
      <c r="N276" s="20" t="str">
        <f>VLOOKUP(J276,Prowadzacy!$F$2:$M$105,8,FALSE)</f>
        <v xml:space="preserve">Jan | Ziaja | Dr hab. inż. |  ( 05132 ) </v>
      </c>
      <c r="O276" s="20" t="str">
        <f>VLOOKUP(J276,Prowadzacy!$F$2:$K$105,5,FALSE)</f>
        <v>K38W05D02</v>
      </c>
      <c r="P276" s="20" t="str">
        <f>VLOOKUP(J276,Prowadzacy!$F$2:$K$105,6,FALSE)</f>
        <v>ZE</v>
      </c>
      <c r="Q276" s="156" t="s">
        <v>1478</v>
      </c>
      <c r="R276" s="20" t="str">
        <f>VLOOKUP(Q276,Prowadzacy!$F$2:$K$105,2,FALSE)</f>
        <v>Krystian</v>
      </c>
      <c r="S276" s="20">
        <f>VLOOKUP(Q276,Prowadzacy!$F$2:$K$105,3,FALSE)</f>
        <v>0</v>
      </c>
      <c r="T276" s="20" t="str">
        <f>VLOOKUP(Q276,Prowadzacy!$F$2:$K$105,4,FALSE)</f>
        <v>Krawczyk</v>
      </c>
      <c r="U276" s="20" t="str">
        <f>VLOOKUP(Q276,Prowadzacy!$F$2:$M$105,8,FALSE)</f>
        <v xml:space="preserve">Krystian | Krawczyk | Dr inż. |  ( 05157 ) </v>
      </c>
      <c r="V276" s="164"/>
      <c r="W276" s="157" t="s">
        <v>221</v>
      </c>
      <c r="X276" s="163"/>
      <c r="Y276" s="157" t="s">
        <v>221</v>
      </c>
      <c r="Z276" s="10"/>
      <c r="AA276" s="9"/>
      <c r="AB276" s="9"/>
      <c r="AC276" s="9"/>
      <c r="AD276" s="9"/>
      <c r="AE276" s="9"/>
      <c r="AF276" s="9"/>
      <c r="AG276" s="9"/>
      <c r="AH276" s="9"/>
      <c r="AI276" s="9"/>
      <c r="AJ276" s="9"/>
      <c r="AK276" s="9"/>
    </row>
    <row r="277" spans="1:37" ht="117">
      <c r="A277" s="288">
        <v>272</v>
      </c>
      <c r="B277" s="20" t="str">
        <f>VLOOKUP(E277,studia!$F$1:$I$12,2,FALSE)</f>
        <v>Elektrotechnika</v>
      </c>
      <c r="C277" s="20" t="str">
        <f>VLOOKUP(E277,studia!$F$1:$I$12,3,FALSE)</f>
        <v>inż.</v>
      </c>
      <c r="D277" s="20" t="str">
        <f>VLOOKUP(E277,studia!$F$1:$I$12,4,FALSE)</f>
        <v>ETP</v>
      </c>
      <c r="E277" s="154" t="s">
        <v>654</v>
      </c>
      <c r="F277" s="154"/>
      <c r="G277" s="200" t="s">
        <v>1583</v>
      </c>
      <c r="H277" s="200" t="s">
        <v>1584</v>
      </c>
      <c r="I277" s="200" t="s">
        <v>1585</v>
      </c>
      <c r="J277" s="155" t="s">
        <v>1582</v>
      </c>
      <c r="K277" s="19" t="str">
        <f>VLOOKUP(J277,Prowadzacy!$F$2:$J$105,2,FALSE)</f>
        <v>Jan</v>
      </c>
      <c r="L277" s="19" t="str">
        <f>VLOOKUP(J277,Prowadzacy!$F$2:$K$105,3,FALSE)</f>
        <v>Stanisław</v>
      </c>
      <c r="M277" s="19" t="str">
        <f>VLOOKUP(J277,Prowadzacy!$F$2:$K$105,4,FALSE)</f>
        <v>Ziaja</v>
      </c>
      <c r="N277" s="20" t="str">
        <f>VLOOKUP(J277,Prowadzacy!$F$2:$M$105,8,FALSE)</f>
        <v xml:space="preserve">Jan | Ziaja | Dr hab. inż. |  ( 05132 ) </v>
      </c>
      <c r="O277" s="20" t="str">
        <f>VLOOKUP(J277,Prowadzacy!$F$2:$K$105,5,FALSE)</f>
        <v>K38W05D02</v>
      </c>
      <c r="P277" s="20" t="str">
        <f>VLOOKUP(J277,Prowadzacy!$F$2:$K$105,6,FALSE)</f>
        <v>ZE</v>
      </c>
      <c r="Q277" s="156" t="s">
        <v>1622</v>
      </c>
      <c r="R277" s="20" t="str">
        <f>VLOOKUP(Q277,Prowadzacy!$F$2:$K$105,2,FALSE)</f>
        <v>Anna</v>
      </c>
      <c r="S277" s="20">
        <f>VLOOKUP(Q277,Prowadzacy!$F$2:$K$105,3,FALSE)</f>
        <v>0</v>
      </c>
      <c r="T277" s="20" t="str">
        <f>VLOOKUP(Q277,Prowadzacy!$F$2:$K$105,4,FALSE)</f>
        <v>Kisiel</v>
      </c>
      <c r="U277" s="20" t="str">
        <f>VLOOKUP(Q277,Prowadzacy!$F$2:$M$105,8,FALSE)</f>
        <v xml:space="preserve">Anna | Kisiel | Dr inż. |  ( 05107 ) </v>
      </c>
      <c r="V277" s="164"/>
      <c r="W277" s="157" t="s">
        <v>221</v>
      </c>
      <c r="X277" s="163"/>
      <c r="Y277" s="157" t="s">
        <v>221</v>
      </c>
      <c r="Z277" s="10"/>
      <c r="AA277" s="9"/>
      <c r="AB277" s="9"/>
      <c r="AC277" s="9"/>
      <c r="AD277" s="9"/>
      <c r="AE277" s="9"/>
      <c r="AF277" s="9"/>
      <c r="AG277" s="9"/>
      <c r="AH277" s="9"/>
      <c r="AI277" s="9"/>
      <c r="AJ277" s="9"/>
      <c r="AK277" s="9"/>
    </row>
    <row r="278" spans="1:37" ht="211.5" customHeight="1">
      <c r="A278" s="288">
        <v>273</v>
      </c>
      <c r="B278" s="20" t="str">
        <f>VLOOKUP(E278,studia!$F$1:$I$12,2,FALSE)</f>
        <v>Elektrotechnika</v>
      </c>
      <c r="C278" s="20" t="str">
        <f>VLOOKUP(E278,studia!$F$1:$I$12,3,FALSE)</f>
        <v>inż.</v>
      </c>
      <c r="D278" s="20" t="str">
        <f>VLOOKUP(E278,studia!$F$1:$I$12,4,FALSE)</f>
        <v>ETP</v>
      </c>
      <c r="E278" s="163" t="s">
        <v>654</v>
      </c>
      <c r="F278" s="295" t="s">
        <v>2124</v>
      </c>
      <c r="G278" s="200" t="s">
        <v>1606</v>
      </c>
      <c r="H278" s="200" t="s">
        <v>1607</v>
      </c>
      <c r="I278" s="200" t="s">
        <v>1608</v>
      </c>
      <c r="J278" s="164" t="s">
        <v>1593</v>
      </c>
      <c r="K278" s="19" t="str">
        <f>VLOOKUP(J278,Prowadzacy!$F$2:$J$105,2,FALSE)</f>
        <v>Paweł</v>
      </c>
      <c r="L278" s="19">
        <f>VLOOKUP(J278,Prowadzacy!$F$2:$K$105,3,FALSE)</f>
        <v>0</v>
      </c>
      <c r="M278" s="19" t="str">
        <f>VLOOKUP(J278,Prowadzacy!$F$2:$K$105,4,FALSE)</f>
        <v>Żyłka</v>
      </c>
      <c r="N278" s="20" t="str">
        <f>VLOOKUP(J278,Prowadzacy!$F$2:$M$105,8,FALSE)</f>
        <v xml:space="preserve">Paweł | Żyłka | Dr hab. inż. |  ( 05134 ) </v>
      </c>
      <c r="O278" s="20" t="str">
        <f>VLOOKUP(J278,Prowadzacy!$F$2:$K$105,5,FALSE)</f>
        <v>K38W05D02</v>
      </c>
      <c r="P278" s="20" t="str">
        <f>VLOOKUP(J278,Prowadzacy!$F$2:$K$105,6,FALSE)</f>
        <v>ZE</v>
      </c>
      <c r="Q278" s="163" t="s">
        <v>1416</v>
      </c>
      <c r="R278" s="20" t="str">
        <f>VLOOKUP(Q278,Prowadzacy!$F$2:$K$105,2,FALSE)</f>
        <v>Tomasz</v>
      </c>
      <c r="S278" s="20">
        <f>VLOOKUP(Q278,Prowadzacy!$F$2:$K$105,3,FALSE)</f>
        <v>0</v>
      </c>
      <c r="T278" s="20" t="str">
        <f>VLOOKUP(Q278,Prowadzacy!$F$2:$K$105,4,FALSE)</f>
        <v>Czapka</v>
      </c>
      <c r="U278" s="20" t="str">
        <f>VLOOKUP(Q278,Prowadzacy!$F$2:$M$105,8,FALSE)</f>
        <v xml:space="preserve">Tomasz | Czapka | Dr inż. |  ( 05158 ) </v>
      </c>
      <c r="V278" s="164"/>
      <c r="W278" s="163" t="s">
        <v>221</v>
      </c>
      <c r="X278" s="163"/>
      <c r="Y278" s="163" t="s">
        <v>221</v>
      </c>
      <c r="Z278" s="10"/>
      <c r="AA278" s="9"/>
      <c r="AB278" s="9"/>
      <c r="AC278" s="9"/>
      <c r="AD278" s="9"/>
      <c r="AE278" s="9"/>
      <c r="AF278" s="9"/>
      <c r="AG278" s="9"/>
      <c r="AH278" s="9"/>
      <c r="AI278" s="9"/>
      <c r="AJ278" s="9"/>
      <c r="AK278" s="9"/>
    </row>
    <row r="279" spans="1:37" ht="117">
      <c r="A279" s="288">
        <v>274</v>
      </c>
      <c r="B279" s="20" t="str">
        <f>VLOOKUP(E279,studia!$F$1:$I$12,2,FALSE)</f>
        <v>Elektrotechnika</v>
      </c>
      <c r="C279" s="20" t="str">
        <f>VLOOKUP(E279,studia!$F$1:$I$12,3,FALSE)</f>
        <v>mgr</v>
      </c>
      <c r="D279" s="20" t="str">
        <f>VLOOKUP(E279,studia!$F$1:$I$12,4,FALSE)</f>
        <v>CPE</v>
      </c>
      <c r="E279" s="145" t="s">
        <v>697</v>
      </c>
      <c r="F279" s="295" t="s">
        <v>2124</v>
      </c>
      <c r="G279" s="212" t="s">
        <v>698</v>
      </c>
      <c r="H279" s="212" t="s">
        <v>699</v>
      </c>
      <c r="I279" s="212" t="s">
        <v>700</v>
      </c>
      <c r="J279" s="145" t="s">
        <v>701</v>
      </c>
      <c r="K279" s="19" t="str">
        <f>VLOOKUP(J279,Prowadzacy!$F$2:$J$105,2,FALSE)</f>
        <v>Jan</v>
      </c>
      <c r="L279" s="19" t="str">
        <f>VLOOKUP(J279,Prowadzacy!$F$2:$K$105,3,FALSE)</f>
        <v>Józef</v>
      </c>
      <c r="M279" s="19" t="str">
        <f>VLOOKUP(J279,Prowadzacy!$F$2:$K$105,4,FALSE)</f>
        <v>Iżykowski</v>
      </c>
      <c r="N279" s="20" t="str">
        <f>VLOOKUP(J279,Prowadzacy!$F$2:$M$105,8,FALSE)</f>
        <v xml:space="preserve">Jan | Iżykowski | Prof. dr hab. inż. |  ( 05212 ) </v>
      </c>
      <c r="O279" s="20" t="str">
        <f>VLOOKUP(J279,Prowadzacy!$F$2:$K$105,5,FALSE)</f>
        <v>K36W05D02</v>
      </c>
      <c r="P279" s="20" t="str">
        <f>VLOOKUP(J279,Prowadzacy!$F$2:$K$105,6,FALSE)</f>
        <v>ZAS</v>
      </c>
      <c r="Q279" s="145" t="s">
        <v>452</v>
      </c>
      <c r="R279" s="20" t="str">
        <f>VLOOKUP(Q279,Prowadzacy!$F$2:$K$105,2,FALSE)</f>
        <v>Krzysztof</v>
      </c>
      <c r="S279" s="20" t="str">
        <f>VLOOKUP(Q279,Prowadzacy!$F$2:$K$105,3,FALSE)</f>
        <v>Jacek</v>
      </c>
      <c r="T279" s="20" t="str">
        <f>VLOOKUP(Q279,Prowadzacy!$F$2:$K$105,4,FALSE)</f>
        <v>Solak</v>
      </c>
      <c r="U279" s="20" t="str">
        <f>VLOOKUP(Q279,Prowadzacy!$F$2:$M$105,8,FALSE)</f>
        <v xml:space="preserve">Krzysztof | Solak | Dr inż. |  ( 05296 ) </v>
      </c>
      <c r="V279" s="145"/>
      <c r="W279" s="145" t="s">
        <v>221</v>
      </c>
      <c r="X279" s="145"/>
      <c r="Y279" s="145" t="s">
        <v>221</v>
      </c>
      <c r="Z279" s="10"/>
      <c r="AA279" s="9"/>
      <c r="AB279" s="9"/>
      <c r="AC279" s="9"/>
      <c r="AD279" s="9"/>
      <c r="AE279" s="9"/>
      <c r="AF279" s="9"/>
      <c r="AG279" s="9"/>
      <c r="AH279" s="9"/>
      <c r="AI279" s="9"/>
      <c r="AJ279" s="9"/>
      <c r="AK279" s="9"/>
    </row>
    <row r="280" spans="1:37" ht="104.25">
      <c r="A280" s="288">
        <v>275</v>
      </c>
      <c r="B280" s="20" t="str">
        <f>VLOOKUP(E280,studia!$F$1:$I$12,2,FALSE)</f>
        <v>Elektrotechnika</v>
      </c>
      <c r="C280" s="20" t="str">
        <f>VLOOKUP(E280,studia!$F$1:$I$12,3,FALSE)</f>
        <v>mgr</v>
      </c>
      <c r="D280" s="20" t="str">
        <f>VLOOKUP(E280,studia!$F$1:$I$12,4,FALSE)</f>
        <v>CPE</v>
      </c>
      <c r="E280" s="145" t="s">
        <v>697</v>
      </c>
      <c r="F280" s="145"/>
      <c r="G280" s="212" t="s">
        <v>702</v>
      </c>
      <c r="H280" s="212" t="s">
        <v>703</v>
      </c>
      <c r="I280" s="212" t="s">
        <v>704</v>
      </c>
      <c r="J280" s="145" t="s">
        <v>701</v>
      </c>
      <c r="K280" s="19" t="str">
        <f>VLOOKUP(J280,Prowadzacy!$F$2:$J$105,2,FALSE)</f>
        <v>Jan</v>
      </c>
      <c r="L280" s="19" t="str">
        <f>VLOOKUP(J280,Prowadzacy!$F$2:$K$105,3,FALSE)</f>
        <v>Józef</v>
      </c>
      <c r="M280" s="19" t="str">
        <f>VLOOKUP(J280,Prowadzacy!$F$2:$K$105,4,FALSE)</f>
        <v>Iżykowski</v>
      </c>
      <c r="N280" s="20" t="str">
        <f>VLOOKUP(J280,Prowadzacy!$F$2:$M$105,8,FALSE)</f>
        <v xml:space="preserve">Jan | Iżykowski | Prof. dr hab. inż. |  ( 05212 ) </v>
      </c>
      <c r="O280" s="20" t="str">
        <f>VLOOKUP(J280,Prowadzacy!$F$2:$K$105,5,FALSE)</f>
        <v>K36W05D02</v>
      </c>
      <c r="P280" s="20" t="str">
        <f>VLOOKUP(J280,Prowadzacy!$F$2:$K$105,6,FALSE)</f>
        <v>ZAS</v>
      </c>
      <c r="Q280" s="145" t="s">
        <v>452</v>
      </c>
      <c r="R280" s="20" t="str">
        <f>VLOOKUP(Q280,Prowadzacy!$F$2:$K$105,2,FALSE)</f>
        <v>Krzysztof</v>
      </c>
      <c r="S280" s="20" t="str">
        <f>VLOOKUP(Q280,Prowadzacy!$F$2:$K$105,3,FALSE)</f>
        <v>Jacek</v>
      </c>
      <c r="T280" s="20" t="str">
        <f>VLOOKUP(Q280,Prowadzacy!$F$2:$K$105,4,FALSE)</f>
        <v>Solak</v>
      </c>
      <c r="U280" s="20" t="str">
        <f>VLOOKUP(Q280,Prowadzacy!$F$2:$M$105,8,FALSE)</f>
        <v xml:space="preserve">Krzysztof | Solak | Dr inż. |  ( 05296 ) </v>
      </c>
      <c r="V280" s="145"/>
      <c r="W280" s="145" t="s">
        <v>221</v>
      </c>
      <c r="X280" s="145"/>
      <c r="Y280" s="145" t="s">
        <v>221</v>
      </c>
      <c r="Z280" s="10"/>
      <c r="AA280" s="9"/>
      <c r="AB280" s="9"/>
      <c r="AC280" s="9"/>
      <c r="AD280" s="9"/>
      <c r="AE280" s="9"/>
      <c r="AF280" s="9"/>
      <c r="AG280" s="9"/>
      <c r="AH280" s="9"/>
      <c r="AI280" s="9"/>
      <c r="AJ280" s="9"/>
      <c r="AK280" s="9"/>
    </row>
    <row r="281" spans="1:37" ht="129.75">
      <c r="A281" s="288">
        <v>276</v>
      </c>
      <c r="B281" s="20" t="str">
        <f>VLOOKUP(E281,studia!$F$1:$I$12,2,FALSE)</f>
        <v>Elektrotechnika</v>
      </c>
      <c r="C281" s="20" t="str">
        <f>VLOOKUP(E281,studia!$F$1:$I$12,3,FALSE)</f>
        <v>mgr</v>
      </c>
      <c r="D281" s="20" t="str">
        <f>VLOOKUP(E281,studia!$F$1:$I$12,4,FALSE)</f>
        <v>CPE</v>
      </c>
      <c r="E281" s="145" t="s">
        <v>697</v>
      </c>
      <c r="F281" s="295" t="s">
        <v>2124</v>
      </c>
      <c r="G281" s="212" t="s">
        <v>705</v>
      </c>
      <c r="H281" s="212" t="s">
        <v>706</v>
      </c>
      <c r="I281" s="212" t="s">
        <v>707</v>
      </c>
      <c r="J281" s="145" t="s">
        <v>708</v>
      </c>
      <c r="K281" s="19" t="str">
        <f>VLOOKUP(J281,Prowadzacy!$F$2:$J$105,2,FALSE)</f>
        <v>Robert</v>
      </c>
      <c r="L281" s="19" t="str">
        <f>VLOOKUP(J281,Prowadzacy!$F$2:$K$105,3,FALSE)</f>
        <v>Andrzej</v>
      </c>
      <c r="M281" s="19" t="str">
        <f>VLOOKUP(J281,Prowadzacy!$F$2:$K$105,4,FALSE)</f>
        <v>Lis</v>
      </c>
      <c r="N281" s="20" t="str">
        <f>VLOOKUP(J281,Prowadzacy!$F$2:$M$105,8,FALSE)</f>
        <v xml:space="preserve">Robert | Lis | Dr hab. inż. |  ( 05210 ) </v>
      </c>
      <c r="O281" s="20" t="str">
        <f>VLOOKUP(J281,Prowadzacy!$F$2:$K$105,5,FALSE)</f>
        <v>K36W05D02</v>
      </c>
      <c r="P281" s="20" t="str">
        <f>VLOOKUP(J281,Prowadzacy!$F$2:$K$105,6,FALSE)</f>
        <v>ZSS</v>
      </c>
      <c r="Q281" s="145" t="s">
        <v>594</v>
      </c>
      <c r="R281" s="20" t="str">
        <f>VLOOKUP(Q281,Prowadzacy!$F$2:$K$105,2,FALSE)</f>
        <v>Marek</v>
      </c>
      <c r="S281" s="20" t="str">
        <f>VLOOKUP(Q281,Prowadzacy!$F$2:$K$105,3,FALSE)</f>
        <v>Aleksander</v>
      </c>
      <c r="T281" s="20" t="str">
        <f>VLOOKUP(Q281,Prowadzacy!$F$2:$K$105,4,FALSE)</f>
        <v>Kott</v>
      </c>
      <c r="U281" s="20" t="str">
        <f>VLOOKUP(Q281,Prowadzacy!$F$2:$M$105,8,FALSE)</f>
        <v xml:space="preserve">Marek | Kott | Dr inż. |  ( 05297 ) </v>
      </c>
      <c r="V281" s="145"/>
      <c r="W281" s="145" t="s">
        <v>221</v>
      </c>
      <c r="X281" s="145"/>
      <c r="Y281" s="145" t="s">
        <v>221</v>
      </c>
      <c r="Z281" s="10"/>
      <c r="AA281" s="9"/>
      <c r="AB281" s="9"/>
      <c r="AC281" s="9"/>
      <c r="AD281" s="9"/>
      <c r="AE281" s="9"/>
      <c r="AF281" s="9"/>
      <c r="AG281" s="9"/>
      <c r="AH281" s="9"/>
      <c r="AI281" s="9"/>
      <c r="AJ281" s="9"/>
      <c r="AK281" s="9"/>
    </row>
    <row r="282" spans="1:37" ht="219">
      <c r="A282" s="288">
        <v>277</v>
      </c>
      <c r="B282" s="20" t="str">
        <f>VLOOKUP(E282,studia!$F$1:$I$12,2,FALSE)</f>
        <v>Elektrotechnika</v>
      </c>
      <c r="C282" s="20" t="str">
        <f>VLOOKUP(E282,studia!$F$1:$I$12,3,FALSE)</f>
        <v>mgr</v>
      </c>
      <c r="D282" s="20" t="str">
        <f>VLOOKUP(E282,studia!$F$1:$I$12,4,FALSE)</f>
        <v>CPE</v>
      </c>
      <c r="E282" s="145" t="s">
        <v>697</v>
      </c>
      <c r="F282" s="295" t="s">
        <v>2124</v>
      </c>
      <c r="G282" s="212" t="s">
        <v>709</v>
      </c>
      <c r="H282" s="212" t="s">
        <v>710</v>
      </c>
      <c r="I282" s="212" t="s">
        <v>711</v>
      </c>
      <c r="J282" s="145" t="s">
        <v>708</v>
      </c>
      <c r="K282" s="19" t="str">
        <f>VLOOKUP(J282,Prowadzacy!$F$2:$J$105,2,FALSE)</f>
        <v>Robert</v>
      </c>
      <c r="L282" s="19" t="str">
        <f>VLOOKUP(J282,Prowadzacy!$F$2:$K$105,3,FALSE)</f>
        <v>Andrzej</v>
      </c>
      <c r="M282" s="19" t="str">
        <f>VLOOKUP(J282,Prowadzacy!$F$2:$K$105,4,FALSE)</f>
        <v>Lis</v>
      </c>
      <c r="N282" s="20" t="str">
        <f>VLOOKUP(J282,Prowadzacy!$F$2:$M$105,8,FALSE)</f>
        <v xml:space="preserve">Robert | Lis | Dr hab. inż. |  ( 05210 ) </v>
      </c>
      <c r="O282" s="20" t="str">
        <f>VLOOKUP(J282,Prowadzacy!$F$2:$K$105,5,FALSE)</f>
        <v>K36W05D02</v>
      </c>
      <c r="P282" s="20" t="str">
        <f>VLOOKUP(J282,Prowadzacy!$F$2:$K$105,6,FALSE)</f>
        <v>ZSS</v>
      </c>
      <c r="Q282" s="145" t="s">
        <v>594</v>
      </c>
      <c r="R282" s="20" t="str">
        <f>VLOOKUP(Q282,Prowadzacy!$F$2:$K$105,2,FALSE)</f>
        <v>Marek</v>
      </c>
      <c r="S282" s="20" t="str">
        <f>VLOOKUP(Q282,Prowadzacy!$F$2:$K$105,3,FALSE)</f>
        <v>Aleksander</v>
      </c>
      <c r="T282" s="20" t="str">
        <f>VLOOKUP(Q282,Prowadzacy!$F$2:$K$105,4,FALSE)</f>
        <v>Kott</v>
      </c>
      <c r="U282" s="20" t="str">
        <f>VLOOKUP(Q282,Prowadzacy!$F$2:$M$105,8,FALSE)</f>
        <v xml:space="preserve">Marek | Kott | Dr inż. |  ( 05297 ) </v>
      </c>
      <c r="V282" s="145"/>
      <c r="W282" s="145" t="s">
        <v>221</v>
      </c>
      <c r="X282" s="145"/>
      <c r="Y282" s="145" t="s">
        <v>221</v>
      </c>
      <c r="Z282" s="10"/>
      <c r="AA282" s="9"/>
      <c r="AB282" s="9"/>
      <c r="AC282" s="9"/>
      <c r="AD282" s="9"/>
      <c r="AE282" s="9"/>
      <c r="AF282" s="9"/>
      <c r="AG282" s="9"/>
      <c r="AH282" s="9"/>
      <c r="AI282" s="9"/>
      <c r="AJ282" s="9"/>
      <c r="AK282" s="9"/>
    </row>
    <row r="283" spans="1:37" ht="219">
      <c r="A283" s="288">
        <v>278</v>
      </c>
      <c r="B283" s="20" t="str">
        <f>VLOOKUP(E283,studia!$F$1:$I$12,2,FALSE)</f>
        <v>Elektrotechnika</v>
      </c>
      <c r="C283" s="20" t="str">
        <f>VLOOKUP(E283,studia!$F$1:$I$12,3,FALSE)</f>
        <v>mgr</v>
      </c>
      <c r="D283" s="20" t="str">
        <f>VLOOKUP(E283,studia!$F$1:$I$12,4,FALSE)</f>
        <v>CPE</v>
      </c>
      <c r="E283" s="145" t="s">
        <v>697</v>
      </c>
      <c r="F283" s="145"/>
      <c r="G283" s="214" t="s">
        <v>712</v>
      </c>
      <c r="H283" s="214" t="s">
        <v>713</v>
      </c>
      <c r="I283" s="216" t="s">
        <v>1786</v>
      </c>
      <c r="J283" s="145" t="s">
        <v>431</v>
      </c>
      <c r="K283" s="19" t="str">
        <f>VLOOKUP(J283,Prowadzacy!$F$2:$J$105,2,FALSE)</f>
        <v>Radosław</v>
      </c>
      <c r="L283" s="19">
        <f>VLOOKUP(J283,Prowadzacy!$F$2:$K$105,3,FALSE)</f>
        <v>0</v>
      </c>
      <c r="M283" s="19" t="str">
        <f>VLOOKUP(J283,Prowadzacy!$F$2:$K$105,4,FALSE)</f>
        <v>Nalepa</v>
      </c>
      <c r="N283" s="20" t="str">
        <f>VLOOKUP(J283,Prowadzacy!$F$2:$M$105,8,FALSE)</f>
        <v xml:space="preserve">Radosław | Nalepa | Dr inż. |  ( 05386 ) </v>
      </c>
      <c r="O283" s="20" t="str">
        <f>VLOOKUP(J283,Prowadzacy!$F$2:$K$105,5,FALSE)</f>
        <v>K36W05D02</v>
      </c>
      <c r="P283" s="20" t="str">
        <f>VLOOKUP(J283,Prowadzacy!$F$2:$K$105,6,FALSE)</f>
        <v>ZSS</v>
      </c>
      <c r="Q283" s="145" t="s">
        <v>419</v>
      </c>
      <c r="R283" s="20" t="str">
        <f>VLOOKUP(Q283,Prowadzacy!$F$2:$K$105,2,FALSE)</f>
        <v>Robert</v>
      </c>
      <c r="S283" s="20" t="str">
        <f>VLOOKUP(Q283,Prowadzacy!$F$2:$K$105,3,FALSE)</f>
        <v>Stanisław</v>
      </c>
      <c r="T283" s="20" t="str">
        <f>VLOOKUP(Q283,Prowadzacy!$F$2:$K$105,4,FALSE)</f>
        <v>Łukomski</v>
      </c>
      <c r="U283" s="20" t="str">
        <f>VLOOKUP(Q283,Prowadzacy!$F$2:$M$105,8,FALSE)</f>
        <v xml:space="preserve">Robert | Łukomski | Dr inż. |  ( 05216 ) </v>
      </c>
      <c r="V283" s="145"/>
      <c r="W283" s="145" t="s">
        <v>221</v>
      </c>
      <c r="X283" s="145"/>
      <c r="Y283" s="145" t="s">
        <v>221</v>
      </c>
      <c r="Z283" s="10"/>
      <c r="AA283" s="9"/>
      <c r="AB283" s="9"/>
      <c r="AC283" s="9"/>
      <c r="AD283" s="9"/>
      <c r="AE283" s="9"/>
      <c r="AF283" s="9"/>
      <c r="AG283" s="9"/>
      <c r="AH283" s="9"/>
      <c r="AI283" s="9"/>
      <c r="AJ283" s="9"/>
      <c r="AK283" s="9"/>
    </row>
    <row r="284" spans="1:37" ht="117">
      <c r="A284" s="288">
        <v>279</v>
      </c>
      <c r="B284" s="20" t="str">
        <f>VLOOKUP(E284,studia!$F$1:$I$12,2,FALSE)</f>
        <v>Elektrotechnika</v>
      </c>
      <c r="C284" s="20" t="str">
        <f>VLOOKUP(E284,studia!$F$1:$I$12,3,FALSE)</f>
        <v>mgr</v>
      </c>
      <c r="D284" s="20" t="str">
        <f>VLOOKUP(E284,studia!$F$1:$I$12,4,FALSE)</f>
        <v>CPE</v>
      </c>
      <c r="E284" s="145" t="s">
        <v>697</v>
      </c>
      <c r="F284" s="145"/>
      <c r="G284" s="212" t="s">
        <v>714</v>
      </c>
      <c r="H284" s="212" t="s">
        <v>715</v>
      </c>
      <c r="I284" s="212" t="s">
        <v>716</v>
      </c>
      <c r="J284" s="145" t="s">
        <v>435</v>
      </c>
      <c r="K284" s="19" t="str">
        <f>VLOOKUP(J284,Prowadzacy!$F$2:$J$105,2,FALSE)</f>
        <v>Paweł</v>
      </c>
      <c r="L284" s="19" t="str">
        <f>VLOOKUP(J284,Prowadzacy!$F$2:$K$105,3,FALSE)</f>
        <v>Adam</v>
      </c>
      <c r="M284" s="19" t="str">
        <f>VLOOKUP(J284,Prowadzacy!$F$2:$K$105,4,FALSE)</f>
        <v>Regulski</v>
      </c>
      <c r="N284" s="20" t="str">
        <f>VLOOKUP(J284,Prowadzacy!$F$2:$M$105,8,FALSE)</f>
        <v xml:space="preserve">Paweł | Regulski | Dr inż. |  ( 52340 ) </v>
      </c>
      <c r="O284" s="20" t="str">
        <f>VLOOKUP(J284,Prowadzacy!$F$2:$K$105,5,FALSE)</f>
        <v>K36W05D02</v>
      </c>
      <c r="P284" s="20" t="str">
        <f>VLOOKUP(J284,Prowadzacy!$F$2:$K$105,6,FALSE)</f>
        <v>ZAS</v>
      </c>
      <c r="Q284" s="145" t="s">
        <v>394</v>
      </c>
      <c r="R284" s="20" t="str">
        <f>VLOOKUP(Q284,Prowadzacy!$F$2:$K$105,2,FALSE)</f>
        <v>Daniel</v>
      </c>
      <c r="S284" s="20" t="str">
        <f>VLOOKUP(Q284,Prowadzacy!$F$2:$K$105,3,FALSE)</f>
        <v>Łukasz</v>
      </c>
      <c r="T284" s="20" t="str">
        <f>VLOOKUP(Q284,Prowadzacy!$F$2:$K$105,4,FALSE)</f>
        <v>Bejmert</v>
      </c>
      <c r="U284" s="20" t="str">
        <f>VLOOKUP(Q284,Prowadzacy!$F$2:$M$105,8,FALSE)</f>
        <v xml:space="preserve">Daniel | Bejmert | Dr inż. |  ( 05285 ) </v>
      </c>
      <c r="V284" s="145"/>
      <c r="W284" s="145" t="s">
        <v>221</v>
      </c>
      <c r="X284" s="145"/>
      <c r="Y284" s="145" t="s">
        <v>221</v>
      </c>
      <c r="Z284" s="10"/>
      <c r="AA284" s="9"/>
      <c r="AB284" s="9"/>
      <c r="AC284" s="9"/>
      <c r="AD284" s="9"/>
      <c r="AE284" s="9"/>
      <c r="AF284" s="9"/>
      <c r="AG284" s="9"/>
      <c r="AH284" s="9"/>
      <c r="AI284" s="9"/>
      <c r="AJ284" s="9"/>
      <c r="AK284" s="9"/>
    </row>
    <row r="285" spans="1:37" ht="129.75">
      <c r="A285" s="288">
        <v>280</v>
      </c>
      <c r="B285" s="20" t="str">
        <f>VLOOKUP(E285,studia!$F$1:$I$12,2,FALSE)</f>
        <v>Elektrotechnika</v>
      </c>
      <c r="C285" s="20" t="str">
        <f>VLOOKUP(E285,studia!$F$1:$I$12,3,FALSE)</f>
        <v>mgr</v>
      </c>
      <c r="D285" s="20" t="str">
        <f>VLOOKUP(E285,studia!$F$1:$I$12,4,FALSE)</f>
        <v>CPE</v>
      </c>
      <c r="E285" s="145" t="s">
        <v>697</v>
      </c>
      <c r="F285" s="145"/>
      <c r="G285" s="212" t="s">
        <v>717</v>
      </c>
      <c r="H285" s="212" t="s">
        <v>718</v>
      </c>
      <c r="I285" s="212" t="s">
        <v>719</v>
      </c>
      <c r="J285" s="145" t="s">
        <v>435</v>
      </c>
      <c r="K285" s="19" t="str">
        <f>VLOOKUP(J285,Prowadzacy!$F$2:$J$105,2,FALSE)</f>
        <v>Paweł</v>
      </c>
      <c r="L285" s="19" t="str">
        <f>VLOOKUP(J285,Prowadzacy!$F$2:$K$105,3,FALSE)</f>
        <v>Adam</v>
      </c>
      <c r="M285" s="19" t="str">
        <f>VLOOKUP(J285,Prowadzacy!$F$2:$K$105,4,FALSE)</f>
        <v>Regulski</v>
      </c>
      <c r="N285" s="20" t="str">
        <f>VLOOKUP(J285,Prowadzacy!$F$2:$M$105,8,FALSE)</f>
        <v xml:space="preserve">Paweł | Regulski | Dr inż. |  ( 52340 ) </v>
      </c>
      <c r="O285" s="20" t="str">
        <f>VLOOKUP(J285,Prowadzacy!$F$2:$K$105,5,FALSE)</f>
        <v>K36W05D02</v>
      </c>
      <c r="P285" s="20" t="str">
        <f>VLOOKUP(J285,Prowadzacy!$F$2:$K$105,6,FALSE)</f>
        <v>ZAS</v>
      </c>
      <c r="Q285" s="145" t="s">
        <v>394</v>
      </c>
      <c r="R285" s="20" t="str">
        <f>VLOOKUP(Q285,Prowadzacy!$F$2:$K$105,2,FALSE)</f>
        <v>Daniel</v>
      </c>
      <c r="S285" s="20" t="str">
        <f>VLOOKUP(Q285,Prowadzacy!$F$2:$K$105,3,FALSE)</f>
        <v>Łukasz</v>
      </c>
      <c r="T285" s="20" t="str">
        <f>VLOOKUP(Q285,Prowadzacy!$F$2:$K$105,4,FALSE)</f>
        <v>Bejmert</v>
      </c>
      <c r="U285" s="20" t="str">
        <f>VLOOKUP(Q285,Prowadzacy!$F$2:$M$105,8,FALSE)</f>
        <v xml:space="preserve">Daniel | Bejmert | Dr inż. |  ( 05285 ) </v>
      </c>
      <c r="V285" s="145"/>
      <c r="W285" s="145" t="s">
        <v>221</v>
      </c>
      <c r="X285" s="145"/>
      <c r="Y285" s="145" t="s">
        <v>221</v>
      </c>
      <c r="Z285" s="10"/>
      <c r="AA285" s="9"/>
      <c r="AB285" s="9"/>
      <c r="AC285" s="9"/>
      <c r="AD285" s="9"/>
      <c r="AE285" s="9"/>
      <c r="AF285" s="9"/>
      <c r="AG285" s="9"/>
      <c r="AH285" s="9"/>
      <c r="AI285" s="9"/>
      <c r="AJ285" s="9"/>
      <c r="AK285" s="9"/>
    </row>
    <row r="286" spans="1:37" ht="155.25">
      <c r="A286" s="288">
        <v>281</v>
      </c>
      <c r="B286" s="20" t="str">
        <f>VLOOKUP(E286,studia!$F$1:$I$12,2,FALSE)</f>
        <v>Elektrotechnika</v>
      </c>
      <c r="C286" s="20" t="str">
        <f>VLOOKUP(E286,studia!$F$1:$I$12,3,FALSE)</f>
        <v>mgr</v>
      </c>
      <c r="D286" s="20" t="str">
        <f>VLOOKUP(E286,studia!$F$1:$I$12,4,FALSE)</f>
        <v>CPE</v>
      </c>
      <c r="E286" s="145" t="s">
        <v>697</v>
      </c>
      <c r="F286" s="145"/>
      <c r="G286" s="214" t="s">
        <v>720</v>
      </c>
      <c r="H286" s="214" t="s">
        <v>721</v>
      </c>
      <c r="I286" s="217" t="s">
        <v>722</v>
      </c>
      <c r="J286" s="145" t="s">
        <v>442</v>
      </c>
      <c r="K286" s="19" t="str">
        <f>VLOOKUP(J286,Prowadzacy!$F$2:$J$105,2,FALSE)</f>
        <v>Eugeniusz</v>
      </c>
      <c r="L286" s="19">
        <f>VLOOKUP(J286,Prowadzacy!$F$2:$K$105,3,FALSE)</f>
        <v>0</v>
      </c>
      <c r="M286" s="19" t="str">
        <f>VLOOKUP(J286,Prowadzacy!$F$2:$K$105,4,FALSE)</f>
        <v>Rosołowski</v>
      </c>
      <c r="N286" s="20" t="str">
        <f>VLOOKUP(J286,Prowadzacy!$F$2:$M$105,8,FALSE)</f>
        <v xml:space="preserve">Eugeniusz | Rosołowski | Prof. dr hab. inż. |  ( 05242 ) </v>
      </c>
      <c r="O286" s="20" t="str">
        <f>VLOOKUP(J286,Prowadzacy!$F$2:$K$105,5,FALSE)</f>
        <v>K36W05D02</v>
      </c>
      <c r="P286" s="20" t="str">
        <f>VLOOKUP(J286,Prowadzacy!$F$2:$K$105,6,FALSE)</f>
        <v>ZAS</v>
      </c>
      <c r="Q286" s="145" t="s">
        <v>967</v>
      </c>
      <c r="R286" s="20" t="str">
        <f>VLOOKUP(Q286,Prowadzacy!$F$2:$K$105,2,FALSE)</f>
        <v>Piotr</v>
      </c>
      <c r="S286" s="20" t="str">
        <f>VLOOKUP(Q286,Prowadzacy!$F$2:$K$105,3,FALSE)</f>
        <v>Eugeniusz</v>
      </c>
      <c r="T286" s="20" t="str">
        <f>VLOOKUP(Q286,Prowadzacy!$F$2:$K$105,4,FALSE)</f>
        <v>Pierz</v>
      </c>
      <c r="U286" s="20" t="str">
        <f>VLOOKUP(Q286,Prowadzacy!$F$2:$M$105,8,FALSE)</f>
        <v xml:space="preserve">Piotr | Pierz | Dr inż. |  ( 05232 ) </v>
      </c>
      <c r="V286" s="145"/>
      <c r="W286" s="145" t="s">
        <v>221</v>
      </c>
      <c r="X286" s="145"/>
      <c r="Y286" s="145" t="s">
        <v>221</v>
      </c>
      <c r="Z286" s="10"/>
      <c r="AA286" s="9"/>
      <c r="AB286" s="9"/>
      <c r="AC286" s="9"/>
      <c r="AD286" s="9"/>
      <c r="AE286" s="9"/>
      <c r="AF286" s="9"/>
      <c r="AG286" s="9"/>
      <c r="AH286" s="9"/>
      <c r="AI286" s="9"/>
      <c r="AJ286" s="9"/>
      <c r="AK286" s="9"/>
    </row>
    <row r="287" spans="1:37" ht="270">
      <c r="A287" s="288">
        <v>282</v>
      </c>
      <c r="B287" s="20" t="str">
        <f>VLOOKUP(E287,studia!$F$1:$I$12,2,FALSE)</f>
        <v>Elektrotechnika</v>
      </c>
      <c r="C287" s="20" t="str">
        <f>VLOOKUP(E287,studia!$F$1:$I$12,3,FALSE)</f>
        <v>mgr</v>
      </c>
      <c r="D287" s="20" t="str">
        <f>VLOOKUP(E287,studia!$F$1:$I$12,4,FALSE)</f>
        <v>CPE</v>
      </c>
      <c r="E287" s="145" t="s">
        <v>697</v>
      </c>
      <c r="F287" s="145"/>
      <c r="G287" s="212" t="s">
        <v>723</v>
      </c>
      <c r="H287" s="212" t="s">
        <v>724</v>
      </c>
      <c r="I287" s="212" t="s">
        <v>725</v>
      </c>
      <c r="J287" s="145" t="s">
        <v>442</v>
      </c>
      <c r="K287" s="19" t="str">
        <f>VLOOKUP(J287,Prowadzacy!$F$2:$J$105,2,FALSE)</f>
        <v>Eugeniusz</v>
      </c>
      <c r="L287" s="19">
        <f>VLOOKUP(J287,Prowadzacy!$F$2:$K$105,3,FALSE)</f>
        <v>0</v>
      </c>
      <c r="M287" s="19" t="str">
        <f>VLOOKUP(J287,Prowadzacy!$F$2:$K$105,4,FALSE)</f>
        <v>Rosołowski</v>
      </c>
      <c r="N287" s="20" t="str">
        <f>VLOOKUP(J287,Prowadzacy!$F$2:$M$105,8,FALSE)</f>
        <v xml:space="preserve">Eugeniusz | Rosołowski | Prof. dr hab. inż. |  ( 05242 ) </v>
      </c>
      <c r="O287" s="20" t="str">
        <f>VLOOKUP(J287,Prowadzacy!$F$2:$K$105,5,FALSE)</f>
        <v>K36W05D02</v>
      </c>
      <c r="P287" s="20" t="str">
        <f>VLOOKUP(J287,Prowadzacy!$F$2:$K$105,6,FALSE)</f>
        <v>ZAS</v>
      </c>
      <c r="Q287" s="145" t="s">
        <v>394</v>
      </c>
      <c r="R287" s="20" t="str">
        <f>VLOOKUP(Q287,Prowadzacy!$F$2:$K$105,2,FALSE)</f>
        <v>Daniel</v>
      </c>
      <c r="S287" s="20" t="str">
        <f>VLOOKUP(Q287,Prowadzacy!$F$2:$K$105,3,FALSE)</f>
        <v>Łukasz</v>
      </c>
      <c r="T287" s="20" t="str">
        <f>VLOOKUP(Q287,Prowadzacy!$F$2:$K$105,4,FALSE)</f>
        <v>Bejmert</v>
      </c>
      <c r="U287" s="20" t="str">
        <f>VLOOKUP(Q287,Prowadzacy!$F$2:$M$105,8,FALSE)</f>
        <v xml:space="preserve">Daniel | Bejmert | Dr inż. |  ( 05285 ) </v>
      </c>
      <c r="V287" s="145"/>
      <c r="W287" s="145" t="s">
        <v>221</v>
      </c>
      <c r="X287" s="145"/>
      <c r="Y287" s="145" t="s">
        <v>221</v>
      </c>
      <c r="Z287" s="10"/>
      <c r="AA287" s="9"/>
      <c r="AB287" s="9"/>
      <c r="AC287" s="9"/>
      <c r="AD287" s="9"/>
      <c r="AE287" s="9"/>
      <c r="AF287" s="9"/>
      <c r="AG287" s="9"/>
      <c r="AH287" s="9"/>
      <c r="AI287" s="9"/>
      <c r="AJ287" s="9"/>
      <c r="AK287" s="9"/>
    </row>
    <row r="288" spans="1:37" ht="104.25">
      <c r="A288" s="288">
        <v>283</v>
      </c>
      <c r="B288" s="20" t="str">
        <f>VLOOKUP(E288,studia!$F$1:$I$12,2,FALSE)</f>
        <v>Elektrotechnika</v>
      </c>
      <c r="C288" s="20" t="str">
        <f>VLOOKUP(E288,studia!$F$1:$I$12,3,FALSE)</f>
        <v>mgr</v>
      </c>
      <c r="D288" s="20" t="str">
        <f>VLOOKUP(E288,studia!$F$1:$I$12,4,FALSE)</f>
        <v>CPE</v>
      </c>
      <c r="E288" s="145" t="s">
        <v>697</v>
      </c>
      <c r="F288" s="145"/>
      <c r="G288" s="213" t="s">
        <v>727</v>
      </c>
      <c r="H288" s="213" t="s">
        <v>726</v>
      </c>
      <c r="I288" s="212" t="s">
        <v>728</v>
      </c>
      <c r="J288" s="145" t="s">
        <v>462</v>
      </c>
      <c r="K288" s="19" t="str">
        <f>VLOOKUP(J288,Prowadzacy!$F$2:$J$105,2,FALSE)</f>
        <v>Łukasz</v>
      </c>
      <c r="L288" s="19">
        <f>VLOOKUP(J288,Prowadzacy!$F$2:$K$105,3,FALSE)</f>
        <v>0</v>
      </c>
      <c r="M288" s="19" t="str">
        <f>VLOOKUP(J288,Prowadzacy!$F$2:$K$105,4,FALSE)</f>
        <v>Staszewski</v>
      </c>
      <c r="N288" s="20" t="str">
        <f>VLOOKUP(J288,Prowadzacy!$F$2:$M$105,8,FALSE)</f>
        <v xml:space="preserve">Łukasz | Staszewski | Dr inż. |  ( 05410 ) </v>
      </c>
      <c r="O288" s="20" t="str">
        <f>VLOOKUP(J288,Prowadzacy!$F$2:$K$105,5,FALSE)</f>
        <v>K36W05D02</v>
      </c>
      <c r="P288" s="20" t="str">
        <f>VLOOKUP(J288,Prowadzacy!$F$2:$K$105,6,FALSE)</f>
        <v>ZAS</v>
      </c>
      <c r="Q288" s="145" t="s">
        <v>394</v>
      </c>
      <c r="R288" s="20" t="str">
        <f>VLOOKUP(Q288,Prowadzacy!$F$2:$K$105,2,FALSE)</f>
        <v>Daniel</v>
      </c>
      <c r="S288" s="20" t="str">
        <f>VLOOKUP(Q288,Prowadzacy!$F$2:$K$105,3,FALSE)</f>
        <v>Łukasz</v>
      </c>
      <c r="T288" s="20" t="str">
        <f>VLOOKUP(Q288,Prowadzacy!$F$2:$K$105,4,FALSE)</f>
        <v>Bejmert</v>
      </c>
      <c r="U288" s="20" t="str">
        <f>VLOOKUP(Q288,Prowadzacy!$F$2:$M$105,8,FALSE)</f>
        <v xml:space="preserve">Daniel | Bejmert | Dr inż. |  ( 05285 ) </v>
      </c>
      <c r="V288" s="145"/>
      <c r="W288" s="145" t="s">
        <v>221</v>
      </c>
      <c r="X288" s="145"/>
      <c r="Y288" s="145" t="s">
        <v>221</v>
      </c>
      <c r="Z288" s="10"/>
      <c r="AA288" s="9"/>
      <c r="AB288" s="9"/>
      <c r="AC288" s="9"/>
      <c r="AD288" s="9"/>
      <c r="AE288" s="9"/>
      <c r="AF288" s="9"/>
      <c r="AG288" s="9"/>
      <c r="AH288" s="9"/>
      <c r="AI288" s="9"/>
      <c r="AJ288" s="9"/>
      <c r="AK288" s="9"/>
    </row>
    <row r="289" spans="1:37" ht="53.25">
      <c r="A289" s="288">
        <v>284</v>
      </c>
      <c r="B289" s="20" t="str">
        <f>VLOOKUP(E289,studia!$F$1:$I$12,2,FALSE)</f>
        <v>Elektrotechnika</v>
      </c>
      <c r="C289" s="20" t="str">
        <f>VLOOKUP(E289,studia!$F$1:$I$12,3,FALSE)</f>
        <v>mgr</v>
      </c>
      <c r="D289" s="20" t="str">
        <f>VLOOKUP(E289,studia!$F$1:$I$12,4,FALSE)</f>
        <v>CPE</v>
      </c>
      <c r="E289" s="145" t="s">
        <v>697</v>
      </c>
      <c r="F289" s="145"/>
      <c r="G289" s="212" t="s">
        <v>729</v>
      </c>
      <c r="H289" s="212" t="s">
        <v>730</v>
      </c>
      <c r="I289" s="212" t="s">
        <v>731</v>
      </c>
      <c r="J289" s="145" t="s">
        <v>469</v>
      </c>
      <c r="K289" s="19" t="str">
        <f>VLOOKUP(J289,Prowadzacy!$F$2:$J$105,2,FALSE)</f>
        <v>Kazimierz</v>
      </c>
      <c r="L289" s="19" t="str">
        <f>VLOOKUP(J289,Prowadzacy!$F$2:$K$105,3,FALSE)</f>
        <v>Teodor</v>
      </c>
      <c r="M289" s="19" t="str">
        <f>VLOOKUP(J289,Prowadzacy!$F$2:$K$105,4,FALSE)</f>
        <v>Wilkosz</v>
      </c>
      <c r="N289" s="20" t="str">
        <f>VLOOKUP(J289,Prowadzacy!$F$2:$M$105,8,FALSE)</f>
        <v xml:space="preserve">Kazimierz | Wilkosz | Prof. dr hab. inż. |  ( 05255 ) </v>
      </c>
      <c r="O289" s="20" t="str">
        <f>VLOOKUP(J289,Prowadzacy!$F$2:$K$105,5,FALSE)</f>
        <v>K36W05D02</v>
      </c>
      <c r="P289" s="20" t="str">
        <f>VLOOKUP(J289,Prowadzacy!$F$2:$K$105,6,FALSE)</f>
        <v>ZSS</v>
      </c>
      <c r="Q289" s="145" t="s">
        <v>616</v>
      </c>
      <c r="R289" s="20" t="str">
        <f>VLOOKUP(Q289,Prowadzacy!$F$2:$K$105,2,FALSE)</f>
        <v>Tomasz</v>
      </c>
      <c r="S289" s="20" t="str">
        <f>VLOOKUP(Q289,Prowadzacy!$F$2:$K$105,3,FALSE)</f>
        <v>Kazimierz</v>
      </c>
      <c r="T289" s="20" t="str">
        <f>VLOOKUP(Q289,Prowadzacy!$F$2:$K$105,4,FALSE)</f>
        <v>Okoń</v>
      </c>
      <c r="U289" s="20" t="str">
        <f>VLOOKUP(Q289,Prowadzacy!$F$2:$M$105,8,FALSE)</f>
        <v xml:space="preserve">Tomasz | Okoń | Dr inż. |  ( 05401 ) </v>
      </c>
      <c r="V289" s="145"/>
      <c r="W289" s="145" t="s">
        <v>221</v>
      </c>
      <c r="X289" s="145"/>
      <c r="Y289" s="145" t="s">
        <v>221</v>
      </c>
      <c r="Z289" s="10"/>
      <c r="AA289" s="9"/>
      <c r="AB289" s="9"/>
      <c r="AC289" s="9"/>
      <c r="AD289" s="9"/>
      <c r="AE289" s="9"/>
      <c r="AF289" s="9"/>
      <c r="AG289" s="9"/>
      <c r="AH289" s="9"/>
      <c r="AI289" s="9"/>
      <c r="AJ289" s="9"/>
      <c r="AK289" s="9"/>
    </row>
    <row r="290" spans="1:37" ht="117">
      <c r="A290" s="288">
        <v>285</v>
      </c>
      <c r="B290" s="20" t="str">
        <f>VLOOKUP(E290,studia!$F$1:$I$12,2,FALSE)</f>
        <v>Elektrotechnika</v>
      </c>
      <c r="C290" s="20" t="str">
        <f>VLOOKUP(E290,studia!$F$1:$I$12,3,FALSE)</f>
        <v>mgr</v>
      </c>
      <c r="D290" s="20" t="str">
        <f>VLOOKUP(E290,studia!$F$1:$I$12,4,FALSE)</f>
        <v>CPE</v>
      </c>
      <c r="E290" s="145" t="s">
        <v>697</v>
      </c>
      <c r="F290" s="145"/>
      <c r="G290" s="212" t="s">
        <v>732</v>
      </c>
      <c r="H290" s="212" t="s">
        <v>733</v>
      </c>
      <c r="I290" s="212" t="s">
        <v>734</v>
      </c>
      <c r="J290" s="145" t="s">
        <v>469</v>
      </c>
      <c r="K290" s="19" t="str">
        <f>VLOOKUP(J290,Prowadzacy!$F$2:$J$105,2,FALSE)</f>
        <v>Kazimierz</v>
      </c>
      <c r="L290" s="19" t="str">
        <f>VLOOKUP(J290,Prowadzacy!$F$2:$K$105,3,FALSE)</f>
        <v>Teodor</v>
      </c>
      <c r="M290" s="19" t="str">
        <f>VLOOKUP(J290,Prowadzacy!$F$2:$K$105,4,FALSE)</f>
        <v>Wilkosz</v>
      </c>
      <c r="N290" s="20" t="str">
        <f>VLOOKUP(J290,Prowadzacy!$F$2:$M$105,8,FALSE)</f>
        <v xml:space="preserve">Kazimierz | Wilkosz | Prof. dr hab. inż. |  ( 05255 ) </v>
      </c>
      <c r="O290" s="20" t="str">
        <f>VLOOKUP(J290,Prowadzacy!$F$2:$K$105,5,FALSE)</f>
        <v>K36W05D02</v>
      </c>
      <c r="P290" s="20" t="str">
        <f>VLOOKUP(J290,Prowadzacy!$F$2:$K$105,6,FALSE)</f>
        <v>ZSS</v>
      </c>
      <c r="Q290" s="145" t="s">
        <v>419</v>
      </c>
      <c r="R290" s="20" t="str">
        <f>VLOOKUP(Q290,Prowadzacy!$F$2:$K$105,2,FALSE)</f>
        <v>Robert</v>
      </c>
      <c r="S290" s="20" t="str">
        <f>VLOOKUP(Q290,Prowadzacy!$F$2:$K$105,3,FALSE)</f>
        <v>Stanisław</v>
      </c>
      <c r="T290" s="20" t="str">
        <f>VLOOKUP(Q290,Prowadzacy!$F$2:$K$105,4,FALSE)</f>
        <v>Łukomski</v>
      </c>
      <c r="U290" s="20" t="str">
        <f>VLOOKUP(Q290,Prowadzacy!$F$2:$M$105,8,FALSE)</f>
        <v xml:space="preserve">Robert | Łukomski | Dr inż. |  ( 05216 ) </v>
      </c>
      <c r="V290" s="145"/>
      <c r="W290" s="145" t="s">
        <v>221</v>
      </c>
      <c r="X290" s="145"/>
      <c r="Y290" s="145" t="s">
        <v>221</v>
      </c>
      <c r="Z290" s="10"/>
      <c r="AA290" s="9"/>
      <c r="AB290" s="9"/>
      <c r="AC290" s="9"/>
      <c r="AD290" s="9"/>
      <c r="AE290" s="9"/>
      <c r="AF290" s="9"/>
      <c r="AG290" s="9"/>
      <c r="AH290" s="9"/>
      <c r="AI290" s="9"/>
      <c r="AJ290" s="9"/>
      <c r="AK290" s="9"/>
    </row>
    <row r="291" spans="1:37" ht="78.75">
      <c r="A291" s="288">
        <v>286</v>
      </c>
      <c r="B291" s="20" t="str">
        <f>VLOOKUP(E291,studia!$F$1:$I$12,2,FALSE)</f>
        <v>Elektrotechnika</v>
      </c>
      <c r="C291" s="20" t="str">
        <f>VLOOKUP(E291,studia!$F$1:$I$12,3,FALSE)</f>
        <v>mgr</v>
      </c>
      <c r="D291" s="20" t="str">
        <f>VLOOKUP(E291,studia!$F$1:$I$12,4,FALSE)</f>
        <v>CPE</v>
      </c>
      <c r="E291" s="154" t="s">
        <v>697</v>
      </c>
      <c r="F291" s="154"/>
      <c r="G291" s="215" t="s">
        <v>1429</v>
      </c>
      <c r="H291" s="215" t="s">
        <v>1430</v>
      </c>
      <c r="I291" s="210" t="s">
        <v>1787</v>
      </c>
      <c r="J291" s="155" t="s">
        <v>1416</v>
      </c>
      <c r="K291" s="19" t="str">
        <f>VLOOKUP(J291,Prowadzacy!$F$2:$J$105,2,FALSE)</f>
        <v>Tomasz</v>
      </c>
      <c r="L291" s="19">
        <f>VLOOKUP(J291,Prowadzacy!$F$2:$K$105,3,FALSE)</f>
        <v>0</v>
      </c>
      <c r="M291" s="19" t="str">
        <f>VLOOKUP(J291,Prowadzacy!$F$2:$K$105,4,FALSE)</f>
        <v>Czapka</v>
      </c>
      <c r="N291" s="20" t="str">
        <f>VLOOKUP(J291,Prowadzacy!$F$2:$M$105,8,FALSE)</f>
        <v xml:space="preserve">Tomasz | Czapka | Dr inż. |  ( 05158 ) </v>
      </c>
      <c r="O291" s="20" t="str">
        <f>VLOOKUP(J291,Prowadzacy!$F$2:$K$105,5,FALSE)</f>
        <v>K38W05D02</v>
      </c>
      <c r="P291" s="20" t="str">
        <f>VLOOKUP(J291,Prowadzacy!$F$2:$K$105,6,FALSE)</f>
        <v>ZWN</v>
      </c>
      <c r="Q291" s="156" t="s">
        <v>1515</v>
      </c>
      <c r="R291" s="20" t="str">
        <f>VLOOKUP(Q291,Prowadzacy!$F$2:$K$105,2,FALSE)</f>
        <v>Adam</v>
      </c>
      <c r="S291" s="20" t="str">
        <f>VLOOKUP(Q291,Prowadzacy!$F$2:$K$105,3,FALSE)</f>
        <v>Łukasz</v>
      </c>
      <c r="T291" s="20" t="str">
        <f>VLOOKUP(Q291,Prowadzacy!$F$2:$K$105,4,FALSE)</f>
        <v>Pelesz</v>
      </c>
      <c r="U291" s="20" t="str">
        <f>VLOOKUP(Q291,Prowadzacy!$F$2:$M$105,8,FALSE)</f>
        <v xml:space="preserve">Adam | Pelesz | Dr inż. |  ( 05170 ) </v>
      </c>
      <c r="V291" s="164"/>
      <c r="W291" s="157" t="s">
        <v>221</v>
      </c>
      <c r="X291" s="157"/>
      <c r="Y291" s="157" t="s">
        <v>221</v>
      </c>
      <c r="Z291" s="10"/>
      <c r="AA291" s="9"/>
      <c r="AB291" s="9"/>
      <c r="AC291" s="9"/>
      <c r="AD291" s="9"/>
      <c r="AE291" s="9"/>
      <c r="AF291" s="9"/>
      <c r="AG291" s="9"/>
      <c r="AH291" s="9"/>
      <c r="AI291" s="9"/>
      <c r="AJ291" s="9"/>
      <c r="AK291" s="9"/>
    </row>
    <row r="292" spans="1:37" ht="129.75">
      <c r="A292" s="288">
        <v>287</v>
      </c>
      <c r="B292" s="20" t="str">
        <f>VLOOKUP(E292,studia!$F$1:$I$12,2,FALSE)</f>
        <v>Elektrotechnika</v>
      </c>
      <c r="C292" s="20" t="str">
        <f>VLOOKUP(E292,studia!$F$1:$I$12,3,FALSE)</f>
        <v>mgr</v>
      </c>
      <c r="D292" s="20" t="str">
        <f>VLOOKUP(E292,studia!$F$1:$I$12,4,FALSE)</f>
        <v>EEN</v>
      </c>
      <c r="E292" s="145" t="s">
        <v>735</v>
      </c>
      <c r="F292" s="295" t="s">
        <v>2124</v>
      </c>
      <c r="G292" s="218" t="s">
        <v>736</v>
      </c>
      <c r="H292" s="218" t="s">
        <v>737</v>
      </c>
      <c r="I292" s="251" t="s">
        <v>1816</v>
      </c>
      <c r="J292" s="145" t="s">
        <v>500</v>
      </c>
      <c r="K292" s="19" t="str">
        <f>VLOOKUP(J292,Prowadzacy!$F$2:$J$105,2,FALSE)</f>
        <v>Marta</v>
      </c>
      <c r="L292" s="19" t="str">
        <f>VLOOKUP(J292,Prowadzacy!$F$2:$K$105,3,FALSE)</f>
        <v>Monika</v>
      </c>
      <c r="M292" s="19" t="str">
        <f>VLOOKUP(J292,Prowadzacy!$F$2:$K$105,4,FALSE)</f>
        <v>Bątkiewicz-Pantuła</v>
      </c>
      <c r="N292" s="20" t="str">
        <f>VLOOKUP(J292,Prowadzacy!$F$2:$M$105,8,FALSE)</f>
        <v xml:space="preserve">Marta | Bątkiewicz-Pantuła | Dr inż. |  ( 05298 ) </v>
      </c>
      <c r="O292" s="20" t="str">
        <f>VLOOKUP(J292,Prowadzacy!$F$2:$K$105,5,FALSE)</f>
        <v>K36W05D02</v>
      </c>
      <c r="P292" s="20" t="str">
        <f>VLOOKUP(J292,Prowadzacy!$F$2:$K$105,6,FALSE)</f>
        <v>ZUE</v>
      </c>
      <c r="Q292" s="145" t="s">
        <v>558</v>
      </c>
      <c r="R292" s="20" t="str">
        <f>VLOOKUP(Q292,Prowadzacy!$F$2:$K$105,2,FALSE)</f>
        <v>Kazimierz</v>
      </c>
      <c r="S292" s="20">
        <f>VLOOKUP(Q292,Prowadzacy!$F$2:$K$105,3,FALSE)</f>
        <v>0</v>
      </c>
      <c r="T292" s="20" t="str">
        <f>VLOOKUP(Q292,Prowadzacy!$F$2:$K$105,4,FALSE)</f>
        <v>Herlender</v>
      </c>
      <c r="U292" s="20" t="str">
        <f>VLOOKUP(Q292,Prowadzacy!$F$2:$M$105,8,FALSE)</f>
        <v xml:space="preserve">Kazimierz | Herlender | Dr inż. |  ( 05211 ) </v>
      </c>
      <c r="V292" s="145"/>
      <c r="W292" s="145" t="s">
        <v>221</v>
      </c>
      <c r="X292" s="145"/>
      <c r="Y292" s="145" t="s">
        <v>221</v>
      </c>
      <c r="Z292" s="10"/>
      <c r="AA292" s="9"/>
      <c r="AB292" s="9"/>
      <c r="AC292" s="9"/>
      <c r="AD292" s="9"/>
      <c r="AE292" s="9"/>
      <c r="AF292" s="9"/>
      <c r="AG292" s="9"/>
      <c r="AH292" s="9"/>
      <c r="AI292" s="9"/>
      <c r="AJ292" s="9"/>
      <c r="AK292" s="9"/>
    </row>
    <row r="293" spans="1:37" ht="129.75">
      <c r="A293" s="288">
        <v>288</v>
      </c>
      <c r="B293" s="20" t="str">
        <f>VLOOKUP(E293,studia!$F$1:$I$12,2,FALSE)</f>
        <v>Elektrotechnika</v>
      </c>
      <c r="C293" s="20" t="str">
        <f>VLOOKUP(E293,studia!$F$1:$I$12,3,FALSE)</f>
        <v>mgr</v>
      </c>
      <c r="D293" s="20" t="str">
        <f>VLOOKUP(E293,studia!$F$1:$I$12,4,FALSE)</f>
        <v>EEN</v>
      </c>
      <c r="E293" s="145" t="s">
        <v>735</v>
      </c>
      <c r="F293" s="145"/>
      <c r="G293" s="250" t="s">
        <v>1817</v>
      </c>
      <c r="H293" s="218" t="s">
        <v>738</v>
      </c>
      <c r="I293" s="218" t="s">
        <v>739</v>
      </c>
      <c r="J293" s="145" t="s">
        <v>500</v>
      </c>
      <c r="K293" s="19" t="str">
        <f>VLOOKUP(J293,Prowadzacy!$F$2:$J$105,2,FALSE)</f>
        <v>Marta</v>
      </c>
      <c r="L293" s="19" t="str">
        <f>VLOOKUP(J293,Prowadzacy!$F$2:$K$105,3,FALSE)</f>
        <v>Monika</v>
      </c>
      <c r="M293" s="19" t="str">
        <f>VLOOKUP(J293,Prowadzacy!$F$2:$K$105,4,FALSE)</f>
        <v>Bątkiewicz-Pantuła</v>
      </c>
      <c r="N293" s="20" t="str">
        <f>VLOOKUP(J293,Prowadzacy!$F$2:$M$105,8,FALSE)</f>
        <v xml:space="preserve">Marta | Bątkiewicz-Pantuła | Dr inż. |  ( 05298 ) </v>
      </c>
      <c r="O293" s="20" t="str">
        <f>VLOOKUP(J293,Prowadzacy!$F$2:$K$105,5,FALSE)</f>
        <v>K36W05D02</v>
      </c>
      <c r="P293" s="20" t="str">
        <f>VLOOKUP(J293,Prowadzacy!$F$2:$K$105,6,FALSE)</f>
        <v>ZUE</v>
      </c>
      <c r="Q293" s="145" t="s">
        <v>558</v>
      </c>
      <c r="R293" s="20" t="str">
        <f>VLOOKUP(Q293,Prowadzacy!$F$2:$K$105,2,FALSE)</f>
        <v>Kazimierz</v>
      </c>
      <c r="S293" s="20">
        <f>VLOOKUP(Q293,Prowadzacy!$F$2:$K$105,3,FALSE)</f>
        <v>0</v>
      </c>
      <c r="T293" s="20" t="str">
        <f>VLOOKUP(Q293,Prowadzacy!$F$2:$K$105,4,FALSE)</f>
        <v>Herlender</v>
      </c>
      <c r="U293" s="20" t="str">
        <f>VLOOKUP(Q293,Prowadzacy!$F$2:$M$105,8,FALSE)</f>
        <v xml:space="preserve">Kazimierz | Herlender | Dr inż. |  ( 05211 ) </v>
      </c>
      <c r="V293" s="145"/>
      <c r="W293" s="145" t="s">
        <v>221</v>
      </c>
      <c r="X293" s="145"/>
      <c r="Y293" s="145" t="s">
        <v>221</v>
      </c>
      <c r="Z293" s="10"/>
      <c r="AA293" s="9"/>
      <c r="AB293" s="9"/>
      <c r="AC293" s="9"/>
      <c r="AD293" s="9"/>
      <c r="AE293" s="9"/>
      <c r="AF293" s="9"/>
      <c r="AG293" s="9"/>
      <c r="AH293" s="9"/>
      <c r="AI293" s="9"/>
      <c r="AJ293" s="9"/>
      <c r="AK293" s="9"/>
    </row>
    <row r="294" spans="1:37" ht="104.25">
      <c r="A294" s="288">
        <v>289</v>
      </c>
      <c r="B294" s="20" t="str">
        <f>VLOOKUP(E294,studia!$F$1:$I$12,2,FALSE)</f>
        <v>Elektrotechnika</v>
      </c>
      <c r="C294" s="20" t="str">
        <f>VLOOKUP(E294,studia!$F$1:$I$12,3,FALSE)</f>
        <v>mgr</v>
      </c>
      <c r="D294" s="20" t="str">
        <f>VLOOKUP(E294,studia!$F$1:$I$12,4,FALSE)</f>
        <v>EEN</v>
      </c>
      <c r="E294" s="145" t="s">
        <v>735</v>
      </c>
      <c r="F294" s="295" t="s">
        <v>2124</v>
      </c>
      <c r="G294" s="218" t="s">
        <v>740</v>
      </c>
      <c r="H294" s="218" t="s">
        <v>741</v>
      </c>
      <c r="I294" s="218" t="s">
        <v>742</v>
      </c>
      <c r="J294" s="145" t="s">
        <v>500</v>
      </c>
      <c r="K294" s="19" t="str">
        <f>VLOOKUP(J294,Prowadzacy!$F$2:$J$105,2,FALSE)</f>
        <v>Marta</v>
      </c>
      <c r="L294" s="19" t="str">
        <f>VLOOKUP(J294,Prowadzacy!$F$2:$K$105,3,FALSE)</f>
        <v>Monika</v>
      </c>
      <c r="M294" s="19" t="str">
        <f>VLOOKUP(J294,Prowadzacy!$F$2:$K$105,4,FALSE)</f>
        <v>Bątkiewicz-Pantuła</v>
      </c>
      <c r="N294" s="20" t="str">
        <f>VLOOKUP(J294,Prowadzacy!$F$2:$M$105,8,FALSE)</f>
        <v xml:space="preserve">Marta | Bątkiewicz-Pantuła | Dr inż. |  ( 05298 ) </v>
      </c>
      <c r="O294" s="20" t="str">
        <f>VLOOKUP(J294,Prowadzacy!$F$2:$K$105,5,FALSE)</f>
        <v>K36W05D02</v>
      </c>
      <c r="P294" s="20" t="str">
        <f>VLOOKUP(J294,Prowadzacy!$F$2:$K$105,6,FALSE)</f>
        <v>ZUE</v>
      </c>
      <c r="Q294" s="145" t="s">
        <v>578</v>
      </c>
      <c r="R294" s="20" t="str">
        <f>VLOOKUP(Q294,Prowadzacy!$F$2:$K$105,2,FALSE)</f>
        <v>Mirosław</v>
      </c>
      <c r="S294" s="20" t="str">
        <f>VLOOKUP(Q294,Prowadzacy!$F$2:$K$105,3,FALSE)</f>
        <v>Marian</v>
      </c>
      <c r="T294" s="20" t="str">
        <f>VLOOKUP(Q294,Prowadzacy!$F$2:$K$105,4,FALSE)</f>
        <v>Kobusiński</v>
      </c>
      <c r="U294" s="20" t="str">
        <f>VLOOKUP(Q294,Prowadzacy!$F$2:$M$105,8,FALSE)</f>
        <v xml:space="preserve">Mirosław | Kobusiński | Mgr inż. |  ( 05218 ) </v>
      </c>
      <c r="V294" s="145"/>
      <c r="W294" s="145" t="s">
        <v>221</v>
      </c>
      <c r="X294" s="145"/>
      <c r="Y294" s="145" t="s">
        <v>221</v>
      </c>
      <c r="Z294" s="10"/>
      <c r="AA294" s="9"/>
      <c r="AB294" s="9"/>
      <c r="AC294" s="9"/>
      <c r="AD294" s="9"/>
      <c r="AE294" s="9"/>
      <c r="AF294" s="9"/>
      <c r="AG294" s="9"/>
      <c r="AH294" s="9"/>
      <c r="AI294" s="9"/>
      <c r="AJ294" s="9"/>
      <c r="AK294" s="9"/>
    </row>
    <row r="295" spans="1:37" ht="104.25">
      <c r="A295" s="288">
        <v>290</v>
      </c>
      <c r="B295" s="20" t="str">
        <f>VLOOKUP(E295,studia!$F$1:$I$12,2,FALSE)</f>
        <v>Elektrotechnika</v>
      </c>
      <c r="C295" s="20" t="str">
        <f>VLOOKUP(E295,studia!$F$1:$I$12,3,FALSE)</f>
        <v>mgr</v>
      </c>
      <c r="D295" s="20" t="str">
        <f>VLOOKUP(E295,studia!$F$1:$I$12,4,FALSE)</f>
        <v>EEN</v>
      </c>
      <c r="E295" s="145" t="s">
        <v>735</v>
      </c>
      <c r="F295" s="145"/>
      <c r="G295" s="218" t="s">
        <v>743</v>
      </c>
      <c r="H295" s="218" t="s">
        <v>744</v>
      </c>
      <c r="I295" s="218" t="s">
        <v>745</v>
      </c>
      <c r="J295" s="145" t="s">
        <v>500</v>
      </c>
      <c r="K295" s="19" t="str">
        <f>VLOOKUP(J295,Prowadzacy!$F$2:$J$105,2,FALSE)</f>
        <v>Marta</v>
      </c>
      <c r="L295" s="19" t="str">
        <f>VLOOKUP(J295,Prowadzacy!$F$2:$K$105,3,FALSE)</f>
        <v>Monika</v>
      </c>
      <c r="M295" s="19" t="str">
        <f>VLOOKUP(J295,Prowadzacy!$F$2:$K$105,4,FALSE)</f>
        <v>Bątkiewicz-Pantuła</v>
      </c>
      <c r="N295" s="20" t="str">
        <f>VLOOKUP(J295,Prowadzacy!$F$2:$M$105,8,FALSE)</f>
        <v xml:space="preserve">Marta | Bątkiewicz-Pantuła | Dr inż. |  ( 05298 ) </v>
      </c>
      <c r="O295" s="20" t="str">
        <f>VLOOKUP(J295,Prowadzacy!$F$2:$K$105,5,FALSE)</f>
        <v>K36W05D02</v>
      </c>
      <c r="P295" s="20" t="str">
        <f>VLOOKUP(J295,Prowadzacy!$F$2:$K$105,6,FALSE)</f>
        <v>ZUE</v>
      </c>
      <c r="Q295" s="145" t="s">
        <v>558</v>
      </c>
      <c r="R295" s="20" t="str">
        <f>VLOOKUP(Q295,Prowadzacy!$F$2:$K$105,2,FALSE)</f>
        <v>Kazimierz</v>
      </c>
      <c r="S295" s="20">
        <f>VLOOKUP(Q295,Prowadzacy!$F$2:$K$105,3,FALSE)</f>
        <v>0</v>
      </c>
      <c r="T295" s="20" t="str">
        <f>VLOOKUP(Q295,Prowadzacy!$F$2:$K$105,4,FALSE)</f>
        <v>Herlender</v>
      </c>
      <c r="U295" s="20" t="str">
        <f>VLOOKUP(Q295,Prowadzacy!$F$2:$M$105,8,FALSE)</f>
        <v xml:space="preserve">Kazimierz | Herlender | Dr inż. |  ( 05211 ) </v>
      </c>
      <c r="V295" s="145"/>
      <c r="W295" s="145" t="s">
        <v>221</v>
      </c>
      <c r="X295" s="145"/>
      <c r="Y295" s="145" t="s">
        <v>221</v>
      </c>
      <c r="Z295" s="10"/>
      <c r="AA295" s="9"/>
      <c r="AB295" s="9"/>
      <c r="AC295" s="9"/>
      <c r="AD295" s="9"/>
      <c r="AE295" s="9"/>
      <c r="AF295" s="9"/>
      <c r="AG295" s="9"/>
      <c r="AH295" s="9"/>
      <c r="AI295" s="9"/>
      <c r="AJ295" s="9"/>
      <c r="AK295" s="9"/>
    </row>
    <row r="296" spans="1:37" ht="104.25">
      <c r="A296" s="288">
        <v>291</v>
      </c>
      <c r="B296" s="20" t="str">
        <f>VLOOKUP(E296,studia!$F$1:$I$12,2,FALSE)</f>
        <v>Elektrotechnika</v>
      </c>
      <c r="C296" s="20" t="str">
        <f>VLOOKUP(E296,studia!$F$1:$I$12,3,FALSE)</f>
        <v>mgr</v>
      </c>
      <c r="D296" s="20" t="str">
        <f>VLOOKUP(E296,studia!$F$1:$I$12,4,FALSE)</f>
        <v>EEN</v>
      </c>
      <c r="E296" s="145" t="s">
        <v>735</v>
      </c>
      <c r="F296" s="145"/>
      <c r="G296" s="218" t="s">
        <v>746</v>
      </c>
      <c r="H296" s="218" t="s">
        <v>747</v>
      </c>
      <c r="I296" s="218" t="s">
        <v>748</v>
      </c>
      <c r="J296" s="145" t="s">
        <v>500</v>
      </c>
      <c r="K296" s="19" t="str">
        <f>VLOOKUP(J296,Prowadzacy!$F$2:$J$105,2,FALSE)</f>
        <v>Marta</v>
      </c>
      <c r="L296" s="19" t="str">
        <f>VLOOKUP(J296,Prowadzacy!$F$2:$K$105,3,FALSE)</f>
        <v>Monika</v>
      </c>
      <c r="M296" s="19" t="str">
        <f>VLOOKUP(J296,Prowadzacy!$F$2:$K$105,4,FALSE)</f>
        <v>Bątkiewicz-Pantuła</v>
      </c>
      <c r="N296" s="20" t="str">
        <f>VLOOKUP(J296,Prowadzacy!$F$2:$M$105,8,FALSE)</f>
        <v xml:space="preserve">Marta | Bątkiewicz-Pantuła | Dr inż. |  ( 05298 ) </v>
      </c>
      <c r="O296" s="20" t="str">
        <f>VLOOKUP(J296,Prowadzacy!$F$2:$K$105,5,FALSE)</f>
        <v>K36W05D02</v>
      </c>
      <c r="P296" s="20" t="str">
        <f>VLOOKUP(J296,Prowadzacy!$F$2:$K$105,6,FALSE)</f>
        <v>ZUE</v>
      </c>
      <c r="Q296" s="145" t="s">
        <v>558</v>
      </c>
      <c r="R296" s="20" t="str">
        <f>VLOOKUP(Q296,Prowadzacy!$F$2:$K$105,2,FALSE)</f>
        <v>Kazimierz</v>
      </c>
      <c r="S296" s="20">
        <f>VLOOKUP(Q296,Prowadzacy!$F$2:$K$105,3,FALSE)</f>
        <v>0</v>
      </c>
      <c r="T296" s="20" t="str">
        <f>VLOOKUP(Q296,Prowadzacy!$F$2:$K$105,4,FALSE)</f>
        <v>Herlender</v>
      </c>
      <c r="U296" s="20" t="str">
        <f>VLOOKUP(Q296,Prowadzacy!$F$2:$M$105,8,FALSE)</f>
        <v xml:space="preserve">Kazimierz | Herlender | Dr inż. |  ( 05211 ) </v>
      </c>
      <c r="V296" s="145"/>
      <c r="W296" s="145" t="s">
        <v>221</v>
      </c>
      <c r="X296" s="145"/>
      <c r="Y296" s="145" t="s">
        <v>221</v>
      </c>
      <c r="Z296" s="10"/>
      <c r="AA296" s="9"/>
      <c r="AB296" s="9"/>
      <c r="AC296" s="9"/>
      <c r="AD296" s="9"/>
      <c r="AE296" s="9"/>
      <c r="AF296" s="9"/>
      <c r="AG296" s="9"/>
      <c r="AH296" s="9"/>
      <c r="AI296" s="9"/>
      <c r="AJ296" s="9"/>
      <c r="AK296" s="9"/>
    </row>
    <row r="297" spans="1:37" ht="142.5">
      <c r="A297" s="288">
        <v>292</v>
      </c>
      <c r="B297" s="20" t="str">
        <f>VLOOKUP(E297,studia!$F$1:$I$12,2,FALSE)</f>
        <v>Elektrotechnika</v>
      </c>
      <c r="C297" s="20" t="str">
        <f>VLOOKUP(E297,studia!$F$1:$I$12,3,FALSE)</f>
        <v>mgr</v>
      </c>
      <c r="D297" s="20" t="str">
        <f>VLOOKUP(E297,studia!$F$1:$I$12,4,FALSE)</f>
        <v>EEN</v>
      </c>
      <c r="E297" s="145" t="s">
        <v>735</v>
      </c>
      <c r="F297" s="145"/>
      <c r="G297" s="221" t="s">
        <v>1788</v>
      </c>
      <c r="H297" s="219" t="s">
        <v>1789</v>
      </c>
      <c r="I297" s="219" t="s">
        <v>1790</v>
      </c>
      <c r="J297" s="145" t="s">
        <v>500</v>
      </c>
      <c r="K297" s="19" t="str">
        <f>VLOOKUP(J297,Prowadzacy!$F$2:$J$105,2,FALSE)</f>
        <v>Marta</v>
      </c>
      <c r="L297" s="19" t="str">
        <f>VLOOKUP(J297,Prowadzacy!$F$2:$K$105,3,FALSE)</f>
        <v>Monika</v>
      </c>
      <c r="M297" s="19" t="str">
        <f>VLOOKUP(J297,Prowadzacy!$F$2:$K$105,4,FALSE)</f>
        <v>Bątkiewicz-Pantuła</v>
      </c>
      <c r="N297" s="20" t="str">
        <f>VLOOKUP(J297,Prowadzacy!$F$2:$M$105,8,FALSE)</f>
        <v xml:space="preserve">Marta | Bątkiewicz-Pantuła | Dr inż. |  ( 05298 ) </v>
      </c>
      <c r="O297" s="20" t="str">
        <f>VLOOKUP(J297,Prowadzacy!$F$2:$K$105,5,FALSE)</f>
        <v>K36W05D02</v>
      </c>
      <c r="P297" s="20" t="str">
        <f>VLOOKUP(J297,Prowadzacy!$F$2:$K$105,6,FALSE)</f>
        <v>ZUE</v>
      </c>
      <c r="Q297" s="145" t="s">
        <v>558</v>
      </c>
      <c r="R297" s="20" t="str">
        <f>VLOOKUP(Q297,Prowadzacy!$F$2:$K$105,2,FALSE)</f>
        <v>Kazimierz</v>
      </c>
      <c r="S297" s="20">
        <f>VLOOKUP(Q297,Prowadzacy!$F$2:$K$105,3,FALSE)</f>
        <v>0</v>
      </c>
      <c r="T297" s="20" t="str">
        <f>VLOOKUP(Q297,Prowadzacy!$F$2:$K$105,4,FALSE)</f>
        <v>Herlender</v>
      </c>
      <c r="U297" s="20" t="str">
        <f>VLOOKUP(Q297,Prowadzacy!$F$2:$M$105,8,FALSE)</f>
        <v xml:space="preserve">Kazimierz | Herlender | Dr inż. |  ( 05211 ) </v>
      </c>
      <c r="V297" s="145"/>
      <c r="W297" s="145" t="s">
        <v>221</v>
      </c>
      <c r="X297" s="145"/>
      <c r="Y297" s="145" t="s">
        <v>221</v>
      </c>
      <c r="Z297" s="10"/>
      <c r="AA297" s="9"/>
      <c r="AB297" s="9"/>
      <c r="AC297" s="9"/>
      <c r="AD297" s="9"/>
      <c r="AE297" s="9"/>
      <c r="AF297" s="9"/>
      <c r="AG297" s="9"/>
      <c r="AH297" s="9"/>
      <c r="AI297" s="9"/>
      <c r="AJ297" s="9"/>
      <c r="AK297" s="9"/>
    </row>
    <row r="298" spans="1:37" ht="142.5">
      <c r="A298" s="288">
        <v>293</v>
      </c>
      <c r="B298" s="20" t="str">
        <f>VLOOKUP(E298,studia!$F$1:$I$12,2,FALSE)</f>
        <v>Elektrotechnika</v>
      </c>
      <c r="C298" s="20" t="str">
        <f>VLOOKUP(E298,studia!$F$1:$I$12,3,FALSE)</f>
        <v>mgr</v>
      </c>
      <c r="D298" s="20" t="str">
        <f>VLOOKUP(E298,studia!$F$1:$I$12,4,FALSE)</f>
        <v>EEN</v>
      </c>
      <c r="E298" s="145" t="s">
        <v>735</v>
      </c>
      <c r="F298" s="145"/>
      <c r="G298" s="218" t="s">
        <v>749</v>
      </c>
      <c r="H298" s="218" t="s">
        <v>750</v>
      </c>
      <c r="I298" s="218" t="s">
        <v>751</v>
      </c>
      <c r="J298" s="145" t="s">
        <v>512</v>
      </c>
      <c r="K298" s="19" t="str">
        <f>VLOOKUP(J298,Prowadzacy!$F$2:$J$105,2,FALSE)</f>
        <v>Małgorzata</v>
      </c>
      <c r="L298" s="19" t="str">
        <f>VLOOKUP(J298,Prowadzacy!$F$2:$K$105,3,FALSE)</f>
        <v>Anna</v>
      </c>
      <c r="M298" s="19" t="str">
        <f>VLOOKUP(J298,Prowadzacy!$F$2:$K$105,4,FALSE)</f>
        <v>Bielówka</v>
      </c>
      <c r="N298" s="20" t="str">
        <f>VLOOKUP(J298,Prowadzacy!$F$2:$M$105,8,FALSE)</f>
        <v xml:space="preserve">Małgorzata | Bielówka | Dr inż. |  ( 05286 ) </v>
      </c>
      <c r="O298" s="20" t="str">
        <f>VLOOKUP(J298,Prowadzacy!$F$2:$K$105,5,FALSE)</f>
        <v>K36W05D02</v>
      </c>
      <c r="P298" s="20" t="str">
        <f>VLOOKUP(J298,Prowadzacy!$F$2:$K$105,6,FALSE)</f>
        <v>ZUE</v>
      </c>
      <c r="Q298" s="145" t="s">
        <v>578</v>
      </c>
      <c r="R298" s="20" t="str">
        <f>VLOOKUP(Q298,Prowadzacy!$F$2:$K$105,2,FALSE)</f>
        <v>Mirosław</v>
      </c>
      <c r="S298" s="20" t="str">
        <f>VLOOKUP(Q298,Prowadzacy!$F$2:$K$105,3,FALSE)</f>
        <v>Marian</v>
      </c>
      <c r="T298" s="20" t="str">
        <f>VLOOKUP(Q298,Prowadzacy!$F$2:$K$105,4,FALSE)</f>
        <v>Kobusiński</v>
      </c>
      <c r="U298" s="20" t="str">
        <f>VLOOKUP(Q298,Prowadzacy!$F$2:$M$105,8,FALSE)</f>
        <v xml:space="preserve">Mirosław | Kobusiński | Mgr inż. |  ( 05218 ) </v>
      </c>
      <c r="V298" s="145"/>
      <c r="W298" s="145" t="s">
        <v>221</v>
      </c>
      <c r="X298" s="145"/>
      <c r="Y298" s="145" t="s">
        <v>221</v>
      </c>
      <c r="Z298" s="10"/>
      <c r="AA298" s="9"/>
      <c r="AB298" s="9"/>
      <c r="AC298" s="9"/>
      <c r="AD298" s="9"/>
      <c r="AE298" s="9"/>
      <c r="AF298" s="9"/>
      <c r="AG298" s="9"/>
      <c r="AH298" s="9"/>
      <c r="AI298" s="9"/>
      <c r="AJ298" s="9"/>
      <c r="AK298" s="9"/>
    </row>
    <row r="299" spans="1:37" ht="129.75">
      <c r="A299" s="288">
        <v>294</v>
      </c>
      <c r="B299" s="20" t="str">
        <f>VLOOKUP(E299,studia!$F$1:$I$12,2,FALSE)</f>
        <v>Elektrotechnika</v>
      </c>
      <c r="C299" s="20" t="str">
        <f>VLOOKUP(E299,studia!$F$1:$I$12,3,FALSE)</f>
        <v>mgr</v>
      </c>
      <c r="D299" s="20" t="str">
        <f>VLOOKUP(E299,studia!$F$1:$I$12,4,FALSE)</f>
        <v>EEN</v>
      </c>
      <c r="E299" s="145" t="s">
        <v>735</v>
      </c>
      <c r="F299" s="295" t="s">
        <v>2124</v>
      </c>
      <c r="G299" s="218" t="s">
        <v>752</v>
      </c>
      <c r="H299" s="218" t="s">
        <v>753</v>
      </c>
      <c r="I299" s="218" t="s">
        <v>754</v>
      </c>
      <c r="J299" s="145" t="s">
        <v>512</v>
      </c>
      <c r="K299" s="19" t="str">
        <f>VLOOKUP(J299,Prowadzacy!$F$2:$J$105,2,FALSE)</f>
        <v>Małgorzata</v>
      </c>
      <c r="L299" s="19" t="str">
        <f>VLOOKUP(J299,Prowadzacy!$F$2:$K$105,3,FALSE)</f>
        <v>Anna</v>
      </c>
      <c r="M299" s="19" t="str">
        <f>VLOOKUP(J299,Prowadzacy!$F$2:$K$105,4,FALSE)</f>
        <v>Bielówka</v>
      </c>
      <c r="N299" s="20" t="str">
        <f>VLOOKUP(J299,Prowadzacy!$F$2:$M$105,8,FALSE)</f>
        <v xml:space="preserve">Małgorzata | Bielówka | Dr inż. |  ( 05286 ) </v>
      </c>
      <c r="O299" s="20" t="str">
        <f>VLOOKUP(J299,Prowadzacy!$F$2:$K$105,5,FALSE)</f>
        <v>K36W05D02</v>
      </c>
      <c r="P299" s="20" t="str">
        <f>VLOOKUP(J299,Prowadzacy!$F$2:$K$105,6,FALSE)</f>
        <v>ZUE</v>
      </c>
      <c r="Q299" s="145" t="s">
        <v>558</v>
      </c>
      <c r="R299" s="20" t="str">
        <f>VLOOKUP(Q299,Prowadzacy!$F$2:$K$105,2,FALSE)</f>
        <v>Kazimierz</v>
      </c>
      <c r="S299" s="20">
        <f>VLOOKUP(Q299,Prowadzacy!$F$2:$K$105,3,FALSE)</f>
        <v>0</v>
      </c>
      <c r="T299" s="20" t="str">
        <f>VLOOKUP(Q299,Prowadzacy!$F$2:$K$105,4,FALSE)</f>
        <v>Herlender</v>
      </c>
      <c r="U299" s="20" t="str">
        <f>VLOOKUP(Q299,Prowadzacy!$F$2:$M$105,8,FALSE)</f>
        <v xml:space="preserve">Kazimierz | Herlender | Dr inż. |  ( 05211 ) </v>
      </c>
      <c r="V299" s="145"/>
      <c r="W299" s="145" t="s">
        <v>221</v>
      </c>
      <c r="X299" s="145"/>
      <c r="Y299" s="145" t="s">
        <v>221</v>
      </c>
      <c r="Z299" s="10"/>
      <c r="AA299" s="9"/>
      <c r="AB299" s="9"/>
      <c r="AC299" s="9"/>
      <c r="AD299" s="9"/>
      <c r="AE299" s="9"/>
      <c r="AF299" s="9"/>
      <c r="AG299" s="9"/>
      <c r="AH299" s="9"/>
      <c r="AI299" s="9"/>
      <c r="AJ299" s="9"/>
      <c r="AK299" s="9"/>
    </row>
    <row r="300" spans="1:37" ht="142.5">
      <c r="A300" s="288">
        <v>295</v>
      </c>
      <c r="B300" s="20" t="str">
        <f>VLOOKUP(E300,studia!$F$1:$I$12,2,FALSE)</f>
        <v>Elektrotechnika</v>
      </c>
      <c r="C300" s="20" t="str">
        <f>VLOOKUP(E300,studia!$F$1:$I$12,3,FALSE)</f>
        <v>mgr</v>
      </c>
      <c r="D300" s="20" t="str">
        <f>VLOOKUP(E300,studia!$F$1:$I$12,4,FALSE)</f>
        <v>EEN</v>
      </c>
      <c r="E300" s="145" t="s">
        <v>735</v>
      </c>
      <c r="F300" s="295" t="s">
        <v>2124</v>
      </c>
      <c r="G300" s="219" t="s">
        <v>1759</v>
      </c>
      <c r="H300" s="219" t="s">
        <v>1760</v>
      </c>
      <c r="I300" s="219" t="s">
        <v>1761</v>
      </c>
      <c r="J300" s="145" t="s">
        <v>523</v>
      </c>
      <c r="K300" s="19" t="str">
        <f>VLOOKUP(J300,Prowadzacy!$F$2:$J$105,2,FALSE)</f>
        <v>Joanna</v>
      </c>
      <c r="L300" s="19" t="str">
        <f>VLOOKUP(J300,Prowadzacy!$F$2:$K$105,3,FALSE)</f>
        <v>Karolina</v>
      </c>
      <c r="M300" s="19" t="str">
        <f>VLOOKUP(J300,Prowadzacy!$F$2:$K$105,4,FALSE)</f>
        <v>Budzisz</v>
      </c>
      <c r="N300" s="20" t="str">
        <f>VLOOKUP(J300,Prowadzacy!$F$2:$M$105,8,FALSE)</f>
        <v xml:space="preserve">Joanna | Budzisz | Dr inż. |  ( 05404 ) </v>
      </c>
      <c r="O300" s="20" t="str">
        <f>VLOOKUP(J300,Prowadzacy!$F$2:$K$105,5,FALSE)</f>
        <v>K36W05D02</v>
      </c>
      <c r="P300" s="20" t="str">
        <f>VLOOKUP(J300,Prowadzacy!$F$2:$K$105,6,FALSE)</f>
        <v>ZEP</v>
      </c>
      <c r="Q300" s="145" t="s">
        <v>571</v>
      </c>
      <c r="R300" s="20" t="str">
        <f>VLOOKUP(Q300,Prowadzacy!$F$2:$K$105,2,FALSE)</f>
        <v>Marek</v>
      </c>
      <c r="S300" s="20" t="str">
        <f>VLOOKUP(Q300,Prowadzacy!$F$2:$K$105,3,FALSE)</f>
        <v>Andrzej</v>
      </c>
      <c r="T300" s="20" t="str">
        <f>VLOOKUP(Q300,Prowadzacy!$F$2:$K$105,4,FALSE)</f>
        <v>Jaworski</v>
      </c>
      <c r="U300" s="20" t="str">
        <f>VLOOKUP(Q300,Prowadzacy!$F$2:$M$105,8,FALSE)</f>
        <v xml:space="preserve">Marek | Jaworski | Dr inż. |  ( 05237 ) </v>
      </c>
      <c r="V300" s="145" t="s">
        <v>1870</v>
      </c>
      <c r="W300" s="145" t="s">
        <v>220</v>
      </c>
      <c r="X300" s="285" t="s">
        <v>969</v>
      </c>
      <c r="Y300" s="145" t="s">
        <v>220</v>
      </c>
      <c r="Z300" s="10"/>
      <c r="AA300" s="9"/>
      <c r="AB300" s="9"/>
      <c r="AC300" s="9"/>
      <c r="AD300" s="9"/>
      <c r="AE300" s="9"/>
      <c r="AF300" s="9"/>
      <c r="AG300" s="9"/>
      <c r="AH300" s="9"/>
      <c r="AI300" s="9"/>
      <c r="AJ300" s="9"/>
      <c r="AK300" s="9"/>
    </row>
    <row r="301" spans="1:37" ht="180.75">
      <c r="A301" s="288">
        <v>296</v>
      </c>
      <c r="B301" s="20" t="str">
        <f>VLOOKUP(E301,studia!$F$1:$I$12,2,FALSE)</f>
        <v>Elektrotechnika</v>
      </c>
      <c r="C301" s="20" t="str">
        <f>VLOOKUP(E301,studia!$F$1:$I$12,3,FALSE)</f>
        <v>mgr</v>
      </c>
      <c r="D301" s="20" t="str">
        <f>VLOOKUP(E301,studia!$F$1:$I$12,4,FALSE)</f>
        <v>EEN</v>
      </c>
      <c r="E301" s="145" t="s">
        <v>735</v>
      </c>
      <c r="F301" s="145"/>
      <c r="G301" s="219" t="s">
        <v>1762</v>
      </c>
      <c r="H301" s="219" t="s">
        <v>1763</v>
      </c>
      <c r="I301" s="219" t="s">
        <v>1791</v>
      </c>
      <c r="J301" s="145" t="s">
        <v>523</v>
      </c>
      <c r="K301" s="19" t="str">
        <f>VLOOKUP(J301,Prowadzacy!$F$2:$J$105,2,FALSE)</f>
        <v>Joanna</v>
      </c>
      <c r="L301" s="19" t="str">
        <f>VLOOKUP(J301,Prowadzacy!$F$2:$K$105,3,FALSE)</f>
        <v>Karolina</v>
      </c>
      <c r="M301" s="19" t="str">
        <f>VLOOKUP(J301,Prowadzacy!$F$2:$K$105,4,FALSE)</f>
        <v>Budzisz</v>
      </c>
      <c r="N301" s="20" t="str">
        <f>VLOOKUP(J301,Prowadzacy!$F$2:$M$105,8,FALSE)</f>
        <v xml:space="preserve">Joanna | Budzisz | Dr inż. |  ( 05404 ) </v>
      </c>
      <c r="O301" s="20" t="str">
        <f>VLOOKUP(J301,Prowadzacy!$F$2:$K$105,5,FALSE)</f>
        <v>K36W05D02</v>
      </c>
      <c r="P301" s="20" t="str">
        <f>VLOOKUP(J301,Prowadzacy!$F$2:$K$105,6,FALSE)</f>
        <v>ZEP</v>
      </c>
      <c r="Q301" s="145" t="s">
        <v>695</v>
      </c>
      <c r="R301" s="20" t="str">
        <f>VLOOKUP(Q301,Prowadzacy!$F$2:$K$105,2,FALSE)</f>
        <v>Wiktoria</v>
      </c>
      <c r="S301" s="20" t="str">
        <f>VLOOKUP(Q301,Prowadzacy!$F$2:$K$105,3,FALSE)</f>
        <v>Maria</v>
      </c>
      <c r="T301" s="20" t="str">
        <f>VLOOKUP(Q301,Prowadzacy!$F$2:$K$105,4,FALSE)</f>
        <v>Grycan</v>
      </c>
      <c r="U301" s="20" t="str">
        <f>VLOOKUP(Q301,Prowadzacy!$F$2:$M$105,8,FALSE)</f>
        <v xml:space="preserve">Wiktoria | Grycan | Dr inż. |  ( 05408 ) </v>
      </c>
      <c r="V301" s="145"/>
      <c r="W301" s="150" t="s">
        <v>221</v>
      </c>
      <c r="X301" s="145"/>
      <c r="Y301" s="145" t="s">
        <v>221</v>
      </c>
      <c r="Z301" s="10"/>
      <c r="AA301" s="9"/>
      <c r="AB301" s="9"/>
      <c r="AC301" s="9"/>
      <c r="AD301" s="9"/>
      <c r="AE301" s="9"/>
      <c r="AF301" s="9"/>
      <c r="AG301" s="9"/>
      <c r="AH301" s="9"/>
      <c r="AI301" s="9"/>
      <c r="AJ301" s="9"/>
      <c r="AK301" s="9"/>
    </row>
    <row r="302" spans="1:37" ht="91.5">
      <c r="A302" s="288">
        <v>297</v>
      </c>
      <c r="B302" s="20" t="str">
        <f>VLOOKUP(E302,studia!$F$1:$I$12,2,FALSE)</f>
        <v>Elektrotechnika</v>
      </c>
      <c r="C302" s="20" t="str">
        <f>VLOOKUP(E302,studia!$F$1:$I$12,3,FALSE)</f>
        <v>mgr</v>
      </c>
      <c r="D302" s="20" t="str">
        <f>VLOOKUP(E302,studia!$F$1:$I$12,4,FALSE)</f>
        <v>EEN</v>
      </c>
      <c r="E302" s="145" t="s">
        <v>735</v>
      </c>
      <c r="F302" s="295" t="s">
        <v>2124</v>
      </c>
      <c r="G302" s="221" t="s">
        <v>755</v>
      </c>
      <c r="H302" s="220" t="s">
        <v>756</v>
      </c>
      <c r="I302" s="222" t="s">
        <v>1792</v>
      </c>
      <c r="J302" s="145" t="s">
        <v>527</v>
      </c>
      <c r="K302" s="19" t="str">
        <f>VLOOKUP(J302,Prowadzacy!$F$2:$J$105,2,FALSE)</f>
        <v>Grażyna</v>
      </c>
      <c r="L302" s="19" t="str">
        <f>VLOOKUP(J302,Prowadzacy!$F$2:$K$105,3,FALSE)</f>
        <v>Zuzanna</v>
      </c>
      <c r="M302" s="19" t="str">
        <f>VLOOKUP(J302,Prowadzacy!$F$2:$K$105,4,FALSE)</f>
        <v>Dąbrowska-Kauf</v>
      </c>
      <c r="N302" s="20" t="str">
        <f>VLOOKUP(J302,Prowadzacy!$F$2:$M$105,8,FALSE)</f>
        <v xml:space="preserve">Grażyna | Dąbrowska-Kauf | Dr inż. |  ( 05206 ) </v>
      </c>
      <c r="O302" s="20" t="str">
        <f>VLOOKUP(J302,Prowadzacy!$F$2:$K$105,5,FALSE)</f>
        <v>K36W05D02</v>
      </c>
      <c r="P302" s="20" t="str">
        <f>VLOOKUP(J302,Prowadzacy!$F$2:$K$105,6,FALSE)</f>
        <v>ZEP</v>
      </c>
      <c r="Q302" s="145" t="s">
        <v>571</v>
      </c>
      <c r="R302" s="20" t="str">
        <f>VLOOKUP(Q302,Prowadzacy!$F$2:$K$105,2,FALSE)</f>
        <v>Marek</v>
      </c>
      <c r="S302" s="20" t="str">
        <f>VLOOKUP(Q302,Prowadzacy!$F$2:$K$105,3,FALSE)</f>
        <v>Andrzej</v>
      </c>
      <c r="T302" s="20" t="str">
        <f>VLOOKUP(Q302,Prowadzacy!$F$2:$K$105,4,FALSE)</f>
        <v>Jaworski</v>
      </c>
      <c r="U302" s="20" t="str">
        <f>VLOOKUP(Q302,Prowadzacy!$F$2:$M$105,8,FALSE)</f>
        <v xml:space="preserve">Marek | Jaworski | Dr inż. |  ( 05237 ) </v>
      </c>
      <c r="V302" s="145"/>
      <c r="W302" s="150" t="s">
        <v>221</v>
      </c>
      <c r="X302" s="145"/>
      <c r="Y302" s="145" t="s">
        <v>221</v>
      </c>
      <c r="Z302" s="10"/>
      <c r="AA302" s="9"/>
      <c r="AB302" s="9"/>
      <c r="AC302" s="9"/>
      <c r="AD302" s="9"/>
      <c r="AE302" s="9"/>
      <c r="AF302" s="9"/>
      <c r="AG302" s="9"/>
      <c r="AH302" s="9"/>
      <c r="AI302" s="9"/>
      <c r="AJ302" s="9"/>
      <c r="AK302" s="9"/>
    </row>
    <row r="303" spans="1:37" ht="129.75">
      <c r="A303" s="288">
        <v>298</v>
      </c>
      <c r="B303" s="20" t="str">
        <f>VLOOKUP(E303,studia!$F$1:$I$12,2,FALSE)</f>
        <v>Elektrotechnika</v>
      </c>
      <c r="C303" s="20" t="str">
        <f>VLOOKUP(E303,studia!$F$1:$I$12,3,FALSE)</f>
        <v>mgr</v>
      </c>
      <c r="D303" s="20" t="str">
        <f>VLOOKUP(E303,studia!$F$1:$I$12,4,FALSE)</f>
        <v>EEN</v>
      </c>
      <c r="E303" s="145" t="s">
        <v>735</v>
      </c>
      <c r="F303" s="295" t="s">
        <v>2124</v>
      </c>
      <c r="G303" s="224" t="s">
        <v>757</v>
      </c>
      <c r="H303" s="226" t="s">
        <v>758</v>
      </c>
      <c r="I303" s="228" t="s">
        <v>1793</v>
      </c>
      <c r="J303" s="145" t="s">
        <v>527</v>
      </c>
      <c r="K303" s="19" t="str">
        <f>VLOOKUP(J303,Prowadzacy!$F$2:$J$105,2,FALSE)</f>
        <v>Grażyna</v>
      </c>
      <c r="L303" s="19" t="str">
        <f>VLOOKUP(J303,Prowadzacy!$F$2:$K$105,3,FALSE)</f>
        <v>Zuzanna</v>
      </c>
      <c r="M303" s="19" t="str">
        <f>VLOOKUP(J303,Prowadzacy!$F$2:$K$105,4,FALSE)</f>
        <v>Dąbrowska-Kauf</v>
      </c>
      <c r="N303" s="20" t="str">
        <f>VLOOKUP(J303,Prowadzacy!$F$2:$M$105,8,FALSE)</f>
        <v xml:space="preserve">Grażyna | Dąbrowska-Kauf | Dr inż. |  ( 05206 ) </v>
      </c>
      <c r="O303" s="20" t="str">
        <f>VLOOKUP(J303,Prowadzacy!$F$2:$K$105,5,FALSE)</f>
        <v>K36W05D02</v>
      </c>
      <c r="P303" s="20" t="str">
        <f>VLOOKUP(J303,Prowadzacy!$F$2:$K$105,6,FALSE)</f>
        <v>ZEP</v>
      </c>
      <c r="Q303" s="145" t="s">
        <v>695</v>
      </c>
      <c r="R303" s="20" t="str">
        <f>VLOOKUP(Q303,Prowadzacy!$F$2:$K$105,2,FALSE)</f>
        <v>Wiktoria</v>
      </c>
      <c r="S303" s="20" t="str">
        <f>VLOOKUP(Q303,Prowadzacy!$F$2:$K$105,3,FALSE)</f>
        <v>Maria</v>
      </c>
      <c r="T303" s="20" t="str">
        <f>VLOOKUP(Q303,Prowadzacy!$F$2:$K$105,4,FALSE)</f>
        <v>Grycan</v>
      </c>
      <c r="U303" s="20" t="str">
        <f>VLOOKUP(Q303,Prowadzacy!$F$2:$M$105,8,FALSE)</f>
        <v xml:space="preserve">Wiktoria | Grycan | Dr inż. |  ( 05408 ) </v>
      </c>
      <c r="V303" s="145"/>
      <c r="W303" s="150" t="s">
        <v>221</v>
      </c>
      <c r="X303" s="145"/>
      <c r="Y303" s="145" t="s">
        <v>221</v>
      </c>
      <c r="Z303" s="10"/>
      <c r="AA303" s="9"/>
      <c r="AB303" s="9"/>
      <c r="AC303" s="9"/>
      <c r="AD303" s="9"/>
      <c r="AE303" s="9"/>
      <c r="AF303" s="9"/>
      <c r="AG303" s="9"/>
      <c r="AH303" s="9"/>
      <c r="AI303" s="9"/>
      <c r="AJ303" s="9"/>
      <c r="AK303" s="9"/>
    </row>
    <row r="304" spans="1:37" ht="117">
      <c r="A304" s="288">
        <v>299</v>
      </c>
      <c r="B304" s="20" t="str">
        <f>VLOOKUP(E304,studia!$F$1:$I$12,2,FALSE)</f>
        <v>Elektrotechnika</v>
      </c>
      <c r="C304" s="20" t="str">
        <f>VLOOKUP(E304,studia!$F$1:$I$12,3,FALSE)</f>
        <v>mgr</v>
      </c>
      <c r="D304" s="20" t="str">
        <f>VLOOKUP(E304,studia!$F$1:$I$12,4,FALSE)</f>
        <v>EEN</v>
      </c>
      <c r="E304" s="145" t="s">
        <v>735</v>
      </c>
      <c r="F304" s="295" t="s">
        <v>2124</v>
      </c>
      <c r="G304" s="227" t="s">
        <v>759</v>
      </c>
      <c r="H304" s="226" t="s">
        <v>760</v>
      </c>
      <c r="I304" s="228" t="s">
        <v>1794</v>
      </c>
      <c r="J304" s="145" t="s">
        <v>527</v>
      </c>
      <c r="K304" s="19" t="str">
        <f>VLOOKUP(J304,Prowadzacy!$F$2:$J$105,2,FALSE)</f>
        <v>Grażyna</v>
      </c>
      <c r="L304" s="19" t="str">
        <f>VLOOKUP(J304,Prowadzacy!$F$2:$K$105,3,FALSE)</f>
        <v>Zuzanna</v>
      </c>
      <c r="M304" s="19" t="str">
        <f>VLOOKUP(J304,Prowadzacy!$F$2:$K$105,4,FALSE)</f>
        <v>Dąbrowska-Kauf</v>
      </c>
      <c r="N304" s="20" t="str">
        <f>VLOOKUP(J304,Prowadzacy!$F$2:$M$105,8,FALSE)</f>
        <v xml:space="preserve">Grażyna | Dąbrowska-Kauf | Dr inż. |  ( 05206 ) </v>
      </c>
      <c r="O304" s="20" t="str">
        <f>VLOOKUP(J304,Prowadzacy!$F$2:$K$105,5,FALSE)</f>
        <v>K36W05D02</v>
      </c>
      <c r="P304" s="20" t="str">
        <f>VLOOKUP(J304,Prowadzacy!$F$2:$K$105,6,FALSE)</f>
        <v>ZEP</v>
      </c>
      <c r="Q304" s="145" t="s">
        <v>523</v>
      </c>
      <c r="R304" s="20" t="str">
        <f>VLOOKUP(Q304,Prowadzacy!$F$2:$K$105,2,FALSE)</f>
        <v>Joanna</v>
      </c>
      <c r="S304" s="20" t="str">
        <f>VLOOKUP(Q304,Prowadzacy!$F$2:$K$105,3,FALSE)</f>
        <v>Karolina</v>
      </c>
      <c r="T304" s="20" t="str">
        <f>VLOOKUP(Q304,Prowadzacy!$F$2:$K$105,4,FALSE)</f>
        <v>Budzisz</v>
      </c>
      <c r="U304" s="20" t="str">
        <f>VLOOKUP(Q304,Prowadzacy!$F$2:$M$105,8,FALSE)</f>
        <v xml:space="preserve">Joanna | Budzisz | Dr inż. |  ( 05404 ) </v>
      </c>
      <c r="V304" s="145"/>
      <c r="W304" s="150" t="s">
        <v>221</v>
      </c>
      <c r="X304" s="145"/>
      <c r="Y304" s="145" t="s">
        <v>221</v>
      </c>
      <c r="Z304" s="10"/>
      <c r="AA304" s="9"/>
      <c r="AB304" s="9"/>
      <c r="AC304" s="9"/>
      <c r="AD304" s="9"/>
      <c r="AE304" s="9"/>
      <c r="AF304" s="9"/>
      <c r="AG304" s="9"/>
      <c r="AH304" s="9"/>
      <c r="AI304" s="9"/>
      <c r="AJ304" s="9"/>
      <c r="AK304" s="9"/>
    </row>
    <row r="305" spans="1:37" ht="117">
      <c r="A305" s="288">
        <v>300</v>
      </c>
      <c r="B305" s="20" t="str">
        <f>VLOOKUP(E305,studia!$F$1:$I$12,2,FALSE)</f>
        <v>Elektrotechnika</v>
      </c>
      <c r="C305" s="20" t="str">
        <f>VLOOKUP(E305,studia!$F$1:$I$12,3,FALSE)</f>
        <v>mgr</v>
      </c>
      <c r="D305" s="20" t="str">
        <f>VLOOKUP(E305,studia!$F$1:$I$12,4,FALSE)</f>
        <v>EEN</v>
      </c>
      <c r="E305" s="145" t="s">
        <v>735</v>
      </c>
      <c r="F305" s="295" t="s">
        <v>2124</v>
      </c>
      <c r="G305" s="227" t="s">
        <v>761</v>
      </c>
      <c r="H305" s="224" t="s">
        <v>762</v>
      </c>
      <c r="I305" s="228" t="s">
        <v>1795</v>
      </c>
      <c r="J305" s="145" t="s">
        <v>527</v>
      </c>
      <c r="K305" s="19" t="str">
        <f>VLOOKUP(J305,Prowadzacy!$F$2:$J$105,2,FALSE)</f>
        <v>Grażyna</v>
      </c>
      <c r="L305" s="19" t="str">
        <f>VLOOKUP(J305,Prowadzacy!$F$2:$K$105,3,FALSE)</f>
        <v>Zuzanna</v>
      </c>
      <c r="M305" s="19" t="str">
        <f>VLOOKUP(J305,Prowadzacy!$F$2:$K$105,4,FALSE)</f>
        <v>Dąbrowska-Kauf</v>
      </c>
      <c r="N305" s="20" t="str">
        <f>VLOOKUP(J305,Prowadzacy!$F$2:$M$105,8,FALSE)</f>
        <v xml:space="preserve">Grażyna | Dąbrowska-Kauf | Dr inż. |  ( 05206 ) </v>
      </c>
      <c r="O305" s="20" t="str">
        <f>VLOOKUP(J305,Prowadzacy!$F$2:$K$105,5,FALSE)</f>
        <v>K36W05D02</v>
      </c>
      <c r="P305" s="20" t="str">
        <f>VLOOKUP(J305,Prowadzacy!$F$2:$K$105,6,FALSE)</f>
        <v>ZEP</v>
      </c>
      <c r="Q305" s="145" t="s">
        <v>487</v>
      </c>
      <c r="R305" s="20" t="str">
        <f>VLOOKUP(Q305,Prowadzacy!$F$2:$K$105,2,FALSE)</f>
        <v>Janusz</v>
      </c>
      <c r="S305" s="20" t="str">
        <f>VLOOKUP(Q305,Prowadzacy!$F$2:$K$105,3,FALSE)</f>
        <v>Stanisław</v>
      </c>
      <c r="T305" s="20" t="str">
        <f>VLOOKUP(Q305,Prowadzacy!$F$2:$K$105,4,FALSE)</f>
        <v>Konieczny</v>
      </c>
      <c r="U305" s="20" t="str">
        <f>VLOOKUP(Q305,Prowadzacy!$F$2:$M$105,8,FALSE)</f>
        <v xml:space="preserve">Janusz | Konieczny | Dr inż. |  ( 05269 ) </v>
      </c>
      <c r="V305" s="145"/>
      <c r="W305" s="150" t="s">
        <v>221</v>
      </c>
      <c r="X305" s="145"/>
      <c r="Y305" s="145" t="s">
        <v>221</v>
      </c>
      <c r="Z305" s="10"/>
      <c r="AA305" s="9"/>
      <c r="AB305" s="9"/>
      <c r="AC305" s="9"/>
      <c r="AD305" s="9"/>
      <c r="AE305" s="9"/>
      <c r="AF305" s="9"/>
      <c r="AG305" s="9"/>
      <c r="AH305" s="9"/>
      <c r="AI305" s="9"/>
      <c r="AJ305" s="9"/>
      <c r="AK305" s="9"/>
    </row>
    <row r="306" spans="1:37" ht="180.75">
      <c r="A306" s="288">
        <v>301</v>
      </c>
      <c r="B306" s="20" t="str">
        <f>VLOOKUP(E306,studia!$F$1:$I$12,2,FALSE)</f>
        <v>Elektrotechnika</v>
      </c>
      <c r="C306" s="20" t="str">
        <f>VLOOKUP(E306,studia!$F$1:$I$12,3,FALSE)</f>
        <v>mgr</v>
      </c>
      <c r="D306" s="20" t="str">
        <f>VLOOKUP(E306,studia!$F$1:$I$12,4,FALSE)</f>
        <v>EEN</v>
      </c>
      <c r="E306" s="145" t="s">
        <v>735</v>
      </c>
      <c r="F306" s="295" t="s">
        <v>2124</v>
      </c>
      <c r="G306" s="223" t="s">
        <v>763</v>
      </c>
      <c r="H306" s="223" t="s">
        <v>764</v>
      </c>
      <c r="I306" s="223" t="s">
        <v>765</v>
      </c>
      <c r="J306" s="145" t="s">
        <v>533</v>
      </c>
      <c r="K306" s="19" t="str">
        <f>VLOOKUP(J306,Prowadzacy!$F$2:$J$105,2,FALSE)</f>
        <v>Waldemar</v>
      </c>
      <c r="L306" s="19" t="str">
        <f>VLOOKUP(J306,Prowadzacy!$F$2:$K$105,3,FALSE)</f>
        <v>Paweł</v>
      </c>
      <c r="M306" s="19" t="str">
        <f>VLOOKUP(J306,Prowadzacy!$F$2:$K$105,4,FALSE)</f>
        <v>Dołęga</v>
      </c>
      <c r="N306" s="20" t="str">
        <f>VLOOKUP(J306,Prowadzacy!$F$2:$M$105,8,FALSE)</f>
        <v xml:space="preserve">Waldemar | Dołęga | Dr hab. inż. |  ( 05265 ) </v>
      </c>
      <c r="O306" s="20" t="str">
        <f>VLOOKUP(J306,Prowadzacy!$F$2:$K$105,5,FALSE)</f>
        <v>K36W05D02</v>
      </c>
      <c r="P306" s="20" t="str">
        <f>VLOOKUP(J306,Prowadzacy!$F$2:$K$105,6,FALSE)</f>
        <v>ZUE</v>
      </c>
      <c r="Q306" s="145" t="s">
        <v>558</v>
      </c>
      <c r="R306" s="20" t="str">
        <f>VLOOKUP(Q306,Prowadzacy!$F$2:$K$105,2,FALSE)</f>
        <v>Kazimierz</v>
      </c>
      <c r="S306" s="20">
        <f>VLOOKUP(Q306,Prowadzacy!$F$2:$K$105,3,FALSE)</f>
        <v>0</v>
      </c>
      <c r="T306" s="20" t="str">
        <f>VLOOKUP(Q306,Prowadzacy!$F$2:$K$105,4,FALSE)</f>
        <v>Herlender</v>
      </c>
      <c r="U306" s="20" t="str">
        <f>VLOOKUP(Q306,Prowadzacy!$F$2:$M$105,8,FALSE)</f>
        <v xml:space="preserve">Kazimierz | Herlender | Dr inż. |  ( 05211 ) </v>
      </c>
      <c r="V306" s="145"/>
      <c r="W306" s="145" t="s">
        <v>221</v>
      </c>
      <c r="X306" s="145"/>
      <c r="Y306" s="145" t="s">
        <v>221</v>
      </c>
      <c r="Z306" s="10"/>
      <c r="AA306" s="9"/>
      <c r="AB306" s="9"/>
      <c r="AC306" s="9"/>
      <c r="AD306" s="9"/>
      <c r="AE306" s="9"/>
      <c r="AF306" s="9"/>
      <c r="AG306" s="9"/>
      <c r="AH306" s="9"/>
      <c r="AI306" s="9"/>
      <c r="AJ306" s="9"/>
      <c r="AK306" s="9"/>
    </row>
    <row r="307" spans="1:37" ht="168">
      <c r="A307" s="288">
        <v>302</v>
      </c>
      <c r="B307" s="20" t="str">
        <f>VLOOKUP(E307,studia!$F$1:$I$12,2,FALSE)</f>
        <v>Elektrotechnika</v>
      </c>
      <c r="C307" s="20" t="str">
        <f>VLOOKUP(E307,studia!$F$1:$I$12,3,FALSE)</f>
        <v>mgr</v>
      </c>
      <c r="D307" s="20" t="str">
        <f>VLOOKUP(E307,studia!$F$1:$I$12,4,FALSE)</f>
        <v>EEN</v>
      </c>
      <c r="E307" s="145" t="s">
        <v>735</v>
      </c>
      <c r="F307" s="295" t="s">
        <v>2124</v>
      </c>
      <c r="G307" s="252" t="s">
        <v>1796</v>
      </c>
      <c r="H307" s="252" t="s">
        <v>1818</v>
      </c>
      <c r="I307" s="224" t="s">
        <v>1797</v>
      </c>
      <c r="J307" s="145" t="s">
        <v>533</v>
      </c>
      <c r="K307" s="19" t="str">
        <f>VLOOKUP(J307,Prowadzacy!$F$2:$J$105,2,FALSE)</f>
        <v>Waldemar</v>
      </c>
      <c r="L307" s="19" t="str">
        <f>VLOOKUP(J307,Prowadzacy!$F$2:$K$105,3,FALSE)</f>
        <v>Paweł</v>
      </c>
      <c r="M307" s="19" t="str">
        <f>VLOOKUP(J307,Prowadzacy!$F$2:$K$105,4,FALSE)</f>
        <v>Dołęga</v>
      </c>
      <c r="N307" s="20" t="str">
        <f>VLOOKUP(J307,Prowadzacy!$F$2:$M$105,8,FALSE)</f>
        <v xml:space="preserve">Waldemar | Dołęga | Dr hab. inż. |  ( 05265 ) </v>
      </c>
      <c r="O307" s="20" t="str">
        <f>VLOOKUP(J307,Prowadzacy!$F$2:$K$105,5,FALSE)</f>
        <v>K36W05D02</v>
      </c>
      <c r="P307" s="20" t="str">
        <f>VLOOKUP(J307,Prowadzacy!$F$2:$K$105,6,FALSE)</f>
        <v>ZUE</v>
      </c>
      <c r="Q307" s="145" t="s">
        <v>558</v>
      </c>
      <c r="R307" s="20" t="str">
        <f>VLOOKUP(Q307,Prowadzacy!$F$2:$K$105,2,FALSE)</f>
        <v>Kazimierz</v>
      </c>
      <c r="S307" s="20">
        <f>VLOOKUP(Q307,Prowadzacy!$F$2:$K$105,3,FALSE)</f>
        <v>0</v>
      </c>
      <c r="T307" s="20" t="str">
        <f>VLOOKUP(Q307,Prowadzacy!$F$2:$K$105,4,FALSE)</f>
        <v>Herlender</v>
      </c>
      <c r="U307" s="20" t="str">
        <f>VLOOKUP(Q307,Prowadzacy!$F$2:$M$105,8,FALSE)</f>
        <v xml:space="preserve">Kazimierz | Herlender | Dr inż. |  ( 05211 ) </v>
      </c>
      <c r="V307" s="145"/>
      <c r="W307" s="145" t="s">
        <v>221</v>
      </c>
      <c r="X307" s="145"/>
      <c r="Y307" s="145" t="s">
        <v>221</v>
      </c>
      <c r="Z307" s="10"/>
      <c r="AA307" s="9"/>
      <c r="AB307" s="9"/>
      <c r="AC307" s="9"/>
      <c r="AD307" s="9"/>
      <c r="AE307" s="9"/>
      <c r="AF307" s="9"/>
      <c r="AG307" s="9"/>
      <c r="AH307" s="9"/>
      <c r="AI307" s="9"/>
      <c r="AJ307" s="9"/>
      <c r="AK307" s="9"/>
    </row>
    <row r="308" spans="1:37" ht="142.5">
      <c r="A308" s="288">
        <v>303</v>
      </c>
      <c r="B308" s="20" t="str">
        <f>VLOOKUP(E308,studia!$F$1:$I$12,2,FALSE)</f>
        <v>Elektrotechnika</v>
      </c>
      <c r="C308" s="20" t="str">
        <f>VLOOKUP(E308,studia!$F$1:$I$12,3,FALSE)</f>
        <v>mgr</v>
      </c>
      <c r="D308" s="20" t="str">
        <f>VLOOKUP(E308,studia!$F$1:$I$12,4,FALSE)</f>
        <v>EEN</v>
      </c>
      <c r="E308" s="148" t="s">
        <v>735</v>
      </c>
      <c r="F308" s="148"/>
      <c r="G308" s="225" t="s">
        <v>766</v>
      </c>
      <c r="H308" s="225" t="s">
        <v>767</v>
      </c>
      <c r="I308" s="225" t="s">
        <v>768</v>
      </c>
      <c r="J308" s="150" t="s">
        <v>695</v>
      </c>
      <c r="K308" s="19" t="str">
        <f>VLOOKUP(J308,Prowadzacy!$F$2:$J$105,2,FALSE)</f>
        <v>Wiktoria</v>
      </c>
      <c r="L308" s="19" t="str">
        <f>VLOOKUP(J308,Prowadzacy!$F$2:$K$105,3,FALSE)</f>
        <v>Maria</v>
      </c>
      <c r="M308" s="19" t="str">
        <f>VLOOKUP(J308,Prowadzacy!$F$2:$K$105,4,FALSE)</f>
        <v>Grycan</v>
      </c>
      <c r="N308" s="20" t="str">
        <f>VLOOKUP(J308,Prowadzacy!$F$2:$M$105,8,FALSE)</f>
        <v xml:space="preserve">Wiktoria | Grycan | Dr inż. |  ( 05408 ) </v>
      </c>
      <c r="O308" s="20" t="str">
        <f>VLOOKUP(J308,Prowadzacy!$F$2:$K$105,5,FALSE)</f>
        <v>K36W05D02</v>
      </c>
      <c r="P308" s="20" t="str">
        <f>VLOOKUP(J308,Prowadzacy!$F$2:$K$105,6,FALSE)</f>
        <v>ZEP</v>
      </c>
      <c r="Q308" s="150" t="s">
        <v>523</v>
      </c>
      <c r="R308" s="20" t="str">
        <f>VLOOKUP(Q308,Prowadzacy!$F$2:$K$105,2,FALSE)</f>
        <v>Joanna</v>
      </c>
      <c r="S308" s="20" t="str">
        <f>VLOOKUP(Q308,Prowadzacy!$F$2:$K$105,3,FALSE)</f>
        <v>Karolina</v>
      </c>
      <c r="T308" s="20" t="str">
        <f>VLOOKUP(Q308,Prowadzacy!$F$2:$K$105,4,FALSE)</f>
        <v>Budzisz</v>
      </c>
      <c r="U308" s="20" t="str">
        <f>VLOOKUP(Q308,Prowadzacy!$F$2:$M$105,8,FALSE)</f>
        <v xml:space="preserve">Joanna | Budzisz | Dr inż. |  ( 05404 ) </v>
      </c>
      <c r="V308" s="150"/>
      <c r="W308" s="150" t="s">
        <v>221</v>
      </c>
      <c r="X308" s="150"/>
      <c r="Y308" s="145" t="s">
        <v>221</v>
      </c>
      <c r="Z308" s="10"/>
      <c r="AA308" s="9"/>
      <c r="AB308" s="9"/>
      <c r="AC308" s="9"/>
      <c r="AD308" s="9"/>
      <c r="AE308" s="9"/>
      <c r="AF308" s="9"/>
      <c r="AG308" s="9"/>
      <c r="AH308" s="9"/>
      <c r="AI308" s="9"/>
      <c r="AJ308" s="9"/>
      <c r="AK308" s="9"/>
    </row>
    <row r="309" spans="1:37" ht="155.25">
      <c r="A309" s="288">
        <v>304</v>
      </c>
      <c r="B309" s="20" t="str">
        <f>VLOOKUP(E309,studia!$F$1:$I$12,2,FALSE)</f>
        <v>Elektrotechnika</v>
      </c>
      <c r="C309" s="20" t="str">
        <f>VLOOKUP(E309,studia!$F$1:$I$12,3,FALSE)</f>
        <v>mgr</v>
      </c>
      <c r="D309" s="20" t="str">
        <f>VLOOKUP(E309,studia!$F$1:$I$12,4,FALSE)</f>
        <v>EEN</v>
      </c>
      <c r="E309" s="148" t="s">
        <v>735</v>
      </c>
      <c r="F309" s="148"/>
      <c r="G309" s="224" t="s">
        <v>769</v>
      </c>
      <c r="H309" s="224" t="s">
        <v>770</v>
      </c>
      <c r="I309" s="227" t="s">
        <v>1798</v>
      </c>
      <c r="J309" s="150" t="s">
        <v>695</v>
      </c>
      <c r="K309" s="19" t="str">
        <f>VLOOKUP(J309,Prowadzacy!$F$2:$J$105,2,FALSE)</f>
        <v>Wiktoria</v>
      </c>
      <c r="L309" s="19" t="str">
        <f>VLOOKUP(J309,Prowadzacy!$F$2:$K$105,3,FALSE)</f>
        <v>Maria</v>
      </c>
      <c r="M309" s="19" t="str">
        <f>VLOOKUP(J309,Prowadzacy!$F$2:$K$105,4,FALSE)</f>
        <v>Grycan</v>
      </c>
      <c r="N309" s="20" t="str">
        <f>VLOOKUP(J309,Prowadzacy!$F$2:$M$105,8,FALSE)</f>
        <v xml:space="preserve">Wiktoria | Grycan | Dr inż. |  ( 05408 ) </v>
      </c>
      <c r="O309" s="20" t="str">
        <f>VLOOKUP(J309,Prowadzacy!$F$2:$K$105,5,FALSE)</f>
        <v>K36W05D02</v>
      </c>
      <c r="P309" s="20" t="str">
        <f>VLOOKUP(J309,Prowadzacy!$F$2:$K$105,6,FALSE)</f>
        <v>ZEP</v>
      </c>
      <c r="Q309" s="145" t="s">
        <v>523</v>
      </c>
      <c r="R309" s="20" t="str">
        <f>VLOOKUP(Q309,Prowadzacy!$F$2:$K$105,2,FALSE)</f>
        <v>Joanna</v>
      </c>
      <c r="S309" s="20" t="str">
        <f>VLOOKUP(Q309,Prowadzacy!$F$2:$K$105,3,FALSE)</f>
        <v>Karolina</v>
      </c>
      <c r="T309" s="20" t="str">
        <f>VLOOKUP(Q309,Prowadzacy!$F$2:$K$105,4,FALSE)</f>
        <v>Budzisz</v>
      </c>
      <c r="U309" s="20" t="str">
        <f>VLOOKUP(Q309,Prowadzacy!$F$2:$M$105,8,FALSE)</f>
        <v xml:space="preserve">Joanna | Budzisz | Dr inż. |  ( 05404 ) </v>
      </c>
      <c r="V309" s="145"/>
      <c r="W309" s="145" t="s">
        <v>221</v>
      </c>
      <c r="X309" s="145"/>
      <c r="Y309" s="145" t="s">
        <v>221</v>
      </c>
      <c r="Z309" s="10"/>
      <c r="AA309" s="9"/>
      <c r="AB309" s="9"/>
      <c r="AC309" s="9"/>
      <c r="AD309" s="9"/>
      <c r="AE309" s="9"/>
      <c r="AF309" s="9"/>
      <c r="AG309" s="9"/>
      <c r="AH309" s="9"/>
      <c r="AI309" s="9"/>
      <c r="AJ309" s="9"/>
      <c r="AK309" s="9"/>
    </row>
    <row r="310" spans="1:37" ht="155.25">
      <c r="A310" s="288">
        <v>305</v>
      </c>
      <c r="B310" s="20" t="str">
        <f>VLOOKUP(E310,studia!$F$1:$I$12,2,FALSE)</f>
        <v>Elektrotechnika</v>
      </c>
      <c r="C310" s="20" t="str">
        <f>VLOOKUP(E310,studia!$F$1:$I$12,3,FALSE)</f>
        <v>mgr</v>
      </c>
      <c r="D310" s="20" t="str">
        <f>VLOOKUP(E310,studia!$F$1:$I$12,4,FALSE)</f>
        <v>EEN</v>
      </c>
      <c r="E310" s="148" t="s">
        <v>735</v>
      </c>
      <c r="F310" s="148"/>
      <c r="G310" s="224" t="s">
        <v>771</v>
      </c>
      <c r="H310" s="224" t="s">
        <v>770</v>
      </c>
      <c r="I310" s="227" t="s">
        <v>1799</v>
      </c>
      <c r="J310" s="150" t="s">
        <v>695</v>
      </c>
      <c r="K310" s="19" t="str">
        <f>VLOOKUP(J310,Prowadzacy!$F$2:$J$105,2,FALSE)</f>
        <v>Wiktoria</v>
      </c>
      <c r="L310" s="19" t="str">
        <f>VLOOKUP(J310,Prowadzacy!$F$2:$K$105,3,FALSE)</f>
        <v>Maria</v>
      </c>
      <c r="M310" s="19" t="str">
        <f>VLOOKUP(J310,Prowadzacy!$F$2:$K$105,4,FALSE)</f>
        <v>Grycan</v>
      </c>
      <c r="N310" s="20" t="str">
        <f>VLOOKUP(J310,Prowadzacy!$F$2:$M$105,8,FALSE)</f>
        <v xml:space="preserve">Wiktoria | Grycan | Dr inż. |  ( 05408 ) </v>
      </c>
      <c r="O310" s="20" t="str">
        <f>VLOOKUP(J310,Prowadzacy!$F$2:$K$105,5,FALSE)</f>
        <v>K36W05D02</v>
      </c>
      <c r="P310" s="20" t="str">
        <f>VLOOKUP(J310,Prowadzacy!$F$2:$K$105,6,FALSE)</f>
        <v>ZEP</v>
      </c>
      <c r="Q310" s="145" t="s">
        <v>523</v>
      </c>
      <c r="R310" s="20" t="str">
        <f>VLOOKUP(Q310,Prowadzacy!$F$2:$K$105,2,FALSE)</f>
        <v>Joanna</v>
      </c>
      <c r="S310" s="20" t="str">
        <f>VLOOKUP(Q310,Prowadzacy!$F$2:$K$105,3,FALSE)</f>
        <v>Karolina</v>
      </c>
      <c r="T310" s="20" t="str">
        <f>VLOOKUP(Q310,Prowadzacy!$F$2:$K$105,4,FALSE)</f>
        <v>Budzisz</v>
      </c>
      <c r="U310" s="20" t="str">
        <f>VLOOKUP(Q310,Prowadzacy!$F$2:$M$105,8,FALSE)</f>
        <v xml:space="preserve">Joanna | Budzisz | Dr inż. |  ( 05404 ) </v>
      </c>
      <c r="V310" s="145"/>
      <c r="W310" s="145" t="s">
        <v>221</v>
      </c>
      <c r="X310" s="145"/>
      <c r="Y310" s="145" t="s">
        <v>221</v>
      </c>
      <c r="Z310" s="10"/>
      <c r="AA310" s="9"/>
      <c r="AB310" s="9"/>
      <c r="AC310" s="9"/>
      <c r="AD310" s="9"/>
      <c r="AE310" s="9"/>
      <c r="AF310" s="9"/>
      <c r="AG310" s="9"/>
      <c r="AH310" s="9"/>
      <c r="AI310" s="9"/>
      <c r="AJ310" s="9"/>
      <c r="AK310" s="9"/>
    </row>
    <row r="311" spans="1:37" ht="155.25">
      <c r="A311" s="288">
        <v>306</v>
      </c>
      <c r="B311" s="20" t="str">
        <f>VLOOKUP(E311,studia!$F$1:$I$12,2,FALSE)</f>
        <v>Elektrotechnika</v>
      </c>
      <c r="C311" s="20" t="str">
        <f>VLOOKUP(E311,studia!$F$1:$I$12,3,FALSE)</f>
        <v>mgr</v>
      </c>
      <c r="D311" s="20" t="str">
        <f>VLOOKUP(E311,studia!$F$1:$I$12,4,FALSE)</f>
        <v>EEN</v>
      </c>
      <c r="E311" s="145" t="s">
        <v>735</v>
      </c>
      <c r="F311" s="145"/>
      <c r="G311" s="224" t="s">
        <v>772</v>
      </c>
      <c r="H311" s="224" t="s">
        <v>773</v>
      </c>
      <c r="I311" s="224" t="s">
        <v>774</v>
      </c>
      <c r="J311" s="145" t="s">
        <v>551</v>
      </c>
      <c r="K311" s="19" t="str">
        <f>VLOOKUP(J311,Prowadzacy!$F$2:$J$105,2,FALSE)</f>
        <v>Marcin</v>
      </c>
      <c r="L311" s="19" t="str">
        <f>VLOOKUP(J311,Prowadzacy!$F$2:$K$105,3,FALSE)</f>
        <v>Wojciech</v>
      </c>
      <c r="M311" s="19" t="str">
        <f>VLOOKUP(J311,Prowadzacy!$F$2:$K$105,4,FALSE)</f>
        <v>Habrych</v>
      </c>
      <c r="N311" s="20" t="str">
        <f>VLOOKUP(J311,Prowadzacy!$F$2:$M$105,8,FALSE)</f>
        <v xml:space="preserve">Marcin | Habrych | Dr hab. inż. |  ( 05281 ) </v>
      </c>
      <c r="O311" s="20" t="str">
        <f>VLOOKUP(J311,Prowadzacy!$F$2:$K$105,5,FALSE)</f>
        <v>K36W05D02</v>
      </c>
      <c r="P311" s="20" t="str">
        <f>VLOOKUP(J311,Prowadzacy!$F$2:$K$105,6,FALSE)</f>
        <v>ZAS</v>
      </c>
      <c r="Q311" s="145" t="s">
        <v>475</v>
      </c>
      <c r="R311" s="20" t="str">
        <f>VLOOKUP(Q311,Prowadzacy!$F$2:$K$105,2,FALSE)</f>
        <v>Grzegorz</v>
      </c>
      <c r="S311" s="20" t="str">
        <f>VLOOKUP(Q311,Prowadzacy!$F$2:$K$105,3,FALSE)</f>
        <v>Eugeniusz</v>
      </c>
      <c r="T311" s="20" t="str">
        <f>VLOOKUP(Q311,Prowadzacy!$F$2:$K$105,4,FALSE)</f>
        <v>Wiśniewski</v>
      </c>
      <c r="U311" s="20" t="str">
        <f>VLOOKUP(Q311,Prowadzacy!$F$2:$M$105,8,FALSE)</f>
        <v xml:space="preserve">Grzegorz | Wiśniewski | Dr inż. |  ( 05214 ) </v>
      </c>
      <c r="V311" s="145"/>
      <c r="W311" s="145" t="s">
        <v>221</v>
      </c>
      <c r="X311" s="145"/>
      <c r="Y311" s="145" t="s">
        <v>221</v>
      </c>
      <c r="Z311" s="10"/>
      <c r="AA311" s="9"/>
      <c r="AB311" s="9"/>
      <c r="AC311" s="9"/>
      <c r="AD311" s="9"/>
      <c r="AE311" s="9"/>
      <c r="AF311" s="9"/>
      <c r="AG311" s="9"/>
      <c r="AH311" s="9"/>
      <c r="AI311" s="9"/>
      <c r="AJ311" s="9"/>
      <c r="AK311" s="9"/>
    </row>
    <row r="312" spans="1:37" ht="104.25">
      <c r="A312" s="288">
        <v>307</v>
      </c>
      <c r="B312" s="20" t="str">
        <f>VLOOKUP(E312,studia!$F$1:$I$12,2,FALSE)</f>
        <v>Elektrotechnika</v>
      </c>
      <c r="C312" s="20" t="str">
        <f>VLOOKUP(E312,studia!$F$1:$I$12,3,FALSE)</f>
        <v>mgr</v>
      </c>
      <c r="D312" s="20" t="str">
        <f>VLOOKUP(E312,studia!$F$1:$I$12,4,FALSE)</f>
        <v>EEN</v>
      </c>
      <c r="E312" s="145" t="s">
        <v>735</v>
      </c>
      <c r="F312" s="295" t="s">
        <v>2124</v>
      </c>
      <c r="G312" s="223" t="s">
        <v>775</v>
      </c>
      <c r="H312" s="223" t="s">
        <v>776</v>
      </c>
      <c r="I312" s="223" t="s">
        <v>777</v>
      </c>
      <c r="J312" s="145" t="s">
        <v>551</v>
      </c>
      <c r="K312" s="19" t="str">
        <f>VLOOKUP(J312,Prowadzacy!$F$2:$J$105,2,FALSE)</f>
        <v>Marcin</v>
      </c>
      <c r="L312" s="19" t="str">
        <f>VLOOKUP(J312,Prowadzacy!$F$2:$K$105,3,FALSE)</f>
        <v>Wojciech</v>
      </c>
      <c r="M312" s="19" t="str">
        <f>VLOOKUP(J312,Prowadzacy!$F$2:$K$105,4,FALSE)</f>
        <v>Habrych</v>
      </c>
      <c r="N312" s="20" t="str">
        <f>VLOOKUP(J312,Prowadzacy!$F$2:$M$105,8,FALSE)</f>
        <v xml:space="preserve">Marcin | Habrych | Dr hab. inż. |  ( 05281 ) </v>
      </c>
      <c r="O312" s="20" t="str">
        <f>VLOOKUP(J312,Prowadzacy!$F$2:$K$105,5,FALSE)</f>
        <v>K36W05D02</v>
      </c>
      <c r="P312" s="20" t="str">
        <f>VLOOKUP(J312,Prowadzacy!$F$2:$K$105,6,FALSE)</f>
        <v>ZAS</v>
      </c>
      <c r="Q312" s="145" t="s">
        <v>475</v>
      </c>
      <c r="R312" s="20" t="str">
        <f>VLOOKUP(Q312,Prowadzacy!$F$2:$K$105,2,FALSE)</f>
        <v>Grzegorz</v>
      </c>
      <c r="S312" s="20" t="str">
        <f>VLOOKUP(Q312,Prowadzacy!$F$2:$K$105,3,FALSE)</f>
        <v>Eugeniusz</v>
      </c>
      <c r="T312" s="20" t="str">
        <f>VLOOKUP(Q312,Prowadzacy!$F$2:$K$105,4,FALSE)</f>
        <v>Wiśniewski</v>
      </c>
      <c r="U312" s="20" t="str">
        <f>VLOOKUP(Q312,Prowadzacy!$F$2:$M$105,8,FALSE)</f>
        <v xml:space="preserve">Grzegorz | Wiśniewski | Dr inż. |  ( 05214 ) </v>
      </c>
      <c r="V312" s="145"/>
      <c r="W312" s="145" t="s">
        <v>221</v>
      </c>
      <c r="X312" s="145"/>
      <c r="Y312" s="145" t="s">
        <v>221</v>
      </c>
      <c r="Z312" s="10"/>
      <c r="AA312" s="9"/>
      <c r="AB312" s="9"/>
      <c r="AC312" s="9"/>
      <c r="AD312" s="9"/>
      <c r="AE312" s="9"/>
      <c r="AF312" s="9"/>
      <c r="AG312" s="9"/>
      <c r="AH312" s="9"/>
      <c r="AI312" s="9"/>
      <c r="AJ312" s="9"/>
      <c r="AK312" s="9"/>
    </row>
    <row r="313" spans="1:37" ht="180.75">
      <c r="A313" s="288">
        <v>308</v>
      </c>
      <c r="B313" s="20" t="str">
        <f>VLOOKUP(E313,studia!$F$1:$I$12,2,FALSE)</f>
        <v>Elektrotechnika</v>
      </c>
      <c r="C313" s="20" t="str">
        <f>VLOOKUP(E313,studia!$F$1:$I$12,3,FALSE)</f>
        <v>mgr</v>
      </c>
      <c r="D313" s="20" t="str">
        <f>VLOOKUP(E313,studia!$F$1:$I$12,4,FALSE)</f>
        <v>EEN</v>
      </c>
      <c r="E313" s="145" t="s">
        <v>735</v>
      </c>
      <c r="F313" s="295" t="s">
        <v>2124</v>
      </c>
      <c r="G313" s="230" t="s">
        <v>778</v>
      </c>
      <c r="H313" s="230" t="s">
        <v>779</v>
      </c>
      <c r="I313" s="230" t="s">
        <v>780</v>
      </c>
      <c r="J313" s="145" t="s">
        <v>551</v>
      </c>
      <c r="K313" s="19" t="str">
        <f>VLOOKUP(J313,Prowadzacy!$F$2:$J$105,2,FALSE)</f>
        <v>Marcin</v>
      </c>
      <c r="L313" s="19" t="str">
        <f>VLOOKUP(J313,Prowadzacy!$F$2:$K$105,3,FALSE)</f>
        <v>Wojciech</v>
      </c>
      <c r="M313" s="19" t="str">
        <f>VLOOKUP(J313,Prowadzacy!$F$2:$K$105,4,FALSE)</f>
        <v>Habrych</v>
      </c>
      <c r="N313" s="20" t="str">
        <f>VLOOKUP(J313,Prowadzacy!$F$2:$M$105,8,FALSE)</f>
        <v xml:space="preserve">Marcin | Habrych | Dr hab. inż. |  ( 05281 ) </v>
      </c>
      <c r="O313" s="20" t="str">
        <f>VLOOKUP(J313,Prowadzacy!$F$2:$K$105,5,FALSE)</f>
        <v>K36W05D02</v>
      </c>
      <c r="P313" s="20" t="str">
        <f>VLOOKUP(J313,Prowadzacy!$F$2:$K$105,6,FALSE)</f>
        <v>ZAS</v>
      </c>
      <c r="Q313" s="145" t="s">
        <v>475</v>
      </c>
      <c r="R313" s="20" t="str">
        <f>VLOOKUP(Q313,Prowadzacy!$F$2:$K$105,2,FALSE)</f>
        <v>Grzegorz</v>
      </c>
      <c r="S313" s="20" t="str">
        <f>VLOOKUP(Q313,Prowadzacy!$F$2:$K$105,3,FALSE)</f>
        <v>Eugeniusz</v>
      </c>
      <c r="T313" s="20" t="str">
        <f>VLOOKUP(Q313,Prowadzacy!$F$2:$K$105,4,FALSE)</f>
        <v>Wiśniewski</v>
      </c>
      <c r="U313" s="20" t="str">
        <f>VLOOKUP(Q313,Prowadzacy!$F$2:$M$105,8,FALSE)</f>
        <v xml:space="preserve">Grzegorz | Wiśniewski | Dr inż. |  ( 05214 ) </v>
      </c>
      <c r="V313" s="145"/>
      <c r="W313" s="145" t="s">
        <v>221</v>
      </c>
      <c r="X313" s="145"/>
      <c r="Y313" s="145" t="s">
        <v>221</v>
      </c>
      <c r="Z313" s="10"/>
      <c r="AA313" s="9"/>
      <c r="AB313" s="9"/>
      <c r="AC313" s="9"/>
      <c r="AD313" s="9"/>
      <c r="AE313" s="9"/>
      <c r="AF313" s="9"/>
      <c r="AG313" s="9"/>
      <c r="AH313" s="9"/>
      <c r="AI313" s="9"/>
      <c r="AJ313" s="9"/>
      <c r="AK313" s="9"/>
    </row>
    <row r="314" spans="1:37" ht="257.25">
      <c r="A314" s="288">
        <v>309</v>
      </c>
      <c r="B314" s="20" t="str">
        <f>VLOOKUP(E314,studia!$F$1:$I$12,2,FALSE)</f>
        <v>Elektrotechnika</v>
      </c>
      <c r="C314" s="20" t="str">
        <f>VLOOKUP(E314,studia!$F$1:$I$12,3,FALSE)</f>
        <v>mgr</v>
      </c>
      <c r="D314" s="20" t="str">
        <f>VLOOKUP(E314,studia!$F$1:$I$12,4,FALSE)</f>
        <v>EEN</v>
      </c>
      <c r="E314" s="145" t="s">
        <v>735</v>
      </c>
      <c r="F314" s="295" t="s">
        <v>2124</v>
      </c>
      <c r="G314" s="230" t="s">
        <v>781</v>
      </c>
      <c r="H314" s="230" t="s">
        <v>782</v>
      </c>
      <c r="I314" s="230" t="s">
        <v>783</v>
      </c>
      <c r="J314" s="145" t="s">
        <v>551</v>
      </c>
      <c r="K314" s="19" t="str">
        <f>VLOOKUP(J314,Prowadzacy!$F$2:$J$105,2,FALSE)</f>
        <v>Marcin</v>
      </c>
      <c r="L314" s="19" t="str">
        <f>VLOOKUP(J314,Prowadzacy!$F$2:$K$105,3,FALSE)</f>
        <v>Wojciech</v>
      </c>
      <c r="M314" s="19" t="str">
        <f>VLOOKUP(J314,Prowadzacy!$F$2:$K$105,4,FALSE)</f>
        <v>Habrych</v>
      </c>
      <c r="N314" s="20" t="str">
        <f>VLOOKUP(J314,Prowadzacy!$F$2:$M$105,8,FALSE)</f>
        <v xml:space="preserve">Marcin | Habrych | Dr hab. inż. |  ( 05281 ) </v>
      </c>
      <c r="O314" s="20" t="str">
        <f>VLOOKUP(J314,Prowadzacy!$F$2:$K$105,5,FALSE)</f>
        <v>K36W05D02</v>
      </c>
      <c r="P314" s="20" t="str">
        <f>VLOOKUP(J314,Prowadzacy!$F$2:$K$105,6,FALSE)</f>
        <v>ZAS</v>
      </c>
      <c r="Q314" s="145" t="s">
        <v>475</v>
      </c>
      <c r="R314" s="20" t="str">
        <f>VLOOKUP(Q314,Prowadzacy!$F$2:$K$105,2,FALSE)</f>
        <v>Grzegorz</v>
      </c>
      <c r="S314" s="20" t="str">
        <f>VLOOKUP(Q314,Prowadzacy!$F$2:$K$105,3,FALSE)</f>
        <v>Eugeniusz</v>
      </c>
      <c r="T314" s="20" t="str">
        <f>VLOOKUP(Q314,Prowadzacy!$F$2:$K$105,4,FALSE)</f>
        <v>Wiśniewski</v>
      </c>
      <c r="U314" s="20" t="str">
        <f>VLOOKUP(Q314,Prowadzacy!$F$2:$M$105,8,FALSE)</f>
        <v xml:space="preserve">Grzegorz | Wiśniewski | Dr inż. |  ( 05214 ) </v>
      </c>
      <c r="V314" s="145"/>
      <c r="W314" s="145" t="s">
        <v>221</v>
      </c>
      <c r="X314" s="145"/>
      <c r="Y314" s="145" t="s">
        <v>221</v>
      </c>
      <c r="Z314" s="10"/>
      <c r="AA314" s="9"/>
      <c r="AB314" s="9"/>
      <c r="AC314" s="9"/>
      <c r="AD314" s="9"/>
      <c r="AE314" s="9"/>
      <c r="AF314" s="9"/>
      <c r="AG314" s="9"/>
      <c r="AH314" s="9"/>
      <c r="AI314" s="9"/>
      <c r="AJ314" s="9"/>
      <c r="AK314" s="9"/>
    </row>
    <row r="315" spans="1:37" ht="117">
      <c r="A315" s="288">
        <v>310</v>
      </c>
      <c r="B315" s="20" t="str">
        <f>VLOOKUP(E315,studia!$F$1:$I$12,2,FALSE)</f>
        <v>Elektrotechnika</v>
      </c>
      <c r="C315" s="20" t="str">
        <f>VLOOKUP(E315,studia!$F$1:$I$12,3,FALSE)</f>
        <v>mgr</v>
      </c>
      <c r="D315" s="20" t="str">
        <f>VLOOKUP(E315,studia!$F$1:$I$12,4,FALSE)</f>
        <v>EEN</v>
      </c>
      <c r="E315" s="154" t="s">
        <v>735</v>
      </c>
      <c r="F315" s="295" t="s">
        <v>2124</v>
      </c>
      <c r="G315" s="229" t="s">
        <v>784</v>
      </c>
      <c r="H315" s="229" t="s">
        <v>785</v>
      </c>
      <c r="I315" s="229" t="s">
        <v>786</v>
      </c>
      <c r="J315" s="155" t="s">
        <v>558</v>
      </c>
      <c r="K315" s="19" t="str">
        <f>VLOOKUP(J315,Prowadzacy!$F$2:$J$105,2,FALSE)</f>
        <v>Kazimierz</v>
      </c>
      <c r="L315" s="19">
        <f>VLOOKUP(J315,Prowadzacy!$F$2:$K$105,3,FALSE)</f>
        <v>0</v>
      </c>
      <c r="M315" s="19" t="str">
        <f>VLOOKUP(J315,Prowadzacy!$F$2:$K$105,4,FALSE)</f>
        <v>Herlender</v>
      </c>
      <c r="N315" s="20" t="str">
        <f>VLOOKUP(J315,Prowadzacy!$F$2:$M$105,8,FALSE)</f>
        <v xml:space="preserve">Kazimierz | Herlender | Dr inż. |  ( 05211 ) </v>
      </c>
      <c r="O315" s="20" t="str">
        <f>VLOOKUP(J315,Prowadzacy!$F$2:$K$105,5,FALSE)</f>
        <v>K36W05D02</v>
      </c>
      <c r="P315" s="20" t="str">
        <f>VLOOKUP(J315,Prowadzacy!$F$2:$K$105,6,FALSE)</f>
        <v>ZUE</v>
      </c>
      <c r="Q315" s="156" t="s">
        <v>533</v>
      </c>
      <c r="R315" s="20" t="str">
        <f>VLOOKUP(Q315,Prowadzacy!$F$2:$K$105,2,FALSE)</f>
        <v>Waldemar</v>
      </c>
      <c r="S315" s="20" t="str">
        <f>VLOOKUP(Q315,Prowadzacy!$F$2:$K$105,3,FALSE)</f>
        <v>Paweł</v>
      </c>
      <c r="T315" s="20" t="str">
        <f>VLOOKUP(Q315,Prowadzacy!$F$2:$K$105,4,FALSE)</f>
        <v>Dołęga</v>
      </c>
      <c r="U315" s="20" t="str">
        <f>VLOOKUP(Q315,Prowadzacy!$F$2:$M$105,8,FALSE)</f>
        <v xml:space="preserve">Waldemar | Dołęga | Dr hab. inż. |  ( 05265 ) </v>
      </c>
      <c r="V315" s="145"/>
      <c r="W315" s="145" t="s">
        <v>221</v>
      </c>
      <c r="X315" s="145"/>
      <c r="Y315" s="145"/>
      <c r="Z315" s="10"/>
      <c r="AA315" s="9"/>
      <c r="AB315" s="9"/>
      <c r="AC315" s="9"/>
      <c r="AD315" s="9"/>
      <c r="AE315" s="9"/>
      <c r="AF315" s="9"/>
      <c r="AG315" s="9"/>
      <c r="AH315" s="9"/>
      <c r="AI315" s="9"/>
      <c r="AJ315" s="9"/>
      <c r="AK315" s="9"/>
    </row>
    <row r="316" spans="1:37" ht="104.25">
      <c r="A316" s="288">
        <v>311</v>
      </c>
      <c r="B316" s="20" t="str">
        <f>VLOOKUP(E316,studia!$F$1:$I$12,2,FALSE)</f>
        <v>Elektrotechnika</v>
      </c>
      <c r="C316" s="20" t="str">
        <f>VLOOKUP(E316,studia!$F$1:$I$12,3,FALSE)</f>
        <v>mgr</v>
      </c>
      <c r="D316" s="20" t="str">
        <f>VLOOKUP(E316,studia!$F$1:$I$12,4,FALSE)</f>
        <v>EEN</v>
      </c>
      <c r="E316" s="154" t="s">
        <v>735</v>
      </c>
      <c r="F316" s="295" t="s">
        <v>2124</v>
      </c>
      <c r="G316" s="231" t="s">
        <v>787</v>
      </c>
      <c r="H316" s="231" t="s">
        <v>788</v>
      </c>
      <c r="I316" s="231" t="s">
        <v>1800</v>
      </c>
      <c r="J316" s="155" t="s">
        <v>558</v>
      </c>
      <c r="K316" s="19" t="str">
        <f>VLOOKUP(J316,Prowadzacy!$F$2:$J$105,2,FALSE)</f>
        <v>Kazimierz</v>
      </c>
      <c r="L316" s="19">
        <f>VLOOKUP(J316,Prowadzacy!$F$2:$K$105,3,FALSE)</f>
        <v>0</v>
      </c>
      <c r="M316" s="19" t="str">
        <f>VLOOKUP(J316,Prowadzacy!$F$2:$K$105,4,FALSE)</f>
        <v>Herlender</v>
      </c>
      <c r="N316" s="20" t="str">
        <f>VLOOKUP(J316,Prowadzacy!$F$2:$M$105,8,FALSE)</f>
        <v xml:space="preserve">Kazimierz | Herlender | Dr inż. |  ( 05211 ) </v>
      </c>
      <c r="O316" s="20" t="str">
        <f>VLOOKUP(J316,Prowadzacy!$F$2:$K$105,5,FALSE)</f>
        <v>K36W05D02</v>
      </c>
      <c r="P316" s="20" t="str">
        <f>VLOOKUP(J316,Prowadzacy!$F$2:$K$105,6,FALSE)</f>
        <v>ZUE</v>
      </c>
      <c r="Q316" s="156" t="s">
        <v>500</v>
      </c>
      <c r="R316" s="20" t="str">
        <f>VLOOKUP(Q316,Prowadzacy!$F$2:$K$105,2,FALSE)</f>
        <v>Marta</v>
      </c>
      <c r="S316" s="20" t="str">
        <f>VLOOKUP(Q316,Prowadzacy!$F$2:$K$105,3,FALSE)</f>
        <v>Monika</v>
      </c>
      <c r="T316" s="20" t="str">
        <f>VLOOKUP(Q316,Prowadzacy!$F$2:$K$105,4,FALSE)</f>
        <v>Bątkiewicz-Pantuła</v>
      </c>
      <c r="U316" s="20" t="str">
        <f>VLOOKUP(Q316,Prowadzacy!$F$2:$M$105,8,FALSE)</f>
        <v xml:space="preserve">Marta | Bątkiewicz-Pantuła | Dr inż. |  ( 05298 ) </v>
      </c>
      <c r="V316" s="145"/>
      <c r="W316" s="145" t="s">
        <v>221</v>
      </c>
      <c r="X316" s="145"/>
      <c r="Y316" s="145"/>
      <c r="Z316" s="10"/>
      <c r="AA316" s="9"/>
      <c r="AB316" s="9"/>
      <c r="AC316" s="9"/>
      <c r="AD316" s="9"/>
      <c r="AE316" s="9"/>
      <c r="AF316" s="9"/>
      <c r="AG316" s="9"/>
      <c r="AH316" s="9"/>
      <c r="AI316" s="9"/>
      <c r="AJ316" s="9"/>
      <c r="AK316" s="9"/>
    </row>
    <row r="317" spans="1:37" ht="91.5">
      <c r="A317" s="288">
        <v>312</v>
      </c>
      <c r="B317" s="20" t="str">
        <f>VLOOKUP(E317,studia!$F$1:$I$12,2,FALSE)</f>
        <v>Elektrotechnika</v>
      </c>
      <c r="C317" s="20" t="str">
        <f>VLOOKUP(E317,studia!$F$1:$I$12,3,FALSE)</f>
        <v>mgr</v>
      </c>
      <c r="D317" s="20" t="str">
        <f>VLOOKUP(E317,studia!$F$1:$I$12,4,FALSE)</f>
        <v>EEN</v>
      </c>
      <c r="E317" s="154" t="s">
        <v>735</v>
      </c>
      <c r="F317" s="295" t="s">
        <v>2124</v>
      </c>
      <c r="G317" s="229" t="s">
        <v>789</v>
      </c>
      <c r="H317" s="229" t="s">
        <v>790</v>
      </c>
      <c r="I317" s="229" t="s">
        <v>791</v>
      </c>
      <c r="J317" s="155" t="s">
        <v>558</v>
      </c>
      <c r="K317" s="19" t="str">
        <f>VLOOKUP(J317,Prowadzacy!$F$2:$J$105,2,FALSE)</f>
        <v>Kazimierz</v>
      </c>
      <c r="L317" s="19">
        <f>VLOOKUP(J317,Prowadzacy!$F$2:$K$105,3,FALSE)</f>
        <v>0</v>
      </c>
      <c r="M317" s="19" t="str">
        <f>VLOOKUP(J317,Prowadzacy!$F$2:$K$105,4,FALSE)</f>
        <v>Herlender</v>
      </c>
      <c r="N317" s="20" t="str">
        <f>VLOOKUP(J317,Prowadzacy!$F$2:$M$105,8,FALSE)</f>
        <v xml:space="preserve">Kazimierz | Herlender | Dr inż. |  ( 05211 ) </v>
      </c>
      <c r="O317" s="20" t="str">
        <f>VLOOKUP(J317,Prowadzacy!$F$2:$K$105,5,FALSE)</f>
        <v>K36W05D02</v>
      </c>
      <c r="P317" s="20" t="str">
        <f>VLOOKUP(J317,Prowadzacy!$F$2:$K$105,6,FALSE)</f>
        <v>ZUE</v>
      </c>
      <c r="Q317" s="156" t="s">
        <v>533</v>
      </c>
      <c r="R317" s="20" t="str">
        <f>VLOOKUP(Q317,Prowadzacy!$F$2:$K$105,2,FALSE)</f>
        <v>Waldemar</v>
      </c>
      <c r="S317" s="20" t="str">
        <f>VLOOKUP(Q317,Prowadzacy!$F$2:$K$105,3,FALSE)</f>
        <v>Paweł</v>
      </c>
      <c r="T317" s="20" t="str">
        <f>VLOOKUP(Q317,Prowadzacy!$F$2:$K$105,4,FALSE)</f>
        <v>Dołęga</v>
      </c>
      <c r="U317" s="20" t="str">
        <f>VLOOKUP(Q317,Prowadzacy!$F$2:$M$105,8,FALSE)</f>
        <v xml:space="preserve">Waldemar | Dołęga | Dr hab. inż. |  ( 05265 ) </v>
      </c>
      <c r="V317" s="145"/>
      <c r="W317" s="145" t="s">
        <v>221</v>
      </c>
      <c r="X317" s="145"/>
      <c r="Y317" s="145"/>
      <c r="Z317" s="10"/>
      <c r="AA317" s="9"/>
      <c r="AB317" s="9"/>
      <c r="AC317" s="9"/>
      <c r="AD317" s="9"/>
      <c r="AE317" s="9"/>
      <c r="AF317" s="9"/>
      <c r="AG317" s="9"/>
      <c r="AH317" s="9"/>
      <c r="AI317" s="9"/>
      <c r="AJ317" s="9"/>
      <c r="AK317" s="9"/>
    </row>
    <row r="318" spans="1:37" ht="66">
      <c r="A318" s="288">
        <v>313</v>
      </c>
      <c r="B318" s="20" t="str">
        <f>VLOOKUP(E318,studia!$F$1:$I$12,2,FALSE)</f>
        <v>Elektrotechnika</v>
      </c>
      <c r="C318" s="20" t="str">
        <f>VLOOKUP(E318,studia!$F$1:$I$12,3,FALSE)</f>
        <v>mgr</v>
      </c>
      <c r="D318" s="20" t="str">
        <f>VLOOKUP(E318,studia!$F$1:$I$12,4,FALSE)</f>
        <v>EEN</v>
      </c>
      <c r="E318" s="154" t="s">
        <v>735</v>
      </c>
      <c r="F318" s="295" t="s">
        <v>2124</v>
      </c>
      <c r="G318" s="231" t="s">
        <v>792</v>
      </c>
      <c r="H318" s="231" t="s">
        <v>793</v>
      </c>
      <c r="I318" s="231" t="s">
        <v>1801</v>
      </c>
      <c r="J318" s="155" t="s">
        <v>558</v>
      </c>
      <c r="K318" s="19" t="str">
        <f>VLOOKUP(J318,Prowadzacy!$F$2:$J$105,2,FALSE)</f>
        <v>Kazimierz</v>
      </c>
      <c r="L318" s="19">
        <f>VLOOKUP(J318,Prowadzacy!$F$2:$K$105,3,FALSE)</f>
        <v>0</v>
      </c>
      <c r="M318" s="19" t="str">
        <f>VLOOKUP(J318,Prowadzacy!$F$2:$K$105,4,FALSE)</f>
        <v>Herlender</v>
      </c>
      <c r="N318" s="20" t="str">
        <f>VLOOKUP(J318,Prowadzacy!$F$2:$M$105,8,FALSE)</f>
        <v xml:space="preserve">Kazimierz | Herlender | Dr inż. |  ( 05211 ) </v>
      </c>
      <c r="O318" s="20" t="str">
        <f>VLOOKUP(J318,Prowadzacy!$F$2:$K$105,5,FALSE)</f>
        <v>K36W05D02</v>
      </c>
      <c r="P318" s="20" t="str">
        <f>VLOOKUP(J318,Prowadzacy!$F$2:$K$105,6,FALSE)</f>
        <v>ZUE</v>
      </c>
      <c r="Q318" s="156" t="s">
        <v>512</v>
      </c>
      <c r="R318" s="20" t="str">
        <f>VLOOKUP(Q318,Prowadzacy!$F$2:$K$105,2,FALSE)</f>
        <v>Małgorzata</v>
      </c>
      <c r="S318" s="20" t="str">
        <f>VLOOKUP(Q318,Prowadzacy!$F$2:$K$105,3,FALSE)</f>
        <v>Anna</v>
      </c>
      <c r="T318" s="20" t="str">
        <f>VLOOKUP(Q318,Prowadzacy!$F$2:$K$105,4,FALSE)</f>
        <v>Bielówka</v>
      </c>
      <c r="U318" s="20" t="str">
        <f>VLOOKUP(Q318,Prowadzacy!$F$2:$M$105,8,FALSE)</f>
        <v xml:space="preserve">Małgorzata | Bielówka | Dr inż. |  ( 05286 ) </v>
      </c>
      <c r="V318" s="145"/>
      <c r="W318" s="145" t="s">
        <v>221</v>
      </c>
      <c r="X318" s="145"/>
      <c r="Y318" s="145"/>
      <c r="Z318" s="10"/>
      <c r="AA318" s="9"/>
      <c r="AB318" s="9"/>
      <c r="AC318" s="9"/>
      <c r="AD318" s="9"/>
      <c r="AE318" s="9"/>
      <c r="AF318" s="9"/>
      <c r="AG318" s="9"/>
      <c r="AH318" s="9"/>
      <c r="AI318" s="9"/>
      <c r="AJ318" s="9"/>
      <c r="AK318" s="9"/>
    </row>
    <row r="319" spans="1:37" ht="78.75">
      <c r="A319" s="288">
        <v>314</v>
      </c>
      <c r="B319" s="20" t="str">
        <f>VLOOKUP(E319,studia!$F$1:$I$12,2,FALSE)</f>
        <v>Elektrotechnika</v>
      </c>
      <c r="C319" s="20" t="str">
        <f>VLOOKUP(E319,studia!$F$1:$I$12,3,FALSE)</f>
        <v>mgr</v>
      </c>
      <c r="D319" s="20" t="str">
        <f>VLOOKUP(E319,studia!$F$1:$I$12,4,FALSE)</f>
        <v>EEN</v>
      </c>
      <c r="E319" s="163" t="s">
        <v>735</v>
      </c>
      <c r="F319" s="295" t="s">
        <v>2124</v>
      </c>
      <c r="G319" s="231" t="s">
        <v>1802</v>
      </c>
      <c r="H319" s="231" t="s">
        <v>1803</v>
      </c>
      <c r="I319" s="231" t="s">
        <v>1804</v>
      </c>
      <c r="J319" s="164" t="s">
        <v>558</v>
      </c>
      <c r="K319" s="19" t="str">
        <f>VLOOKUP(J319,Prowadzacy!$F$2:$J$105,2,FALSE)</f>
        <v>Kazimierz</v>
      </c>
      <c r="L319" s="19">
        <f>VLOOKUP(J319,Prowadzacy!$F$2:$K$105,3,FALSE)</f>
        <v>0</v>
      </c>
      <c r="M319" s="19" t="str">
        <f>VLOOKUP(J319,Prowadzacy!$F$2:$K$105,4,FALSE)</f>
        <v>Herlender</v>
      </c>
      <c r="N319" s="20" t="str">
        <f>VLOOKUP(J319,Prowadzacy!$F$2:$M$105,8,FALSE)</f>
        <v xml:space="preserve">Kazimierz | Herlender | Dr inż. |  ( 05211 ) </v>
      </c>
      <c r="O319" s="20" t="str">
        <f>VLOOKUP(J319,Prowadzacy!$F$2:$K$105,5,FALSE)</f>
        <v>K36W05D02</v>
      </c>
      <c r="P319" s="20" t="str">
        <f>VLOOKUP(J319,Prowadzacy!$F$2:$K$105,6,FALSE)</f>
        <v>ZUE</v>
      </c>
      <c r="Q319" s="163" t="s">
        <v>500</v>
      </c>
      <c r="R319" s="20" t="str">
        <f>VLOOKUP(Q319,Prowadzacy!$F$2:$K$105,2,FALSE)</f>
        <v>Marta</v>
      </c>
      <c r="S319" s="20" t="str">
        <f>VLOOKUP(Q319,Prowadzacy!$F$2:$K$105,3,FALSE)</f>
        <v>Monika</v>
      </c>
      <c r="T319" s="20" t="str">
        <f>VLOOKUP(Q319,Prowadzacy!$F$2:$K$105,4,FALSE)</f>
        <v>Bątkiewicz-Pantuła</v>
      </c>
      <c r="U319" s="20" t="str">
        <f>VLOOKUP(Q319,Prowadzacy!$F$2:$M$105,8,FALSE)</f>
        <v xml:space="preserve">Marta | Bątkiewicz-Pantuła | Dr inż. |  ( 05298 ) </v>
      </c>
      <c r="V319" s="145"/>
      <c r="W319" s="145" t="s">
        <v>221</v>
      </c>
      <c r="X319" s="145"/>
      <c r="Y319" s="145"/>
      <c r="Z319" s="10"/>
      <c r="AA319" s="9"/>
      <c r="AB319" s="9"/>
      <c r="AC319" s="9"/>
      <c r="AD319" s="9"/>
      <c r="AE319" s="9"/>
      <c r="AF319" s="9"/>
      <c r="AG319" s="9"/>
      <c r="AH319" s="9"/>
      <c r="AI319" s="9"/>
      <c r="AJ319" s="9"/>
      <c r="AK319" s="9"/>
    </row>
    <row r="320" spans="1:37" ht="117">
      <c r="A320" s="288">
        <v>315</v>
      </c>
      <c r="B320" s="20" t="str">
        <f>VLOOKUP(E320,studia!$F$1:$I$12,2,FALSE)</f>
        <v>Elektrotechnika</v>
      </c>
      <c r="C320" s="20" t="str">
        <f>VLOOKUP(E320,studia!$F$1:$I$12,3,FALSE)</f>
        <v>mgr</v>
      </c>
      <c r="D320" s="20" t="str">
        <f>VLOOKUP(E320,studia!$F$1:$I$12,4,FALSE)</f>
        <v>EEN</v>
      </c>
      <c r="E320" s="145" t="s">
        <v>735</v>
      </c>
      <c r="F320" s="145"/>
      <c r="G320" s="230" t="s">
        <v>794</v>
      </c>
      <c r="H320" s="230" t="s">
        <v>795</v>
      </c>
      <c r="I320" s="230" t="s">
        <v>796</v>
      </c>
      <c r="J320" s="145" t="s">
        <v>701</v>
      </c>
      <c r="K320" s="19" t="str">
        <f>VLOOKUP(J320,Prowadzacy!$F$2:$J$105,2,FALSE)</f>
        <v>Jan</v>
      </c>
      <c r="L320" s="19" t="str">
        <f>VLOOKUP(J320,Prowadzacy!$F$2:$K$105,3,FALSE)</f>
        <v>Józef</v>
      </c>
      <c r="M320" s="19" t="str">
        <f>VLOOKUP(J320,Prowadzacy!$F$2:$K$105,4,FALSE)</f>
        <v>Iżykowski</v>
      </c>
      <c r="N320" s="20" t="str">
        <f>VLOOKUP(J320,Prowadzacy!$F$2:$M$105,8,FALSE)</f>
        <v xml:space="preserve">Jan | Iżykowski | Prof. dr hab. inż. |  ( 05212 ) </v>
      </c>
      <c r="O320" s="20" t="str">
        <f>VLOOKUP(J320,Prowadzacy!$F$2:$K$105,5,FALSE)</f>
        <v>K36W05D02</v>
      </c>
      <c r="P320" s="20" t="str">
        <f>VLOOKUP(J320,Prowadzacy!$F$2:$K$105,6,FALSE)</f>
        <v>ZAS</v>
      </c>
      <c r="Q320" s="145" t="s">
        <v>452</v>
      </c>
      <c r="R320" s="20" t="str">
        <f>VLOOKUP(Q320,Prowadzacy!$F$2:$K$105,2,FALSE)</f>
        <v>Krzysztof</v>
      </c>
      <c r="S320" s="20" t="str">
        <f>VLOOKUP(Q320,Prowadzacy!$F$2:$K$105,3,FALSE)</f>
        <v>Jacek</v>
      </c>
      <c r="T320" s="20" t="str">
        <f>VLOOKUP(Q320,Prowadzacy!$F$2:$K$105,4,FALSE)</f>
        <v>Solak</v>
      </c>
      <c r="U320" s="20" t="str">
        <f>VLOOKUP(Q320,Prowadzacy!$F$2:$M$105,8,FALSE)</f>
        <v xml:space="preserve">Krzysztof | Solak | Dr inż. |  ( 05296 ) </v>
      </c>
      <c r="V320" s="145"/>
      <c r="W320" s="285" t="s">
        <v>221</v>
      </c>
      <c r="X320" s="145"/>
      <c r="Y320" s="145" t="s">
        <v>221</v>
      </c>
      <c r="Z320" s="10"/>
      <c r="AA320" s="9"/>
      <c r="AB320" s="9"/>
      <c r="AC320" s="9"/>
      <c r="AD320" s="9"/>
      <c r="AE320" s="9"/>
      <c r="AF320" s="9"/>
      <c r="AG320" s="9"/>
      <c r="AH320" s="9"/>
      <c r="AI320" s="9"/>
      <c r="AJ320" s="9"/>
      <c r="AK320" s="9"/>
    </row>
    <row r="321" spans="1:37" ht="91.5">
      <c r="A321" s="288">
        <v>316</v>
      </c>
      <c r="B321" s="20" t="str">
        <f>VLOOKUP(E321,studia!$F$1:$I$12,2,FALSE)</f>
        <v>Elektrotechnika</v>
      </c>
      <c r="C321" s="20" t="str">
        <f>VLOOKUP(E321,studia!$F$1:$I$12,3,FALSE)</f>
        <v>mgr</v>
      </c>
      <c r="D321" s="20" t="str">
        <f>VLOOKUP(E321,studia!$F$1:$I$12,4,FALSE)</f>
        <v>EEN</v>
      </c>
      <c r="E321" s="145" t="s">
        <v>735</v>
      </c>
      <c r="F321" s="145"/>
      <c r="G321" s="230" t="s">
        <v>797</v>
      </c>
      <c r="H321" s="230" t="s">
        <v>798</v>
      </c>
      <c r="I321" s="230" t="s">
        <v>799</v>
      </c>
      <c r="J321" s="145" t="s">
        <v>701</v>
      </c>
      <c r="K321" s="19" t="str">
        <f>VLOOKUP(J321,Prowadzacy!$F$2:$J$105,2,FALSE)</f>
        <v>Jan</v>
      </c>
      <c r="L321" s="19" t="str">
        <f>VLOOKUP(J321,Prowadzacy!$F$2:$K$105,3,FALSE)</f>
        <v>Józef</v>
      </c>
      <c r="M321" s="19" t="str">
        <f>VLOOKUP(J321,Prowadzacy!$F$2:$K$105,4,FALSE)</f>
        <v>Iżykowski</v>
      </c>
      <c r="N321" s="20" t="str">
        <f>VLOOKUP(J321,Prowadzacy!$F$2:$M$105,8,FALSE)</f>
        <v xml:space="preserve">Jan | Iżykowski | Prof. dr hab. inż. |  ( 05212 ) </v>
      </c>
      <c r="O321" s="20" t="str">
        <f>VLOOKUP(J321,Prowadzacy!$F$2:$K$105,5,FALSE)</f>
        <v>K36W05D02</v>
      </c>
      <c r="P321" s="20" t="str">
        <f>VLOOKUP(J321,Prowadzacy!$F$2:$K$105,6,FALSE)</f>
        <v>ZAS</v>
      </c>
      <c r="Q321" s="145" t="s">
        <v>452</v>
      </c>
      <c r="R321" s="20" t="str">
        <f>VLOOKUP(Q321,Prowadzacy!$F$2:$K$105,2,FALSE)</f>
        <v>Krzysztof</v>
      </c>
      <c r="S321" s="20" t="str">
        <f>VLOOKUP(Q321,Prowadzacy!$F$2:$K$105,3,FALSE)</f>
        <v>Jacek</v>
      </c>
      <c r="T321" s="20" t="str">
        <f>VLOOKUP(Q321,Prowadzacy!$F$2:$K$105,4,FALSE)</f>
        <v>Solak</v>
      </c>
      <c r="U321" s="20" t="str">
        <f>VLOOKUP(Q321,Prowadzacy!$F$2:$M$105,8,FALSE)</f>
        <v xml:space="preserve">Krzysztof | Solak | Dr inż. |  ( 05296 ) </v>
      </c>
      <c r="V321" s="145"/>
      <c r="W321" s="285" t="s">
        <v>221</v>
      </c>
      <c r="X321" s="145"/>
      <c r="Y321" s="145" t="s">
        <v>221</v>
      </c>
      <c r="Z321" s="10"/>
      <c r="AA321" s="9"/>
      <c r="AB321" s="9"/>
      <c r="AC321" s="9"/>
      <c r="AD321" s="9"/>
      <c r="AE321" s="9"/>
      <c r="AF321" s="9"/>
      <c r="AG321" s="9"/>
      <c r="AH321" s="9"/>
      <c r="AI321" s="9"/>
      <c r="AJ321" s="9"/>
      <c r="AK321" s="9"/>
    </row>
    <row r="322" spans="1:37" ht="91.5">
      <c r="A322" s="288">
        <v>317</v>
      </c>
      <c r="B322" s="20" t="str">
        <f>VLOOKUP(E322,studia!$F$1:$I$12,2,FALSE)</f>
        <v>Elektrotechnika</v>
      </c>
      <c r="C322" s="20" t="str">
        <f>VLOOKUP(E322,studia!$F$1:$I$12,3,FALSE)</f>
        <v>mgr</v>
      </c>
      <c r="D322" s="20" t="str">
        <f>VLOOKUP(E322,studia!$F$1:$I$12,4,FALSE)</f>
        <v>EEN</v>
      </c>
      <c r="E322" s="145" t="s">
        <v>735</v>
      </c>
      <c r="F322" s="145"/>
      <c r="G322" s="230" t="s">
        <v>800</v>
      </c>
      <c r="H322" s="230" t="s">
        <v>801</v>
      </c>
      <c r="I322" s="230" t="s">
        <v>802</v>
      </c>
      <c r="J322" s="145" t="s">
        <v>701</v>
      </c>
      <c r="K322" s="19" t="str">
        <f>VLOOKUP(J322,Prowadzacy!$F$2:$J$105,2,FALSE)</f>
        <v>Jan</v>
      </c>
      <c r="L322" s="19" t="str">
        <f>VLOOKUP(J322,Prowadzacy!$F$2:$K$105,3,FALSE)</f>
        <v>Józef</v>
      </c>
      <c r="M322" s="19" t="str">
        <f>VLOOKUP(J322,Prowadzacy!$F$2:$K$105,4,FALSE)</f>
        <v>Iżykowski</v>
      </c>
      <c r="N322" s="20" t="str">
        <f>VLOOKUP(J322,Prowadzacy!$F$2:$M$105,8,FALSE)</f>
        <v xml:space="preserve">Jan | Iżykowski | Prof. dr hab. inż. |  ( 05212 ) </v>
      </c>
      <c r="O322" s="20" t="str">
        <f>VLOOKUP(J322,Prowadzacy!$F$2:$K$105,5,FALSE)</f>
        <v>K36W05D02</v>
      </c>
      <c r="P322" s="20" t="str">
        <f>VLOOKUP(J322,Prowadzacy!$F$2:$K$105,6,FALSE)</f>
        <v>ZAS</v>
      </c>
      <c r="Q322" s="145" t="s">
        <v>452</v>
      </c>
      <c r="R322" s="20" t="str">
        <f>VLOOKUP(Q322,Prowadzacy!$F$2:$K$105,2,FALSE)</f>
        <v>Krzysztof</v>
      </c>
      <c r="S322" s="20" t="str">
        <f>VLOOKUP(Q322,Prowadzacy!$F$2:$K$105,3,FALSE)</f>
        <v>Jacek</v>
      </c>
      <c r="T322" s="20" t="str">
        <f>VLOOKUP(Q322,Prowadzacy!$F$2:$K$105,4,FALSE)</f>
        <v>Solak</v>
      </c>
      <c r="U322" s="20" t="str">
        <f>VLOOKUP(Q322,Prowadzacy!$F$2:$M$105,8,FALSE)</f>
        <v xml:space="preserve">Krzysztof | Solak | Dr inż. |  ( 05296 ) </v>
      </c>
      <c r="V322" s="145"/>
      <c r="W322" s="285" t="s">
        <v>221</v>
      </c>
      <c r="X322" s="145"/>
      <c r="Y322" s="145" t="s">
        <v>221</v>
      </c>
      <c r="Z322" s="10"/>
      <c r="AA322" s="9"/>
      <c r="AB322" s="9"/>
      <c r="AC322" s="9"/>
      <c r="AD322" s="9"/>
      <c r="AE322" s="9"/>
      <c r="AF322" s="9"/>
      <c r="AG322" s="9"/>
      <c r="AH322" s="9"/>
      <c r="AI322" s="9"/>
      <c r="AJ322" s="9"/>
      <c r="AK322" s="9"/>
    </row>
    <row r="323" spans="1:37" ht="104.25">
      <c r="A323" s="288">
        <v>318</v>
      </c>
      <c r="B323" s="20" t="str">
        <f>VLOOKUP(E323,studia!$F$1:$I$12,2,FALSE)</f>
        <v>Elektrotechnika</v>
      </c>
      <c r="C323" s="20" t="str">
        <f>VLOOKUP(E323,studia!$F$1:$I$12,3,FALSE)</f>
        <v>mgr</v>
      </c>
      <c r="D323" s="20" t="str">
        <f>VLOOKUP(E323,studia!$F$1:$I$12,4,FALSE)</f>
        <v>EEN</v>
      </c>
      <c r="E323" s="145" t="s">
        <v>735</v>
      </c>
      <c r="F323" s="295" t="s">
        <v>2124</v>
      </c>
      <c r="G323" s="233" t="s">
        <v>1980</v>
      </c>
      <c r="H323" s="233" t="s">
        <v>803</v>
      </c>
      <c r="I323" s="233" t="s">
        <v>804</v>
      </c>
      <c r="J323" s="149" t="s">
        <v>571</v>
      </c>
      <c r="K323" s="19" t="str">
        <f>VLOOKUP(J323,Prowadzacy!$F$2:$J$105,2,FALSE)</f>
        <v>Marek</v>
      </c>
      <c r="L323" s="19" t="str">
        <f>VLOOKUP(J323,Prowadzacy!$F$2:$K$105,3,FALSE)</f>
        <v>Andrzej</v>
      </c>
      <c r="M323" s="19" t="str">
        <f>VLOOKUP(J323,Prowadzacy!$F$2:$K$105,4,FALSE)</f>
        <v>Jaworski</v>
      </c>
      <c r="N323" s="20" t="str">
        <f>VLOOKUP(J323,Prowadzacy!$F$2:$M$105,8,FALSE)</f>
        <v xml:space="preserve">Marek | Jaworski | Dr inż. |  ( 05237 ) </v>
      </c>
      <c r="O323" s="20" t="str">
        <f>VLOOKUP(J323,Prowadzacy!$F$2:$K$105,5,FALSE)</f>
        <v>K36W05D02</v>
      </c>
      <c r="P323" s="20" t="str">
        <f>VLOOKUP(J323,Prowadzacy!$F$2:$K$105,6,FALSE)</f>
        <v>ZEP</v>
      </c>
      <c r="Q323" s="149" t="s">
        <v>487</v>
      </c>
      <c r="R323" s="20" t="str">
        <f>VLOOKUP(Q323,Prowadzacy!$F$2:$K$105,2,FALSE)</f>
        <v>Janusz</v>
      </c>
      <c r="S323" s="20" t="str">
        <f>VLOOKUP(Q323,Prowadzacy!$F$2:$K$105,3,FALSE)</f>
        <v>Stanisław</v>
      </c>
      <c r="T323" s="20" t="str">
        <f>VLOOKUP(Q323,Prowadzacy!$F$2:$K$105,4,FALSE)</f>
        <v>Konieczny</v>
      </c>
      <c r="U323" s="20" t="str">
        <f>VLOOKUP(Q323,Prowadzacy!$F$2:$M$105,8,FALSE)</f>
        <v xml:space="preserve">Janusz | Konieczny | Dr inż. |  ( 05269 ) </v>
      </c>
      <c r="V323" s="145"/>
      <c r="W323" s="145" t="s">
        <v>221</v>
      </c>
      <c r="X323" s="145"/>
      <c r="Y323" s="145" t="s">
        <v>221</v>
      </c>
      <c r="Z323" s="10"/>
      <c r="AA323" s="9"/>
      <c r="AB323" s="9"/>
      <c r="AC323" s="9"/>
      <c r="AD323" s="9"/>
      <c r="AE323" s="9"/>
      <c r="AF323" s="9"/>
      <c r="AG323" s="9"/>
      <c r="AH323" s="9"/>
      <c r="AI323" s="9"/>
      <c r="AJ323" s="9"/>
      <c r="AK323" s="9"/>
    </row>
    <row r="324" spans="1:37" ht="78.75">
      <c r="A324" s="288">
        <v>319</v>
      </c>
      <c r="B324" s="20" t="str">
        <f>VLOOKUP(E324,studia!$F$1:$I$12,2,FALSE)</f>
        <v>Elektrotechnika</v>
      </c>
      <c r="C324" s="20" t="str">
        <f>VLOOKUP(E324,studia!$F$1:$I$12,3,FALSE)</f>
        <v>mgr</v>
      </c>
      <c r="D324" s="20" t="str">
        <f>VLOOKUP(E324,studia!$F$1:$I$12,4,FALSE)</f>
        <v>EEN</v>
      </c>
      <c r="E324" s="145" t="s">
        <v>735</v>
      </c>
      <c r="F324" s="295" t="s">
        <v>2124</v>
      </c>
      <c r="G324" s="233" t="s">
        <v>805</v>
      </c>
      <c r="H324" s="233" t="s">
        <v>806</v>
      </c>
      <c r="I324" s="233" t="s">
        <v>807</v>
      </c>
      <c r="J324" s="149" t="s">
        <v>571</v>
      </c>
      <c r="K324" s="19" t="str">
        <f>VLOOKUP(J324,Prowadzacy!$F$2:$J$105,2,FALSE)</f>
        <v>Marek</v>
      </c>
      <c r="L324" s="19" t="str">
        <f>VLOOKUP(J324,Prowadzacy!$F$2:$K$105,3,FALSE)</f>
        <v>Andrzej</v>
      </c>
      <c r="M324" s="19" t="str">
        <f>VLOOKUP(J324,Prowadzacy!$F$2:$K$105,4,FALSE)</f>
        <v>Jaworski</v>
      </c>
      <c r="N324" s="20" t="str">
        <f>VLOOKUP(J324,Prowadzacy!$F$2:$M$105,8,FALSE)</f>
        <v xml:space="preserve">Marek | Jaworski | Dr inż. |  ( 05237 ) </v>
      </c>
      <c r="O324" s="20" t="str">
        <f>VLOOKUP(J324,Prowadzacy!$F$2:$K$105,5,FALSE)</f>
        <v>K36W05D02</v>
      </c>
      <c r="P324" s="20" t="str">
        <f>VLOOKUP(J324,Prowadzacy!$F$2:$K$105,6,FALSE)</f>
        <v>ZEP</v>
      </c>
      <c r="Q324" s="149" t="s">
        <v>523</v>
      </c>
      <c r="R324" s="20" t="str">
        <f>VLOOKUP(Q324,Prowadzacy!$F$2:$K$105,2,FALSE)</f>
        <v>Joanna</v>
      </c>
      <c r="S324" s="20" t="str">
        <f>VLOOKUP(Q324,Prowadzacy!$F$2:$K$105,3,FALSE)</f>
        <v>Karolina</v>
      </c>
      <c r="T324" s="20" t="str">
        <f>VLOOKUP(Q324,Prowadzacy!$F$2:$K$105,4,FALSE)</f>
        <v>Budzisz</v>
      </c>
      <c r="U324" s="20" t="str">
        <f>VLOOKUP(Q324,Prowadzacy!$F$2:$M$105,8,FALSE)</f>
        <v xml:space="preserve">Joanna | Budzisz | Dr inż. |  ( 05404 ) </v>
      </c>
      <c r="V324" s="145"/>
      <c r="W324" s="145" t="s">
        <v>221</v>
      </c>
      <c r="X324" s="145"/>
      <c r="Y324" s="145" t="s">
        <v>221</v>
      </c>
      <c r="Z324" s="10"/>
      <c r="AA324" s="9"/>
      <c r="AB324" s="9"/>
      <c r="AC324" s="9"/>
      <c r="AD324" s="9"/>
      <c r="AE324" s="9"/>
      <c r="AF324" s="9"/>
      <c r="AG324" s="9"/>
      <c r="AH324" s="9"/>
      <c r="AI324" s="9"/>
      <c r="AJ324" s="9"/>
      <c r="AK324" s="9"/>
    </row>
    <row r="325" spans="1:37" ht="91.5">
      <c r="A325" s="288">
        <v>320</v>
      </c>
      <c r="B325" s="20" t="str">
        <f>VLOOKUP(E325,studia!$F$1:$I$12,2,FALSE)</f>
        <v>Elektrotechnika</v>
      </c>
      <c r="C325" s="20" t="str">
        <f>VLOOKUP(E325,studia!$F$1:$I$12,3,FALSE)</f>
        <v>mgr</v>
      </c>
      <c r="D325" s="20" t="str">
        <f>VLOOKUP(E325,studia!$F$1:$I$12,4,FALSE)</f>
        <v>EEN</v>
      </c>
      <c r="E325" s="145" t="s">
        <v>735</v>
      </c>
      <c r="F325" s="145"/>
      <c r="G325" s="233" t="s">
        <v>808</v>
      </c>
      <c r="H325" s="233" t="s">
        <v>809</v>
      </c>
      <c r="I325" s="233" t="s">
        <v>810</v>
      </c>
      <c r="J325" s="149" t="s">
        <v>571</v>
      </c>
      <c r="K325" s="19" t="str">
        <f>VLOOKUP(J325,Prowadzacy!$F$2:$J$105,2,FALSE)</f>
        <v>Marek</v>
      </c>
      <c r="L325" s="19" t="str">
        <f>VLOOKUP(J325,Prowadzacy!$F$2:$K$105,3,FALSE)</f>
        <v>Andrzej</v>
      </c>
      <c r="M325" s="19" t="str">
        <f>VLOOKUP(J325,Prowadzacy!$F$2:$K$105,4,FALSE)</f>
        <v>Jaworski</v>
      </c>
      <c r="N325" s="20" t="str">
        <f>VLOOKUP(J325,Prowadzacy!$F$2:$M$105,8,FALSE)</f>
        <v xml:space="preserve">Marek | Jaworski | Dr inż. |  ( 05237 ) </v>
      </c>
      <c r="O325" s="20" t="str">
        <f>VLOOKUP(J325,Prowadzacy!$F$2:$K$105,5,FALSE)</f>
        <v>K36W05D02</v>
      </c>
      <c r="P325" s="20" t="str">
        <f>VLOOKUP(J325,Prowadzacy!$F$2:$K$105,6,FALSE)</f>
        <v>ZEP</v>
      </c>
      <c r="Q325" s="149" t="s">
        <v>523</v>
      </c>
      <c r="R325" s="20" t="str">
        <f>VLOOKUP(Q325,Prowadzacy!$F$2:$K$105,2,FALSE)</f>
        <v>Joanna</v>
      </c>
      <c r="S325" s="20" t="str">
        <f>VLOOKUP(Q325,Prowadzacy!$F$2:$K$105,3,FALSE)</f>
        <v>Karolina</v>
      </c>
      <c r="T325" s="20" t="str">
        <f>VLOOKUP(Q325,Prowadzacy!$F$2:$K$105,4,FALSE)</f>
        <v>Budzisz</v>
      </c>
      <c r="U325" s="20" t="str">
        <f>VLOOKUP(Q325,Prowadzacy!$F$2:$M$105,8,FALSE)</f>
        <v xml:space="preserve">Joanna | Budzisz | Dr inż. |  ( 05404 ) </v>
      </c>
      <c r="V325" s="145"/>
      <c r="W325" s="145" t="s">
        <v>221</v>
      </c>
      <c r="X325" s="145"/>
      <c r="Y325" s="145" t="s">
        <v>221</v>
      </c>
      <c r="Z325" s="10"/>
      <c r="AA325" s="9"/>
      <c r="AB325" s="9"/>
      <c r="AC325" s="9"/>
      <c r="AD325" s="9"/>
      <c r="AE325" s="9"/>
      <c r="AF325" s="9"/>
      <c r="AG325" s="9"/>
      <c r="AH325" s="9"/>
      <c r="AI325" s="9"/>
      <c r="AJ325" s="9"/>
      <c r="AK325" s="9"/>
    </row>
    <row r="326" spans="1:37" ht="104.25">
      <c r="A326" s="288">
        <v>321</v>
      </c>
      <c r="B326" s="20" t="str">
        <f>VLOOKUP(E326,studia!$F$1:$I$12,2,FALSE)</f>
        <v>Automatyka Przemysłowa</v>
      </c>
      <c r="C326" s="20" t="str">
        <f>VLOOKUP(E326,studia!$F$1:$I$12,3,FALSE)</f>
        <v>mgr</v>
      </c>
      <c r="D326" s="20" t="str">
        <f>VLOOKUP(E326,studia!$F$1:$I$12,4,FALSE)</f>
        <v>AMU</v>
      </c>
      <c r="E326" s="145" t="s">
        <v>1654</v>
      </c>
      <c r="F326" s="145"/>
      <c r="G326" s="232" t="s">
        <v>484</v>
      </c>
      <c r="H326" s="232" t="s">
        <v>485</v>
      </c>
      <c r="I326" s="232" t="s">
        <v>486</v>
      </c>
      <c r="J326" s="145" t="s">
        <v>487</v>
      </c>
      <c r="K326" s="19" t="str">
        <f>VLOOKUP(J326,Prowadzacy!$F$2:$J$105,2,FALSE)</f>
        <v>Janusz</v>
      </c>
      <c r="L326" s="19" t="str">
        <f>VLOOKUP(J326,Prowadzacy!$F$2:$K$105,3,FALSE)</f>
        <v>Stanisław</v>
      </c>
      <c r="M326" s="19" t="str">
        <f>VLOOKUP(J326,Prowadzacy!$F$2:$K$105,4,FALSE)</f>
        <v>Konieczny</v>
      </c>
      <c r="N326" s="20" t="str">
        <f>VLOOKUP(J326,Prowadzacy!$F$2:$M$105,8,FALSE)</f>
        <v xml:space="preserve">Janusz | Konieczny | Dr inż. |  ( 05269 ) </v>
      </c>
      <c r="O326" s="20" t="str">
        <f>VLOOKUP(J326,Prowadzacy!$F$2:$K$105,5,FALSE)</f>
        <v>K36W05D02</v>
      </c>
      <c r="P326" s="20" t="str">
        <f>VLOOKUP(J326,Prowadzacy!$F$2:$K$105,6,FALSE)</f>
        <v>ZEP</v>
      </c>
      <c r="Q326" s="145" t="s">
        <v>695</v>
      </c>
      <c r="R326" s="20" t="str">
        <f>VLOOKUP(Q326,Prowadzacy!$F$2:$K$105,2,FALSE)</f>
        <v>Wiktoria</v>
      </c>
      <c r="S326" s="20" t="str">
        <f>VLOOKUP(Q326,Prowadzacy!$F$2:$K$105,3,FALSE)</f>
        <v>Maria</v>
      </c>
      <c r="T326" s="20" t="str">
        <f>VLOOKUP(Q326,Prowadzacy!$F$2:$K$105,4,FALSE)</f>
        <v>Grycan</v>
      </c>
      <c r="U326" s="20" t="str">
        <f>VLOOKUP(Q326,Prowadzacy!$F$2:$M$105,8,FALSE)</f>
        <v xml:space="preserve">Wiktoria | Grycan | Dr inż. |  ( 05408 ) </v>
      </c>
      <c r="V326" s="145"/>
      <c r="W326" s="145" t="s">
        <v>221</v>
      </c>
      <c r="X326" s="145"/>
      <c r="Y326" s="145" t="s">
        <v>221</v>
      </c>
      <c r="Z326" s="10"/>
      <c r="AA326" s="9"/>
      <c r="AB326" s="9"/>
      <c r="AC326" s="9"/>
      <c r="AD326" s="9"/>
      <c r="AE326" s="9"/>
      <c r="AF326" s="9"/>
      <c r="AG326" s="9"/>
      <c r="AH326" s="9"/>
      <c r="AI326" s="9"/>
      <c r="AJ326" s="9"/>
      <c r="AK326" s="9"/>
    </row>
    <row r="327" spans="1:37" ht="78.75">
      <c r="A327" s="288">
        <v>322</v>
      </c>
      <c r="B327" s="20" t="str">
        <f>VLOOKUP(E327,studia!$F$1:$I$12,2,FALSE)</f>
        <v>Elektrotechnika</v>
      </c>
      <c r="C327" s="20" t="str">
        <f>VLOOKUP(E327,studia!$F$1:$I$12,3,FALSE)</f>
        <v>mgr</v>
      </c>
      <c r="D327" s="20" t="str">
        <f>VLOOKUP(E327,studia!$F$1:$I$12,4,FALSE)</f>
        <v>EEN</v>
      </c>
      <c r="E327" s="145" t="s">
        <v>735</v>
      </c>
      <c r="F327" s="145"/>
      <c r="G327" s="232" t="s">
        <v>811</v>
      </c>
      <c r="H327" s="232" t="s">
        <v>812</v>
      </c>
      <c r="I327" s="232" t="s">
        <v>813</v>
      </c>
      <c r="J327" s="145" t="s">
        <v>487</v>
      </c>
      <c r="K327" s="19" t="str">
        <f>VLOOKUP(J327,Prowadzacy!$F$2:$J$105,2,FALSE)</f>
        <v>Janusz</v>
      </c>
      <c r="L327" s="19" t="str">
        <f>VLOOKUP(J327,Prowadzacy!$F$2:$K$105,3,FALSE)</f>
        <v>Stanisław</v>
      </c>
      <c r="M327" s="19" t="str">
        <f>VLOOKUP(J327,Prowadzacy!$F$2:$K$105,4,FALSE)</f>
        <v>Konieczny</v>
      </c>
      <c r="N327" s="20" t="str">
        <f>VLOOKUP(J327,Prowadzacy!$F$2:$M$105,8,FALSE)</f>
        <v xml:space="preserve">Janusz | Konieczny | Dr inż. |  ( 05269 ) </v>
      </c>
      <c r="O327" s="20" t="str">
        <f>VLOOKUP(J327,Prowadzacy!$F$2:$K$105,5,FALSE)</f>
        <v>K36W05D02</v>
      </c>
      <c r="P327" s="20" t="str">
        <f>VLOOKUP(J327,Prowadzacy!$F$2:$K$105,6,FALSE)</f>
        <v>ZEP</v>
      </c>
      <c r="Q327" s="145" t="s">
        <v>695</v>
      </c>
      <c r="R327" s="20" t="str">
        <f>VLOOKUP(Q327,Prowadzacy!$F$2:$K$105,2,FALSE)</f>
        <v>Wiktoria</v>
      </c>
      <c r="S327" s="20" t="str">
        <f>VLOOKUP(Q327,Prowadzacy!$F$2:$K$105,3,FALSE)</f>
        <v>Maria</v>
      </c>
      <c r="T327" s="20" t="str">
        <f>VLOOKUP(Q327,Prowadzacy!$F$2:$K$105,4,FALSE)</f>
        <v>Grycan</v>
      </c>
      <c r="U327" s="20" t="str">
        <f>VLOOKUP(Q327,Prowadzacy!$F$2:$M$105,8,FALSE)</f>
        <v xml:space="preserve">Wiktoria | Grycan | Dr inż. |  ( 05408 ) </v>
      </c>
      <c r="V327" s="145"/>
      <c r="W327" s="145" t="s">
        <v>221</v>
      </c>
      <c r="X327" s="145"/>
      <c r="Y327" s="145" t="s">
        <v>221</v>
      </c>
      <c r="Z327" s="10"/>
      <c r="AA327" s="9"/>
      <c r="AB327" s="9"/>
      <c r="AC327" s="9"/>
      <c r="AD327" s="9"/>
      <c r="AE327" s="9"/>
      <c r="AF327" s="9"/>
      <c r="AG327" s="9"/>
      <c r="AH327" s="9"/>
      <c r="AI327" s="9"/>
      <c r="AJ327" s="9"/>
      <c r="AK327" s="9"/>
    </row>
    <row r="328" spans="1:37" ht="129.75">
      <c r="A328" s="288">
        <v>323</v>
      </c>
      <c r="B328" s="20" t="str">
        <f>VLOOKUP(E328,studia!$F$1:$I$12,2,FALSE)</f>
        <v>Elektrotechnika</v>
      </c>
      <c r="C328" s="20" t="str">
        <f>VLOOKUP(E328,studia!$F$1:$I$12,3,FALSE)</f>
        <v>mgr</v>
      </c>
      <c r="D328" s="20" t="str">
        <f>VLOOKUP(E328,studia!$F$1:$I$12,4,FALSE)</f>
        <v>EEN</v>
      </c>
      <c r="E328" s="145" t="s">
        <v>735</v>
      </c>
      <c r="F328" s="145"/>
      <c r="G328" s="232" t="s">
        <v>814</v>
      </c>
      <c r="H328" s="232" t="s">
        <v>815</v>
      </c>
      <c r="I328" s="232" t="s">
        <v>816</v>
      </c>
      <c r="J328" s="145" t="s">
        <v>487</v>
      </c>
      <c r="K328" s="19" t="str">
        <f>VLOOKUP(J328,Prowadzacy!$F$2:$J$105,2,FALSE)</f>
        <v>Janusz</v>
      </c>
      <c r="L328" s="19" t="str">
        <f>VLOOKUP(J328,Prowadzacy!$F$2:$K$105,3,FALSE)</f>
        <v>Stanisław</v>
      </c>
      <c r="M328" s="19" t="str">
        <f>VLOOKUP(J328,Prowadzacy!$F$2:$K$105,4,FALSE)</f>
        <v>Konieczny</v>
      </c>
      <c r="N328" s="20" t="str">
        <f>VLOOKUP(J328,Prowadzacy!$F$2:$M$105,8,FALSE)</f>
        <v xml:space="preserve">Janusz | Konieczny | Dr inż. |  ( 05269 ) </v>
      </c>
      <c r="O328" s="20" t="str">
        <f>VLOOKUP(J328,Prowadzacy!$F$2:$K$105,5,FALSE)</f>
        <v>K36W05D02</v>
      </c>
      <c r="P328" s="20" t="str">
        <f>VLOOKUP(J328,Prowadzacy!$F$2:$K$105,6,FALSE)</f>
        <v>ZEP</v>
      </c>
      <c r="Q328" s="145" t="s">
        <v>571</v>
      </c>
      <c r="R328" s="20" t="str">
        <f>VLOOKUP(Q328,Prowadzacy!$F$2:$K$105,2,FALSE)</f>
        <v>Marek</v>
      </c>
      <c r="S328" s="20" t="str">
        <f>VLOOKUP(Q328,Prowadzacy!$F$2:$K$105,3,FALSE)</f>
        <v>Andrzej</v>
      </c>
      <c r="T328" s="20" t="str">
        <f>VLOOKUP(Q328,Prowadzacy!$F$2:$K$105,4,FALSE)</f>
        <v>Jaworski</v>
      </c>
      <c r="U328" s="20" t="str">
        <f>VLOOKUP(Q328,Prowadzacy!$F$2:$M$105,8,FALSE)</f>
        <v xml:space="preserve">Marek | Jaworski | Dr inż. |  ( 05237 ) </v>
      </c>
      <c r="V328" s="145"/>
      <c r="W328" s="145" t="s">
        <v>221</v>
      </c>
      <c r="X328" s="145"/>
      <c r="Y328" s="145" t="s">
        <v>221</v>
      </c>
      <c r="Z328" s="10"/>
      <c r="AA328" s="9"/>
      <c r="AB328" s="9"/>
      <c r="AC328" s="9"/>
      <c r="AD328" s="9"/>
      <c r="AE328" s="9"/>
      <c r="AF328" s="9"/>
      <c r="AG328" s="9"/>
      <c r="AH328" s="9"/>
      <c r="AI328" s="9"/>
      <c r="AJ328" s="9"/>
      <c r="AK328" s="9"/>
    </row>
    <row r="329" spans="1:37" ht="129.75">
      <c r="A329" s="288">
        <v>324</v>
      </c>
      <c r="B329" s="20" t="str">
        <f>VLOOKUP(E329,studia!$F$1:$I$12,2,FALSE)</f>
        <v>Elektrotechnika</v>
      </c>
      <c r="C329" s="20" t="str">
        <f>VLOOKUP(E329,studia!$F$1:$I$12,3,FALSE)</f>
        <v>mgr</v>
      </c>
      <c r="D329" s="20" t="str">
        <f>VLOOKUP(E329,studia!$F$1:$I$12,4,FALSE)</f>
        <v>EEN</v>
      </c>
      <c r="E329" s="145" t="s">
        <v>735</v>
      </c>
      <c r="F329" s="145"/>
      <c r="G329" s="252" t="s">
        <v>1805</v>
      </c>
      <c r="H329" s="233" t="s">
        <v>1806</v>
      </c>
      <c r="I329" s="234" t="s">
        <v>1807</v>
      </c>
      <c r="J329" s="145" t="s">
        <v>594</v>
      </c>
      <c r="K329" s="19" t="str">
        <f>VLOOKUP(J329,Prowadzacy!$F$2:$J$105,2,FALSE)</f>
        <v>Marek</v>
      </c>
      <c r="L329" s="19" t="str">
        <f>VLOOKUP(J329,Prowadzacy!$F$2:$K$105,3,FALSE)</f>
        <v>Aleksander</v>
      </c>
      <c r="M329" s="19" t="str">
        <f>VLOOKUP(J329,Prowadzacy!$F$2:$K$105,4,FALSE)</f>
        <v>Kott</v>
      </c>
      <c r="N329" s="20" t="str">
        <f>VLOOKUP(J329,Prowadzacy!$F$2:$M$105,8,FALSE)</f>
        <v xml:space="preserve">Marek | Kott | Dr inż. |  ( 05297 ) </v>
      </c>
      <c r="O329" s="20" t="str">
        <f>VLOOKUP(J329,Prowadzacy!$F$2:$K$105,5,FALSE)</f>
        <v>K36W05D02</v>
      </c>
      <c r="P329" s="20" t="str">
        <f>VLOOKUP(J329,Prowadzacy!$F$2:$K$105,6,FALSE)</f>
        <v>ZSS</v>
      </c>
      <c r="Q329" s="145" t="s">
        <v>419</v>
      </c>
      <c r="R329" s="20" t="str">
        <f>VLOOKUP(Q329,Prowadzacy!$F$2:$K$105,2,FALSE)</f>
        <v>Robert</v>
      </c>
      <c r="S329" s="20" t="str">
        <f>VLOOKUP(Q329,Prowadzacy!$F$2:$K$105,3,FALSE)</f>
        <v>Stanisław</v>
      </c>
      <c r="T329" s="20" t="str">
        <f>VLOOKUP(Q329,Prowadzacy!$F$2:$K$105,4,FALSE)</f>
        <v>Łukomski</v>
      </c>
      <c r="U329" s="20" t="str">
        <f>VLOOKUP(Q329,Prowadzacy!$F$2:$M$105,8,FALSE)</f>
        <v xml:space="preserve">Robert | Łukomski | Dr inż. |  ( 05216 ) </v>
      </c>
      <c r="V329" s="145"/>
      <c r="W329" s="145" t="s">
        <v>221</v>
      </c>
      <c r="X329" s="145"/>
      <c r="Y329" s="145" t="s">
        <v>221</v>
      </c>
      <c r="Z329" s="10"/>
      <c r="AA329" s="9"/>
      <c r="AB329" s="9"/>
      <c r="AC329" s="9"/>
      <c r="AD329" s="9"/>
      <c r="AE329" s="9"/>
      <c r="AF329" s="9"/>
      <c r="AG329" s="9"/>
      <c r="AH329" s="9"/>
      <c r="AI329" s="9"/>
      <c r="AJ329" s="9"/>
      <c r="AK329" s="9"/>
    </row>
    <row r="330" spans="1:37" ht="142.5">
      <c r="A330" s="288">
        <v>325</v>
      </c>
      <c r="B330" s="20" t="str">
        <f>VLOOKUP(E330,studia!$F$1:$I$12,2,FALSE)</f>
        <v>Elektrotechnika</v>
      </c>
      <c r="C330" s="20" t="str">
        <f>VLOOKUP(E330,studia!$F$1:$I$12,3,FALSE)</f>
        <v>mgr</v>
      </c>
      <c r="D330" s="20" t="str">
        <f>VLOOKUP(E330,studia!$F$1:$I$12,4,FALSE)</f>
        <v>EEN</v>
      </c>
      <c r="E330" s="145" t="s">
        <v>735</v>
      </c>
      <c r="F330" s="145"/>
      <c r="G330" s="232" t="s">
        <v>817</v>
      </c>
      <c r="H330" s="232" t="s">
        <v>818</v>
      </c>
      <c r="I330" s="232" t="s">
        <v>819</v>
      </c>
      <c r="J330" s="145" t="s">
        <v>431</v>
      </c>
      <c r="K330" s="19" t="str">
        <f>VLOOKUP(J330,Prowadzacy!$F$2:$J$105,2,FALSE)</f>
        <v>Radosław</v>
      </c>
      <c r="L330" s="19">
        <f>VLOOKUP(J330,Prowadzacy!$F$2:$K$105,3,FALSE)</f>
        <v>0</v>
      </c>
      <c r="M330" s="19" t="str">
        <f>VLOOKUP(J330,Prowadzacy!$F$2:$K$105,4,FALSE)</f>
        <v>Nalepa</v>
      </c>
      <c r="N330" s="20" t="str">
        <f>VLOOKUP(J330,Prowadzacy!$F$2:$M$105,8,FALSE)</f>
        <v xml:space="preserve">Radosław | Nalepa | Dr inż. |  ( 05386 ) </v>
      </c>
      <c r="O330" s="20" t="str">
        <f>VLOOKUP(J330,Prowadzacy!$F$2:$K$105,5,FALSE)</f>
        <v>K36W05D02</v>
      </c>
      <c r="P330" s="20" t="str">
        <f>VLOOKUP(J330,Prowadzacy!$F$2:$K$105,6,FALSE)</f>
        <v>ZSS</v>
      </c>
      <c r="Q330" s="145" t="s">
        <v>419</v>
      </c>
      <c r="R330" s="20" t="str">
        <f>VLOOKUP(Q330,Prowadzacy!$F$2:$K$105,2,FALSE)</f>
        <v>Robert</v>
      </c>
      <c r="S330" s="20" t="str">
        <f>VLOOKUP(Q330,Prowadzacy!$F$2:$K$105,3,FALSE)</f>
        <v>Stanisław</v>
      </c>
      <c r="T330" s="20" t="str">
        <f>VLOOKUP(Q330,Prowadzacy!$F$2:$K$105,4,FALSE)</f>
        <v>Łukomski</v>
      </c>
      <c r="U330" s="20" t="str">
        <f>VLOOKUP(Q330,Prowadzacy!$F$2:$M$105,8,FALSE)</f>
        <v xml:space="preserve">Robert | Łukomski | Dr inż. |  ( 05216 ) </v>
      </c>
      <c r="V330" s="145"/>
      <c r="W330" s="145" t="s">
        <v>221</v>
      </c>
      <c r="X330" s="145"/>
      <c r="Y330" s="145" t="s">
        <v>221</v>
      </c>
      <c r="Z330" s="10"/>
      <c r="AA330" s="9"/>
      <c r="AB330" s="9"/>
      <c r="AC330" s="9"/>
      <c r="AD330" s="9"/>
      <c r="AE330" s="9"/>
      <c r="AF330" s="9"/>
      <c r="AG330" s="9"/>
      <c r="AH330" s="9"/>
      <c r="AI330" s="9"/>
      <c r="AJ330" s="9"/>
      <c r="AK330" s="9"/>
    </row>
    <row r="331" spans="1:37" ht="78.75">
      <c r="A331" s="288">
        <v>326</v>
      </c>
      <c r="B331" s="20" t="str">
        <f>VLOOKUP(E331,studia!$F$1:$I$12,2,FALSE)</f>
        <v>Elektrotechnika</v>
      </c>
      <c r="C331" s="20" t="str">
        <f>VLOOKUP(E331,studia!$F$1:$I$12,3,FALSE)</f>
        <v>mgr</v>
      </c>
      <c r="D331" s="20" t="str">
        <f>VLOOKUP(E331,studia!$F$1:$I$12,4,FALSE)</f>
        <v>EEN</v>
      </c>
      <c r="E331" s="145" t="s">
        <v>735</v>
      </c>
      <c r="F331" s="145"/>
      <c r="G331" s="232" t="s">
        <v>820</v>
      </c>
      <c r="H331" s="232" t="s">
        <v>821</v>
      </c>
      <c r="I331" s="232" t="s">
        <v>822</v>
      </c>
      <c r="J331" s="145" t="s">
        <v>616</v>
      </c>
      <c r="K331" s="19" t="str">
        <f>VLOOKUP(J331,Prowadzacy!$F$2:$J$105,2,FALSE)</f>
        <v>Tomasz</v>
      </c>
      <c r="L331" s="19" t="str">
        <f>VLOOKUP(J331,Prowadzacy!$F$2:$K$105,3,FALSE)</f>
        <v>Kazimierz</v>
      </c>
      <c r="M331" s="19" t="str">
        <f>VLOOKUP(J331,Prowadzacy!$F$2:$K$105,4,FALSE)</f>
        <v>Okoń</v>
      </c>
      <c r="N331" s="20" t="str">
        <f>VLOOKUP(J331,Prowadzacy!$F$2:$M$105,8,FALSE)</f>
        <v xml:space="preserve">Tomasz | Okoń | Dr inż. |  ( 05401 ) </v>
      </c>
      <c r="O331" s="20" t="str">
        <f>VLOOKUP(J331,Prowadzacy!$F$2:$K$105,5,FALSE)</f>
        <v>K36W05D02</v>
      </c>
      <c r="P331" s="20" t="str">
        <f>VLOOKUP(J331,Prowadzacy!$F$2:$K$105,6,FALSE)</f>
        <v>ZSS</v>
      </c>
      <c r="Q331" s="145" t="s">
        <v>419</v>
      </c>
      <c r="R331" s="20" t="str">
        <f>VLOOKUP(Q331,Prowadzacy!$F$2:$K$105,2,FALSE)</f>
        <v>Robert</v>
      </c>
      <c r="S331" s="20" t="str">
        <f>VLOOKUP(Q331,Prowadzacy!$F$2:$K$105,3,FALSE)</f>
        <v>Stanisław</v>
      </c>
      <c r="T331" s="20" t="str">
        <f>VLOOKUP(Q331,Prowadzacy!$F$2:$K$105,4,FALSE)</f>
        <v>Łukomski</v>
      </c>
      <c r="U331" s="20" t="str">
        <f>VLOOKUP(Q331,Prowadzacy!$F$2:$M$105,8,FALSE)</f>
        <v xml:space="preserve">Robert | Łukomski | Dr inż. |  ( 05216 ) </v>
      </c>
      <c r="V331" s="145"/>
      <c r="W331" s="145" t="s">
        <v>221</v>
      </c>
      <c r="X331" s="145"/>
      <c r="Y331" s="145" t="s">
        <v>221</v>
      </c>
      <c r="Z331" s="10"/>
      <c r="AA331" s="9"/>
      <c r="AB331" s="9"/>
      <c r="AC331" s="9"/>
      <c r="AD331" s="9"/>
      <c r="AE331" s="9"/>
      <c r="AF331" s="9"/>
      <c r="AG331" s="9"/>
      <c r="AH331" s="9"/>
      <c r="AI331" s="9"/>
      <c r="AJ331" s="9"/>
      <c r="AK331" s="9"/>
    </row>
    <row r="332" spans="1:37" ht="66">
      <c r="A332" s="288">
        <v>327</v>
      </c>
      <c r="B332" s="20" t="str">
        <f>VLOOKUP(E332,studia!$F$1:$I$12,2,FALSE)</f>
        <v>Elektrotechnika</v>
      </c>
      <c r="C332" s="20" t="str">
        <f>VLOOKUP(E332,studia!$F$1:$I$12,3,FALSE)</f>
        <v>mgr</v>
      </c>
      <c r="D332" s="20" t="str">
        <f>VLOOKUP(E332,studia!$F$1:$I$12,4,FALSE)</f>
        <v>EEN</v>
      </c>
      <c r="E332" s="145" t="s">
        <v>735</v>
      </c>
      <c r="F332" s="145"/>
      <c r="G332" s="233" t="s">
        <v>823</v>
      </c>
      <c r="H332" s="233" t="s">
        <v>824</v>
      </c>
      <c r="I332" s="233" t="s">
        <v>825</v>
      </c>
      <c r="J332" s="145" t="s">
        <v>616</v>
      </c>
      <c r="K332" s="19" t="str">
        <f>VLOOKUP(J332,Prowadzacy!$F$2:$J$105,2,FALSE)</f>
        <v>Tomasz</v>
      </c>
      <c r="L332" s="19" t="str">
        <f>VLOOKUP(J332,Prowadzacy!$F$2:$K$105,3,FALSE)</f>
        <v>Kazimierz</v>
      </c>
      <c r="M332" s="19" t="str">
        <f>VLOOKUP(J332,Prowadzacy!$F$2:$K$105,4,FALSE)</f>
        <v>Okoń</v>
      </c>
      <c r="N332" s="20" t="str">
        <f>VLOOKUP(J332,Prowadzacy!$F$2:$M$105,8,FALSE)</f>
        <v xml:space="preserve">Tomasz | Okoń | Dr inż. |  ( 05401 ) </v>
      </c>
      <c r="O332" s="20" t="str">
        <f>VLOOKUP(J332,Prowadzacy!$F$2:$K$105,5,FALSE)</f>
        <v>K36W05D02</v>
      </c>
      <c r="P332" s="20" t="str">
        <f>VLOOKUP(J332,Prowadzacy!$F$2:$K$105,6,FALSE)</f>
        <v>ZSS</v>
      </c>
      <c r="Q332" s="145" t="s">
        <v>419</v>
      </c>
      <c r="R332" s="20" t="str">
        <f>VLOOKUP(Q332,Prowadzacy!$F$2:$K$105,2,FALSE)</f>
        <v>Robert</v>
      </c>
      <c r="S332" s="20" t="str">
        <f>VLOOKUP(Q332,Prowadzacy!$F$2:$K$105,3,FALSE)</f>
        <v>Stanisław</v>
      </c>
      <c r="T332" s="20" t="str">
        <f>VLOOKUP(Q332,Prowadzacy!$F$2:$K$105,4,FALSE)</f>
        <v>Łukomski</v>
      </c>
      <c r="U332" s="20" t="str">
        <f>VLOOKUP(Q332,Prowadzacy!$F$2:$M$105,8,FALSE)</f>
        <v xml:space="preserve">Robert | Łukomski | Dr inż. |  ( 05216 ) </v>
      </c>
      <c r="V332" s="145"/>
      <c r="W332" s="145" t="s">
        <v>221</v>
      </c>
      <c r="X332" s="145"/>
      <c r="Y332" s="145" t="s">
        <v>221</v>
      </c>
      <c r="Z332" s="10"/>
      <c r="AA332" s="9"/>
      <c r="AB332" s="9"/>
      <c r="AC332" s="9"/>
      <c r="AD332" s="9"/>
      <c r="AE332" s="9"/>
      <c r="AF332" s="9"/>
      <c r="AG332" s="9"/>
      <c r="AH332" s="9"/>
      <c r="AI332" s="9"/>
      <c r="AJ332" s="9"/>
      <c r="AK332" s="9"/>
    </row>
    <row r="333" spans="1:37" ht="78.75">
      <c r="A333" s="288">
        <v>328</v>
      </c>
      <c r="B333" s="20" t="str">
        <f>VLOOKUP(E333,studia!$F$1:$I$12,2,FALSE)</f>
        <v>Elektrotechnika</v>
      </c>
      <c r="C333" s="20" t="str">
        <f>VLOOKUP(E333,studia!$F$1:$I$12,3,FALSE)</f>
        <v>mgr</v>
      </c>
      <c r="D333" s="20" t="str">
        <f>VLOOKUP(E333,studia!$F$1:$I$12,4,FALSE)</f>
        <v>EEN</v>
      </c>
      <c r="E333" s="145" t="s">
        <v>735</v>
      </c>
      <c r="F333" s="145"/>
      <c r="G333" s="235" t="s">
        <v>826</v>
      </c>
      <c r="H333" s="235" t="s">
        <v>827</v>
      </c>
      <c r="I333" s="235" t="s">
        <v>828</v>
      </c>
      <c r="J333" s="145" t="s">
        <v>616</v>
      </c>
      <c r="K333" s="19" t="str">
        <f>VLOOKUP(J333,Prowadzacy!$F$2:$J$105,2,FALSE)</f>
        <v>Tomasz</v>
      </c>
      <c r="L333" s="19" t="str">
        <f>VLOOKUP(J333,Prowadzacy!$F$2:$K$105,3,FALSE)</f>
        <v>Kazimierz</v>
      </c>
      <c r="M333" s="19" t="str">
        <f>VLOOKUP(J333,Prowadzacy!$F$2:$K$105,4,FALSE)</f>
        <v>Okoń</v>
      </c>
      <c r="N333" s="20" t="str">
        <f>VLOOKUP(J333,Prowadzacy!$F$2:$M$105,8,FALSE)</f>
        <v xml:space="preserve">Tomasz | Okoń | Dr inż. |  ( 05401 ) </v>
      </c>
      <c r="O333" s="20" t="str">
        <f>VLOOKUP(J333,Prowadzacy!$F$2:$K$105,5,FALSE)</f>
        <v>K36W05D02</v>
      </c>
      <c r="P333" s="20" t="str">
        <f>VLOOKUP(J333,Prowadzacy!$F$2:$K$105,6,FALSE)</f>
        <v>ZSS</v>
      </c>
      <c r="Q333" s="145" t="s">
        <v>419</v>
      </c>
      <c r="R333" s="20" t="str">
        <f>VLOOKUP(Q333,Prowadzacy!$F$2:$K$105,2,FALSE)</f>
        <v>Robert</v>
      </c>
      <c r="S333" s="20" t="str">
        <f>VLOOKUP(Q333,Prowadzacy!$F$2:$K$105,3,FALSE)</f>
        <v>Stanisław</v>
      </c>
      <c r="T333" s="20" t="str">
        <f>VLOOKUP(Q333,Prowadzacy!$F$2:$K$105,4,FALSE)</f>
        <v>Łukomski</v>
      </c>
      <c r="U333" s="20" t="str">
        <f>VLOOKUP(Q333,Prowadzacy!$F$2:$M$105,8,FALSE)</f>
        <v xml:space="preserve">Robert | Łukomski | Dr inż. |  ( 05216 ) </v>
      </c>
      <c r="V333" s="145"/>
      <c r="W333" s="145" t="s">
        <v>221</v>
      </c>
      <c r="X333" s="145"/>
      <c r="Y333" s="145" t="s">
        <v>221</v>
      </c>
      <c r="Z333" s="10"/>
      <c r="AA333" s="9"/>
      <c r="AB333" s="9"/>
      <c r="AC333" s="9"/>
      <c r="AD333" s="9"/>
      <c r="AE333" s="9"/>
      <c r="AF333" s="9"/>
      <c r="AG333" s="9"/>
      <c r="AH333" s="9"/>
      <c r="AI333" s="9"/>
      <c r="AJ333" s="9"/>
      <c r="AK333" s="9"/>
    </row>
    <row r="334" spans="1:37" ht="53.25">
      <c r="A334" s="288">
        <v>329</v>
      </c>
      <c r="B334" s="20" t="str">
        <f>VLOOKUP(E334,studia!$F$1:$I$12,2,FALSE)</f>
        <v>Elektrotechnika</v>
      </c>
      <c r="C334" s="20" t="str">
        <f>VLOOKUP(E334,studia!$F$1:$I$12,3,FALSE)</f>
        <v>mgr</v>
      </c>
      <c r="D334" s="20" t="str">
        <f>VLOOKUP(E334,studia!$F$1:$I$12,4,FALSE)</f>
        <v>EEN</v>
      </c>
      <c r="E334" s="145" t="s">
        <v>735</v>
      </c>
      <c r="F334" s="145"/>
      <c r="G334" s="236" t="s">
        <v>829</v>
      </c>
      <c r="H334" s="236" t="s">
        <v>830</v>
      </c>
      <c r="I334" s="236" t="s">
        <v>831</v>
      </c>
      <c r="J334" s="145" t="s">
        <v>616</v>
      </c>
      <c r="K334" s="19" t="str">
        <f>VLOOKUP(J334,Prowadzacy!$F$2:$J$105,2,FALSE)</f>
        <v>Tomasz</v>
      </c>
      <c r="L334" s="19" t="str">
        <f>VLOOKUP(J334,Prowadzacy!$F$2:$K$105,3,FALSE)</f>
        <v>Kazimierz</v>
      </c>
      <c r="M334" s="19" t="str">
        <f>VLOOKUP(J334,Prowadzacy!$F$2:$K$105,4,FALSE)</f>
        <v>Okoń</v>
      </c>
      <c r="N334" s="20" t="str">
        <f>VLOOKUP(J334,Prowadzacy!$F$2:$M$105,8,FALSE)</f>
        <v xml:space="preserve">Tomasz | Okoń | Dr inż. |  ( 05401 ) </v>
      </c>
      <c r="O334" s="20" t="str">
        <f>VLOOKUP(J334,Prowadzacy!$F$2:$K$105,5,FALSE)</f>
        <v>K36W05D02</v>
      </c>
      <c r="P334" s="20" t="str">
        <f>VLOOKUP(J334,Prowadzacy!$F$2:$K$105,6,FALSE)</f>
        <v>ZSS</v>
      </c>
      <c r="Q334" s="145" t="s">
        <v>419</v>
      </c>
      <c r="R334" s="20" t="str">
        <f>VLOOKUP(Q334,Prowadzacy!$F$2:$K$105,2,FALSE)</f>
        <v>Robert</v>
      </c>
      <c r="S334" s="20" t="str">
        <f>VLOOKUP(Q334,Prowadzacy!$F$2:$K$105,3,FALSE)</f>
        <v>Stanisław</v>
      </c>
      <c r="T334" s="20" t="str">
        <f>VLOOKUP(Q334,Prowadzacy!$F$2:$K$105,4,FALSE)</f>
        <v>Łukomski</v>
      </c>
      <c r="U334" s="20" t="str">
        <f>VLOOKUP(Q334,Prowadzacy!$F$2:$M$105,8,FALSE)</f>
        <v xml:space="preserve">Robert | Łukomski | Dr inż. |  ( 05216 ) </v>
      </c>
      <c r="V334" s="145"/>
      <c r="W334" s="145" t="s">
        <v>221</v>
      </c>
      <c r="X334" s="145"/>
      <c r="Y334" s="145" t="s">
        <v>221</v>
      </c>
      <c r="Z334" s="10"/>
      <c r="AA334" s="9"/>
      <c r="AB334" s="9"/>
      <c r="AC334" s="9"/>
      <c r="AD334" s="9"/>
      <c r="AE334" s="9"/>
      <c r="AF334" s="9"/>
      <c r="AG334" s="9"/>
      <c r="AH334" s="9"/>
      <c r="AI334" s="9"/>
      <c r="AJ334" s="9"/>
      <c r="AK334" s="9"/>
    </row>
    <row r="335" spans="1:37" ht="168">
      <c r="A335" s="288">
        <v>330</v>
      </c>
      <c r="B335" s="20" t="str">
        <f>VLOOKUP(E335,studia!$F$1:$I$12,2,FALSE)</f>
        <v>Elektrotechnika</v>
      </c>
      <c r="C335" s="20" t="str">
        <f>VLOOKUP(E335,studia!$F$1:$I$12,3,FALSE)</f>
        <v>mgr</v>
      </c>
      <c r="D335" s="20" t="str">
        <f>VLOOKUP(E335,studia!$F$1:$I$12,4,FALSE)</f>
        <v>EEN</v>
      </c>
      <c r="E335" s="145" t="s">
        <v>735</v>
      </c>
      <c r="F335" s="145"/>
      <c r="G335" s="235" t="s">
        <v>832</v>
      </c>
      <c r="H335" s="235" t="s">
        <v>833</v>
      </c>
      <c r="I335" s="235" t="s">
        <v>834</v>
      </c>
      <c r="J335" s="145" t="s">
        <v>442</v>
      </c>
      <c r="K335" s="19" t="str">
        <f>VLOOKUP(J335,Prowadzacy!$F$2:$J$105,2,FALSE)</f>
        <v>Eugeniusz</v>
      </c>
      <c r="L335" s="19">
        <f>VLOOKUP(J335,Prowadzacy!$F$2:$K$105,3,FALSE)</f>
        <v>0</v>
      </c>
      <c r="M335" s="19" t="str">
        <f>VLOOKUP(J335,Prowadzacy!$F$2:$K$105,4,FALSE)</f>
        <v>Rosołowski</v>
      </c>
      <c r="N335" s="20" t="str">
        <f>VLOOKUP(J335,Prowadzacy!$F$2:$M$105,8,FALSE)</f>
        <v xml:space="preserve">Eugeniusz | Rosołowski | Prof. dr hab. inż. |  ( 05242 ) </v>
      </c>
      <c r="O335" s="20" t="str">
        <f>VLOOKUP(J335,Prowadzacy!$F$2:$K$105,5,FALSE)</f>
        <v>K36W05D02</v>
      </c>
      <c r="P335" s="20" t="str">
        <f>VLOOKUP(J335,Prowadzacy!$F$2:$K$105,6,FALSE)</f>
        <v>ZAS</v>
      </c>
      <c r="Q335" s="145" t="s">
        <v>394</v>
      </c>
      <c r="R335" s="20" t="str">
        <f>VLOOKUP(Q335,Prowadzacy!$F$2:$K$105,2,FALSE)</f>
        <v>Daniel</v>
      </c>
      <c r="S335" s="20" t="str">
        <f>VLOOKUP(Q335,Prowadzacy!$F$2:$K$105,3,FALSE)</f>
        <v>Łukasz</v>
      </c>
      <c r="T335" s="20" t="str">
        <f>VLOOKUP(Q335,Prowadzacy!$F$2:$K$105,4,FALSE)</f>
        <v>Bejmert</v>
      </c>
      <c r="U335" s="20" t="str">
        <f>VLOOKUP(Q335,Prowadzacy!$F$2:$M$105,8,FALSE)</f>
        <v xml:space="preserve">Daniel | Bejmert | Dr inż. |  ( 05285 ) </v>
      </c>
      <c r="V335" s="145"/>
      <c r="W335" s="285" t="s">
        <v>221</v>
      </c>
      <c r="X335" s="145"/>
      <c r="Y335" s="145" t="s">
        <v>221</v>
      </c>
      <c r="Z335" s="10"/>
      <c r="AA335" s="9"/>
      <c r="AB335" s="9"/>
      <c r="AC335" s="9"/>
      <c r="AD335" s="9"/>
      <c r="AE335" s="9"/>
      <c r="AF335" s="9"/>
      <c r="AG335" s="9"/>
      <c r="AH335" s="9"/>
      <c r="AI335" s="9"/>
      <c r="AJ335" s="9"/>
      <c r="AK335" s="9"/>
    </row>
    <row r="336" spans="1:37" ht="142.5">
      <c r="A336" s="288">
        <v>331</v>
      </c>
      <c r="B336" s="20" t="str">
        <f>VLOOKUP(E336,studia!$F$1:$I$12,2,FALSE)</f>
        <v>Elektrotechnika</v>
      </c>
      <c r="C336" s="20" t="str">
        <f>VLOOKUP(E336,studia!$F$1:$I$12,3,FALSE)</f>
        <v>mgr</v>
      </c>
      <c r="D336" s="20" t="str">
        <f>VLOOKUP(E336,studia!$F$1:$I$12,4,FALSE)</f>
        <v>EEN</v>
      </c>
      <c r="E336" s="145" t="s">
        <v>735</v>
      </c>
      <c r="F336" s="295" t="s">
        <v>2124</v>
      </c>
      <c r="G336" s="252" t="s">
        <v>835</v>
      </c>
      <c r="H336" s="236" t="s">
        <v>836</v>
      </c>
      <c r="I336" s="236" t="s">
        <v>837</v>
      </c>
      <c r="J336" s="145" t="s">
        <v>442</v>
      </c>
      <c r="K336" s="19" t="str">
        <f>VLOOKUP(J336,Prowadzacy!$F$2:$J$105,2,FALSE)</f>
        <v>Eugeniusz</v>
      </c>
      <c r="L336" s="19">
        <f>VLOOKUP(J336,Prowadzacy!$F$2:$K$105,3,FALSE)</f>
        <v>0</v>
      </c>
      <c r="M336" s="19" t="str">
        <f>VLOOKUP(J336,Prowadzacy!$F$2:$K$105,4,FALSE)</f>
        <v>Rosołowski</v>
      </c>
      <c r="N336" s="20" t="str">
        <f>VLOOKUP(J336,Prowadzacy!$F$2:$M$105,8,FALSE)</f>
        <v xml:space="preserve">Eugeniusz | Rosołowski | Prof. dr hab. inż. |  ( 05242 ) </v>
      </c>
      <c r="O336" s="20" t="str">
        <f>VLOOKUP(J336,Prowadzacy!$F$2:$K$105,5,FALSE)</f>
        <v>K36W05D02</v>
      </c>
      <c r="P336" s="20" t="str">
        <f>VLOOKUP(J336,Prowadzacy!$F$2:$K$105,6,FALSE)</f>
        <v>ZAS</v>
      </c>
      <c r="Q336" s="145" t="s">
        <v>967</v>
      </c>
      <c r="R336" s="20" t="str">
        <f>VLOOKUP(Q336,Prowadzacy!$F$2:$K$105,2,FALSE)</f>
        <v>Piotr</v>
      </c>
      <c r="S336" s="20" t="str">
        <f>VLOOKUP(Q336,Prowadzacy!$F$2:$K$105,3,FALSE)</f>
        <v>Eugeniusz</v>
      </c>
      <c r="T336" s="20" t="str">
        <f>VLOOKUP(Q336,Prowadzacy!$F$2:$K$105,4,FALSE)</f>
        <v>Pierz</v>
      </c>
      <c r="U336" s="20" t="str">
        <f>VLOOKUP(Q336,Prowadzacy!$F$2:$M$105,8,FALSE)</f>
        <v xml:space="preserve">Piotr | Pierz | Dr inż. |  ( 05232 ) </v>
      </c>
      <c r="V336" s="145"/>
      <c r="W336" s="285" t="s">
        <v>221</v>
      </c>
      <c r="X336" s="145"/>
      <c r="Y336" s="145" t="s">
        <v>221</v>
      </c>
      <c r="Z336" s="10"/>
      <c r="AA336" s="9"/>
      <c r="AB336" s="9"/>
      <c r="AC336" s="9"/>
      <c r="AD336" s="9"/>
      <c r="AE336" s="9"/>
      <c r="AF336" s="9"/>
      <c r="AG336" s="9"/>
      <c r="AH336" s="9"/>
      <c r="AI336" s="9"/>
      <c r="AJ336" s="9"/>
      <c r="AK336" s="9"/>
    </row>
    <row r="337" spans="1:37" ht="129.75">
      <c r="A337" s="288">
        <v>332</v>
      </c>
      <c r="B337" s="20" t="str">
        <f>VLOOKUP(E337,studia!$F$1:$I$12,2,FALSE)</f>
        <v>Elektrotechnika</v>
      </c>
      <c r="C337" s="20" t="str">
        <f>VLOOKUP(E337,studia!$F$1:$I$12,3,FALSE)</f>
        <v>mgr</v>
      </c>
      <c r="D337" s="20" t="str">
        <f>VLOOKUP(E337,studia!$F$1:$I$12,4,FALSE)</f>
        <v>EEN</v>
      </c>
      <c r="E337" s="145" t="s">
        <v>735</v>
      </c>
      <c r="F337" s="145"/>
      <c r="G337" s="235" t="s">
        <v>838</v>
      </c>
      <c r="H337" s="235" t="s">
        <v>839</v>
      </c>
      <c r="I337" s="235" t="s">
        <v>840</v>
      </c>
      <c r="J337" s="145" t="s">
        <v>462</v>
      </c>
      <c r="K337" s="19" t="str">
        <f>VLOOKUP(J337,Prowadzacy!$F$2:$J$105,2,FALSE)</f>
        <v>Łukasz</v>
      </c>
      <c r="L337" s="19">
        <f>VLOOKUP(J337,Prowadzacy!$F$2:$K$105,3,FALSE)</f>
        <v>0</v>
      </c>
      <c r="M337" s="19" t="str">
        <f>VLOOKUP(J337,Prowadzacy!$F$2:$K$105,4,FALSE)</f>
        <v>Staszewski</v>
      </c>
      <c r="N337" s="20" t="str">
        <f>VLOOKUP(J337,Prowadzacy!$F$2:$M$105,8,FALSE)</f>
        <v xml:space="preserve">Łukasz | Staszewski | Dr inż. |  ( 05410 ) </v>
      </c>
      <c r="O337" s="20" t="str">
        <f>VLOOKUP(J337,Prowadzacy!$F$2:$K$105,5,FALSE)</f>
        <v>K36W05D02</v>
      </c>
      <c r="P337" s="20" t="str">
        <f>VLOOKUP(J337,Prowadzacy!$F$2:$K$105,6,FALSE)</f>
        <v>ZAS</v>
      </c>
      <c r="Q337" s="145" t="s">
        <v>394</v>
      </c>
      <c r="R337" s="20" t="str">
        <f>VLOOKUP(Q337,Prowadzacy!$F$2:$K$105,2,FALSE)</f>
        <v>Daniel</v>
      </c>
      <c r="S337" s="20" t="str">
        <f>VLOOKUP(Q337,Prowadzacy!$F$2:$K$105,3,FALSE)</f>
        <v>Łukasz</v>
      </c>
      <c r="T337" s="20" t="str">
        <f>VLOOKUP(Q337,Prowadzacy!$F$2:$K$105,4,FALSE)</f>
        <v>Bejmert</v>
      </c>
      <c r="U337" s="20" t="str">
        <f>VLOOKUP(Q337,Prowadzacy!$F$2:$M$105,8,FALSE)</f>
        <v xml:space="preserve">Daniel | Bejmert | Dr inż. |  ( 05285 ) </v>
      </c>
      <c r="V337" s="145"/>
      <c r="W337" s="285" t="s">
        <v>221</v>
      </c>
      <c r="X337" s="145"/>
      <c r="Y337" s="145" t="s">
        <v>221</v>
      </c>
      <c r="Z337" s="10"/>
      <c r="AA337" s="9"/>
      <c r="AB337" s="9"/>
      <c r="AC337" s="9"/>
      <c r="AD337" s="9"/>
      <c r="AE337" s="9"/>
      <c r="AF337" s="9"/>
      <c r="AG337" s="9"/>
      <c r="AH337" s="9"/>
      <c r="AI337" s="9"/>
      <c r="AJ337" s="9"/>
      <c r="AK337" s="9"/>
    </row>
    <row r="338" spans="1:37" ht="117">
      <c r="A338" s="288">
        <v>333</v>
      </c>
      <c r="B338" s="20" t="str">
        <f>VLOOKUP(E338,studia!$F$1:$I$12,2,FALSE)</f>
        <v>Elektrotechnika</v>
      </c>
      <c r="C338" s="20" t="str">
        <f>VLOOKUP(E338,studia!$F$1:$I$12,3,FALSE)</f>
        <v>mgr</v>
      </c>
      <c r="D338" s="20" t="str">
        <f>VLOOKUP(E338,studia!$F$1:$I$12,4,FALSE)</f>
        <v>EEN</v>
      </c>
      <c r="E338" s="145" t="s">
        <v>735</v>
      </c>
      <c r="F338" s="145"/>
      <c r="G338" s="235" t="s">
        <v>841</v>
      </c>
      <c r="H338" s="235" t="s">
        <v>842</v>
      </c>
      <c r="I338" s="235" t="s">
        <v>843</v>
      </c>
      <c r="J338" s="145" t="s">
        <v>462</v>
      </c>
      <c r="K338" s="19" t="str">
        <f>VLOOKUP(J338,Prowadzacy!$F$2:$J$105,2,FALSE)</f>
        <v>Łukasz</v>
      </c>
      <c r="L338" s="19">
        <f>VLOOKUP(J338,Prowadzacy!$F$2:$K$105,3,FALSE)</f>
        <v>0</v>
      </c>
      <c r="M338" s="19" t="str">
        <f>VLOOKUP(J338,Prowadzacy!$F$2:$K$105,4,FALSE)</f>
        <v>Staszewski</v>
      </c>
      <c r="N338" s="20" t="str">
        <f>VLOOKUP(J338,Prowadzacy!$F$2:$M$105,8,FALSE)</f>
        <v xml:space="preserve">Łukasz | Staszewski | Dr inż. |  ( 05410 ) </v>
      </c>
      <c r="O338" s="20" t="str">
        <f>VLOOKUP(J338,Prowadzacy!$F$2:$K$105,5,FALSE)</f>
        <v>K36W05D02</v>
      </c>
      <c r="P338" s="20" t="str">
        <f>VLOOKUP(J338,Prowadzacy!$F$2:$K$105,6,FALSE)</f>
        <v>ZAS</v>
      </c>
      <c r="Q338" s="145" t="s">
        <v>394</v>
      </c>
      <c r="R338" s="20" t="str">
        <f>VLOOKUP(Q338,Prowadzacy!$F$2:$K$105,2,FALSE)</f>
        <v>Daniel</v>
      </c>
      <c r="S338" s="20" t="str">
        <f>VLOOKUP(Q338,Prowadzacy!$F$2:$K$105,3,FALSE)</f>
        <v>Łukasz</v>
      </c>
      <c r="T338" s="20" t="str">
        <f>VLOOKUP(Q338,Prowadzacy!$F$2:$K$105,4,FALSE)</f>
        <v>Bejmert</v>
      </c>
      <c r="U338" s="20" t="str">
        <f>VLOOKUP(Q338,Prowadzacy!$F$2:$M$105,8,FALSE)</f>
        <v xml:space="preserve">Daniel | Bejmert | Dr inż. |  ( 05285 ) </v>
      </c>
      <c r="V338" s="145"/>
      <c r="W338" s="285" t="s">
        <v>221</v>
      </c>
      <c r="X338" s="145"/>
      <c r="Y338" s="145" t="s">
        <v>221</v>
      </c>
      <c r="Z338" s="10"/>
      <c r="AA338" s="9"/>
      <c r="AB338" s="9"/>
      <c r="AC338" s="9"/>
      <c r="AD338" s="9"/>
      <c r="AE338" s="9"/>
      <c r="AF338" s="9"/>
      <c r="AG338" s="9"/>
      <c r="AH338" s="9"/>
      <c r="AI338" s="9"/>
      <c r="AJ338" s="9"/>
      <c r="AK338" s="9"/>
    </row>
    <row r="339" spans="1:37" ht="66">
      <c r="A339" s="288">
        <v>334</v>
      </c>
      <c r="B339" s="20" t="str">
        <f>VLOOKUP(E339,studia!$F$1:$I$12,2,FALSE)</f>
        <v>Automatyka Przemysłowa</v>
      </c>
      <c r="C339" s="20" t="str">
        <f>VLOOKUP(E339,studia!$F$1:$I$12,3,FALSE)</f>
        <v>mgr</v>
      </c>
      <c r="D339" s="20" t="str">
        <f>VLOOKUP(E339,studia!$F$1:$I$12,4,FALSE)</f>
        <v>AMU</v>
      </c>
      <c r="E339" s="149" t="s">
        <v>1654</v>
      </c>
      <c r="F339" s="295" t="s">
        <v>2124</v>
      </c>
      <c r="G339" s="236" t="s">
        <v>844</v>
      </c>
      <c r="H339" s="235" t="s">
        <v>845</v>
      </c>
      <c r="I339" s="235" t="s">
        <v>846</v>
      </c>
      <c r="J339" s="145" t="s">
        <v>623</v>
      </c>
      <c r="K339" s="19" t="str">
        <f>VLOOKUP(J339,Prowadzacy!$F$2:$J$105,2,FALSE)</f>
        <v>Dariusz</v>
      </c>
      <c r="L339" s="19">
        <f>VLOOKUP(J339,Prowadzacy!$F$2:$K$105,3,FALSE)</f>
        <v>0</v>
      </c>
      <c r="M339" s="19" t="str">
        <f>VLOOKUP(J339,Prowadzacy!$F$2:$K$105,4,FALSE)</f>
        <v>Sztafrowski</v>
      </c>
      <c r="N339" s="20" t="str">
        <f>VLOOKUP(J339,Prowadzacy!$F$2:$M$105,8,FALSE)</f>
        <v xml:space="preserve">Dariusz | Sztafrowski | Dr  |  ( p35812 ) </v>
      </c>
      <c r="O339" s="20" t="str">
        <f>VLOOKUP(J339,Prowadzacy!$F$2:$K$105,5,FALSE)</f>
        <v>K36W05D02</v>
      </c>
      <c r="P339" s="20" t="str">
        <f>VLOOKUP(J339,Prowadzacy!$F$2:$K$105,6,FALSE)</f>
        <v>ZEP</v>
      </c>
      <c r="Q339" s="145" t="s">
        <v>487</v>
      </c>
      <c r="R339" s="20" t="str">
        <f>VLOOKUP(Q339,Prowadzacy!$F$2:$K$105,2,FALSE)</f>
        <v>Janusz</v>
      </c>
      <c r="S339" s="20" t="str">
        <f>VLOOKUP(Q339,Prowadzacy!$F$2:$K$105,3,FALSE)</f>
        <v>Stanisław</v>
      </c>
      <c r="T339" s="20" t="str">
        <f>VLOOKUP(Q339,Prowadzacy!$F$2:$K$105,4,FALSE)</f>
        <v>Konieczny</v>
      </c>
      <c r="U339" s="20" t="str">
        <f>VLOOKUP(Q339,Prowadzacy!$F$2:$M$105,8,FALSE)</f>
        <v xml:space="preserve">Janusz | Konieczny | Dr inż. |  ( 05269 ) </v>
      </c>
      <c r="V339" s="145"/>
      <c r="W339" s="285" t="s">
        <v>221</v>
      </c>
      <c r="X339" s="145"/>
      <c r="Y339" s="145" t="s">
        <v>221</v>
      </c>
      <c r="Z339" s="10"/>
      <c r="AA339" s="9"/>
      <c r="AB339" s="9"/>
      <c r="AC339" s="9"/>
      <c r="AD339" s="9"/>
      <c r="AE339" s="9"/>
      <c r="AF339" s="9"/>
      <c r="AG339" s="9"/>
      <c r="AH339" s="9"/>
      <c r="AI339" s="9"/>
      <c r="AJ339" s="9"/>
      <c r="AK339" s="9"/>
    </row>
    <row r="340" spans="1:37" ht="91.5">
      <c r="A340" s="288">
        <v>335</v>
      </c>
      <c r="B340" s="20" t="str">
        <f>VLOOKUP(E340,studia!$F$1:$I$12,2,FALSE)</f>
        <v>Elektrotechnika</v>
      </c>
      <c r="C340" s="20" t="str">
        <f>VLOOKUP(E340,studia!$F$1:$I$12,3,FALSE)</f>
        <v>mgr</v>
      </c>
      <c r="D340" s="20" t="str">
        <f>VLOOKUP(E340,studia!$F$1:$I$12,4,FALSE)</f>
        <v>EEN</v>
      </c>
      <c r="E340" s="149" t="s">
        <v>735</v>
      </c>
      <c r="F340" s="149"/>
      <c r="G340" s="236" t="s">
        <v>847</v>
      </c>
      <c r="H340" s="235" t="s">
        <v>848</v>
      </c>
      <c r="I340" s="235" t="s">
        <v>849</v>
      </c>
      <c r="J340" s="145" t="s">
        <v>623</v>
      </c>
      <c r="K340" s="19" t="str">
        <f>VLOOKUP(J340,Prowadzacy!$F$2:$J$105,2,FALSE)</f>
        <v>Dariusz</v>
      </c>
      <c r="L340" s="19">
        <f>VLOOKUP(J340,Prowadzacy!$F$2:$K$105,3,FALSE)</f>
        <v>0</v>
      </c>
      <c r="M340" s="19" t="str">
        <f>VLOOKUP(J340,Prowadzacy!$F$2:$K$105,4,FALSE)</f>
        <v>Sztafrowski</v>
      </c>
      <c r="N340" s="20" t="str">
        <f>VLOOKUP(J340,Prowadzacy!$F$2:$M$105,8,FALSE)</f>
        <v xml:space="preserve">Dariusz | Sztafrowski | Dr  |  ( p35812 ) </v>
      </c>
      <c r="O340" s="20" t="str">
        <f>VLOOKUP(J340,Prowadzacy!$F$2:$K$105,5,FALSE)</f>
        <v>K36W05D02</v>
      </c>
      <c r="P340" s="20" t="str">
        <f>VLOOKUP(J340,Prowadzacy!$F$2:$K$105,6,FALSE)</f>
        <v>ZEP</v>
      </c>
      <c r="Q340" s="145" t="s">
        <v>628</v>
      </c>
      <c r="R340" s="20" t="str">
        <f>VLOOKUP(Q340,Prowadzacy!$F$2:$K$105,2,FALSE)</f>
        <v>Marek</v>
      </c>
      <c r="S340" s="20">
        <f>VLOOKUP(Q340,Prowadzacy!$F$2:$K$105,3,FALSE)</f>
        <v>0</v>
      </c>
      <c r="T340" s="20" t="str">
        <f>VLOOKUP(Q340,Prowadzacy!$F$2:$K$105,4,FALSE)</f>
        <v>Szuba</v>
      </c>
      <c r="U340" s="20" t="str">
        <f>VLOOKUP(Q340,Prowadzacy!$F$2:$M$105,8,FALSE)</f>
        <v xml:space="preserve">Marek | Szuba | Dr inż. |  ( 05251 ) </v>
      </c>
      <c r="V340" s="145"/>
      <c r="W340" s="285" t="s">
        <v>221</v>
      </c>
      <c r="X340" s="145"/>
      <c r="Y340" s="145" t="s">
        <v>221</v>
      </c>
      <c r="Z340" s="10"/>
      <c r="AA340" s="9"/>
      <c r="AB340" s="9"/>
      <c r="AC340" s="9"/>
      <c r="AD340" s="9"/>
      <c r="AE340" s="9"/>
      <c r="AF340" s="9"/>
      <c r="AG340" s="9"/>
      <c r="AH340" s="9"/>
      <c r="AI340" s="9"/>
      <c r="AJ340" s="9"/>
      <c r="AK340" s="9"/>
    </row>
    <row r="341" spans="1:37" ht="117">
      <c r="A341" s="288">
        <v>336</v>
      </c>
      <c r="B341" s="20" t="str">
        <f>VLOOKUP(E341,studia!$F$1:$I$12,2,FALSE)</f>
        <v>Elektrotechnika</v>
      </c>
      <c r="C341" s="20" t="str">
        <f>VLOOKUP(E341,studia!$F$1:$I$12,3,FALSE)</f>
        <v>mgr</v>
      </c>
      <c r="D341" s="20" t="str">
        <f>VLOOKUP(E341,studia!$F$1:$I$12,4,FALSE)</f>
        <v>EEN</v>
      </c>
      <c r="E341" s="149" t="s">
        <v>735</v>
      </c>
      <c r="F341" s="149"/>
      <c r="G341" s="240" t="s">
        <v>850</v>
      </c>
      <c r="H341" s="240" t="s">
        <v>851</v>
      </c>
      <c r="I341" s="237" t="s">
        <v>852</v>
      </c>
      <c r="J341" s="145" t="s">
        <v>623</v>
      </c>
      <c r="K341" s="19" t="str">
        <f>VLOOKUP(J341,Prowadzacy!$F$2:$J$105,2,FALSE)</f>
        <v>Dariusz</v>
      </c>
      <c r="L341" s="19">
        <f>VLOOKUP(J341,Prowadzacy!$F$2:$K$105,3,FALSE)</f>
        <v>0</v>
      </c>
      <c r="M341" s="19" t="str">
        <f>VLOOKUP(J341,Prowadzacy!$F$2:$K$105,4,FALSE)</f>
        <v>Sztafrowski</v>
      </c>
      <c r="N341" s="20" t="str">
        <f>VLOOKUP(J341,Prowadzacy!$F$2:$M$105,8,FALSE)</f>
        <v xml:space="preserve">Dariusz | Sztafrowski | Dr  |  ( p35812 ) </v>
      </c>
      <c r="O341" s="20" t="str">
        <f>VLOOKUP(J341,Prowadzacy!$F$2:$K$105,5,FALSE)</f>
        <v>K36W05D02</v>
      </c>
      <c r="P341" s="20" t="str">
        <f>VLOOKUP(J341,Prowadzacy!$F$2:$K$105,6,FALSE)</f>
        <v>ZEP</v>
      </c>
      <c r="Q341" s="145" t="s">
        <v>571</v>
      </c>
      <c r="R341" s="20" t="str">
        <f>VLOOKUP(Q341,Prowadzacy!$F$2:$K$105,2,FALSE)</f>
        <v>Marek</v>
      </c>
      <c r="S341" s="20" t="str">
        <f>VLOOKUP(Q341,Prowadzacy!$F$2:$K$105,3,FALSE)</f>
        <v>Andrzej</v>
      </c>
      <c r="T341" s="20" t="str">
        <f>VLOOKUP(Q341,Prowadzacy!$F$2:$K$105,4,FALSE)</f>
        <v>Jaworski</v>
      </c>
      <c r="U341" s="20" t="str">
        <f>VLOOKUP(Q341,Prowadzacy!$F$2:$M$105,8,FALSE)</f>
        <v xml:space="preserve">Marek | Jaworski | Dr inż. |  ( 05237 ) </v>
      </c>
      <c r="V341" s="145"/>
      <c r="W341" s="285" t="s">
        <v>221</v>
      </c>
      <c r="X341" s="145"/>
      <c r="Y341" s="145" t="s">
        <v>221</v>
      </c>
      <c r="Z341" s="10"/>
      <c r="AA341" s="9"/>
      <c r="AB341" s="9"/>
      <c r="AC341" s="9"/>
      <c r="AD341" s="9"/>
      <c r="AE341" s="9"/>
      <c r="AF341" s="9"/>
      <c r="AG341" s="9"/>
      <c r="AH341" s="9"/>
      <c r="AI341" s="9"/>
      <c r="AJ341" s="9"/>
      <c r="AK341" s="9"/>
    </row>
    <row r="342" spans="1:37" ht="78.75">
      <c r="A342" s="288">
        <v>337</v>
      </c>
      <c r="B342" s="20" t="str">
        <f>VLOOKUP(E342,studia!$F$1:$I$12,2,FALSE)</f>
        <v>Elektrotechnika</v>
      </c>
      <c r="C342" s="20" t="str">
        <f>VLOOKUP(E342,studia!$F$1:$I$12,3,FALSE)</f>
        <v>mgr</v>
      </c>
      <c r="D342" s="20" t="str">
        <f>VLOOKUP(E342,studia!$F$1:$I$12,4,FALSE)</f>
        <v>EEN</v>
      </c>
      <c r="E342" s="149" t="s">
        <v>735</v>
      </c>
      <c r="F342" s="295" t="s">
        <v>2124</v>
      </c>
      <c r="G342" s="242" t="s">
        <v>1808</v>
      </c>
      <c r="H342" s="240" t="s">
        <v>1809</v>
      </c>
      <c r="I342" s="240" t="s">
        <v>853</v>
      </c>
      <c r="J342" s="145" t="s">
        <v>623</v>
      </c>
      <c r="K342" s="19" t="str">
        <f>VLOOKUP(J342,Prowadzacy!$F$2:$J$105,2,FALSE)</f>
        <v>Dariusz</v>
      </c>
      <c r="L342" s="19">
        <f>VLOOKUP(J342,Prowadzacy!$F$2:$K$105,3,FALSE)</f>
        <v>0</v>
      </c>
      <c r="M342" s="19" t="str">
        <f>VLOOKUP(J342,Prowadzacy!$F$2:$K$105,4,FALSE)</f>
        <v>Sztafrowski</v>
      </c>
      <c r="N342" s="20" t="str">
        <f>VLOOKUP(J342,Prowadzacy!$F$2:$M$105,8,FALSE)</f>
        <v xml:space="preserve">Dariusz | Sztafrowski | Dr  |  ( p35812 ) </v>
      </c>
      <c r="O342" s="20" t="str">
        <f>VLOOKUP(J342,Prowadzacy!$F$2:$K$105,5,FALSE)</f>
        <v>K36W05D02</v>
      </c>
      <c r="P342" s="20" t="str">
        <f>VLOOKUP(J342,Prowadzacy!$F$2:$K$105,6,FALSE)</f>
        <v>ZEP</v>
      </c>
      <c r="Q342" s="145" t="s">
        <v>571</v>
      </c>
      <c r="R342" s="20" t="str">
        <f>VLOOKUP(Q342,Prowadzacy!$F$2:$K$105,2,FALSE)</f>
        <v>Marek</v>
      </c>
      <c r="S342" s="20" t="str">
        <f>VLOOKUP(Q342,Prowadzacy!$F$2:$K$105,3,FALSE)</f>
        <v>Andrzej</v>
      </c>
      <c r="T342" s="20" t="str">
        <f>VLOOKUP(Q342,Prowadzacy!$F$2:$K$105,4,FALSE)</f>
        <v>Jaworski</v>
      </c>
      <c r="U342" s="20" t="str">
        <f>VLOOKUP(Q342,Prowadzacy!$F$2:$M$105,8,FALSE)</f>
        <v xml:space="preserve">Marek | Jaworski | Dr inż. |  ( 05237 ) </v>
      </c>
      <c r="V342" s="145"/>
      <c r="W342" s="285" t="s">
        <v>221</v>
      </c>
      <c r="X342" s="145"/>
      <c r="Y342" s="145" t="s">
        <v>221</v>
      </c>
      <c r="Z342" s="10"/>
      <c r="AA342" s="9"/>
      <c r="AB342" s="9"/>
      <c r="AC342" s="9"/>
      <c r="AD342" s="9"/>
      <c r="AE342" s="9"/>
      <c r="AF342" s="9"/>
      <c r="AG342" s="9"/>
      <c r="AH342" s="9"/>
      <c r="AI342" s="9"/>
      <c r="AJ342" s="9"/>
      <c r="AK342" s="9"/>
    </row>
    <row r="343" spans="1:37" ht="104.25">
      <c r="A343" s="288">
        <v>338</v>
      </c>
      <c r="B343" s="20" t="str">
        <f>VLOOKUP(E343,studia!$F$1:$I$12,2,FALSE)</f>
        <v>Elektrotechnika</v>
      </c>
      <c r="C343" s="20" t="str">
        <f>VLOOKUP(E343,studia!$F$1:$I$12,3,FALSE)</f>
        <v>mgr</v>
      </c>
      <c r="D343" s="20" t="str">
        <f>VLOOKUP(E343,studia!$F$1:$I$12,4,FALSE)</f>
        <v>EEN</v>
      </c>
      <c r="E343" s="149" t="s">
        <v>735</v>
      </c>
      <c r="F343" s="295" t="s">
        <v>2124</v>
      </c>
      <c r="G343" s="240" t="s">
        <v>854</v>
      </c>
      <c r="H343" s="240" t="s">
        <v>855</v>
      </c>
      <c r="I343" s="240" t="s">
        <v>856</v>
      </c>
      <c r="J343" s="145" t="s">
        <v>623</v>
      </c>
      <c r="K343" s="19" t="str">
        <f>VLOOKUP(J343,Prowadzacy!$F$2:$J$105,2,FALSE)</f>
        <v>Dariusz</v>
      </c>
      <c r="L343" s="19">
        <f>VLOOKUP(J343,Prowadzacy!$F$2:$K$105,3,FALSE)</f>
        <v>0</v>
      </c>
      <c r="M343" s="19" t="str">
        <f>VLOOKUP(J343,Prowadzacy!$F$2:$K$105,4,FALSE)</f>
        <v>Sztafrowski</v>
      </c>
      <c r="N343" s="20" t="str">
        <f>VLOOKUP(J343,Prowadzacy!$F$2:$M$105,8,FALSE)</f>
        <v xml:space="preserve">Dariusz | Sztafrowski | Dr  |  ( p35812 ) </v>
      </c>
      <c r="O343" s="20" t="str">
        <f>VLOOKUP(J343,Prowadzacy!$F$2:$K$105,5,FALSE)</f>
        <v>K36W05D02</v>
      </c>
      <c r="P343" s="20" t="str">
        <f>VLOOKUP(J343,Prowadzacy!$F$2:$K$105,6,FALSE)</f>
        <v>ZEP</v>
      </c>
      <c r="Q343" s="145" t="s">
        <v>487</v>
      </c>
      <c r="R343" s="20" t="str">
        <f>VLOOKUP(Q343,Prowadzacy!$F$2:$K$105,2,FALSE)</f>
        <v>Janusz</v>
      </c>
      <c r="S343" s="20" t="str">
        <f>VLOOKUP(Q343,Prowadzacy!$F$2:$K$105,3,FALSE)</f>
        <v>Stanisław</v>
      </c>
      <c r="T343" s="20" t="str">
        <f>VLOOKUP(Q343,Prowadzacy!$F$2:$K$105,4,FALSE)</f>
        <v>Konieczny</v>
      </c>
      <c r="U343" s="20" t="str">
        <f>VLOOKUP(Q343,Prowadzacy!$F$2:$M$105,8,FALSE)</f>
        <v xml:space="preserve">Janusz | Konieczny | Dr inż. |  ( 05269 ) </v>
      </c>
      <c r="V343" s="145"/>
      <c r="W343" s="285" t="s">
        <v>221</v>
      </c>
      <c r="X343" s="145"/>
      <c r="Y343" s="145" t="s">
        <v>221</v>
      </c>
      <c r="Z343" s="10"/>
      <c r="AA343" s="9"/>
      <c r="AB343" s="9"/>
      <c r="AC343" s="9"/>
      <c r="AD343" s="9"/>
      <c r="AE343" s="9"/>
      <c r="AF343" s="9"/>
      <c r="AG343" s="9"/>
      <c r="AH343" s="9"/>
      <c r="AI343" s="9"/>
      <c r="AJ343" s="9"/>
      <c r="AK343" s="9"/>
    </row>
    <row r="344" spans="1:37" ht="142.5">
      <c r="A344" s="288">
        <v>339</v>
      </c>
      <c r="B344" s="20" t="str">
        <f>VLOOKUP(E344,studia!$F$1:$I$12,2,FALSE)</f>
        <v>Elektrotechnika</v>
      </c>
      <c r="C344" s="20" t="str">
        <f>VLOOKUP(E344,studia!$F$1:$I$12,3,FALSE)</f>
        <v>mgr</v>
      </c>
      <c r="D344" s="20" t="str">
        <f>VLOOKUP(E344,studia!$F$1:$I$12,4,FALSE)</f>
        <v>EEN</v>
      </c>
      <c r="E344" s="149" t="s">
        <v>735</v>
      </c>
      <c r="F344" s="295" t="s">
        <v>2124</v>
      </c>
      <c r="G344" s="240" t="s">
        <v>857</v>
      </c>
      <c r="H344" s="237" t="s">
        <v>858</v>
      </c>
      <c r="I344" s="237" t="s">
        <v>859</v>
      </c>
      <c r="J344" s="145" t="s">
        <v>623</v>
      </c>
      <c r="K344" s="19" t="str">
        <f>VLOOKUP(J344,Prowadzacy!$F$2:$J$105,2,FALSE)</f>
        <v>Dariusz</v>
      </c>
      <c r="L344" s="19">
        <f>VLOOKUP(J344,Prowadzacy!$F$2:$K$105,3,FALSE)</f>
        <v>0</v>
      </c>
      <c r="M344" s="19" t="str">
        <f>VLOOKUP(J344,Prowadzacy!$F$2:$K$105,4,FALSE)</f>
        <v>Sztafrowski</v>
      </c>
      <c r="N344" s="20" t="str">
        <f>VLOOKUP(J344,Prowadzacy!$F$2:$M$105,8,FALSE)</f>
        <v xml:space="preserve">Dariusz | Sztafrowski | Dr  |  ( p35812 ) </v>
      </c>
      <c r="O344" s="20" t="str">
        <f>VLOOKUP(J344,Prowadzacy!$F$2:$K$105,5,FALSE)</f>
        <v>K36W05D02</v>
      </c>
      <c r="P344" s="20" t="str">
        <f>VLOOKUP(J344,Prowadzacy!$F$2:$K$105,6,FALSE)</f>
        <v>ZEP</v>
      </c>
      <c r="Q344" s="145" t="s">
        <v>571</v>
      </c>
      <c r="R344" s="20" t="str">
        <f>VLOOKUP(Q344,Prowadzacy!$F$2:$K$105,2,FALSE)</f>
        <v>Marek</v>
      </c>
      <c r="S344" s="20" t="str">
        <f>VLOOKUP(Q344,Prowadzacy!$F$2:$K$105,3,FALSE)</f>
        <v>Andrzej</v>
      </c>
      <c r="T344" s="20" t="str">
        <f>VLOOKUP(Q344,Prowadzacy!$F$2:$K$105,4,FALSE)</f>
        <v>Jaworski</v>
      </c>
      <c r="U344" s="20" t="str">
        <f>VLOOKUP(Q344,Prowadzacy!$F$2:$M$105,8,FALSE)</f>
        <v xml:space="preserve">Marek | Jaworski | Dr inż. |  ( 05237 ) </v>
      </c>
      <c r="V344" s="145"/>
      <c r="W344" s="285" t="s">
        <v>221</v>
      </c>
      <c r="X344" s="145"/>
      <c r="Y344" s="145" t="s">
        <v>221</v>
      </c>
      <c r="Z344" s="10"/>
      <c r="AA344" s="9"/>
      <c r="AB344" s="9"/>
      <c r="AC344" s="9"/>
      <c r="AD344" s="9"/>
      <c r="AE344" s="9"/>
      <c r="AF344" s="9"/>
      <c r="AG344" s="9"/>
      <c r="AH344" s="9"/>
      <c r="AI344" s="9"/>
      <c r="AJ344" s="9"/>
      <c r="AK344" s="9"/>
    </row>
    <row r="345" spans="1:37" ht="142.5">
      <c r="A345" s="288">
        <v>340</v>
      </c>
      <c r="B345" s="20" t="str">
        <f>VLOOKUP(E345,studia!$F$1:$I$12,2,FALSE)</f>
        <v>Elektrotechnika</v>
      </c>
      <c r="C345" s="20" t="str">
        <f>VLOOKUP(E345,studia!$F$1:$I$12,3,FALSE)</f>
        <v>mgr</v>
      </c>
      <c r="D345" s="20" t="str">
        <f>VLOOKUP(E345,studia!$F$1:$I$12,4,FALSE)</f>
        <v>EEN</v>
      </c>
      <c r="E345" s="149" t="s">
        <v>735</v>
      </c>
      <c r="F345" s="149"/>
      <c r="G345" s="240" t="s">
        <v>857</v>
      </c>
      <c r="H345" s="237" t="s">
        <v>858</v>
      </c>
      <c r="I345" s="237" t="s">
        <v>859</v>
      </c>
      <c r="J345" s="145" t="s">
        <v>623</v>
      </c>
      <c r="K345" s="19" t="str">
        <f>VLOOKUP(J345,Prowadzacy!$F$2:$J$105,2,FALSE)</f>
        <v>Dariusz</v>
      </c>
      <c r="L345" s="19">
        <f>VLOOKUP(J345,Prowadzacy!$F$2:$K$105,3,FALSE)</f>
        <v>0</v>
      </c>
      <c r="M345" s="19" t="str">
        <f>VLOOKUP(J345,Prowadzacy!$F$2:$K$105,4,FALSE)</f>
        <v>Sztafrowski</v>
      </c>
      <c r="N345" s="20" t="str">
        <f>VLOOKUP(J345,Prowadzacy!$F$2:$M$105,8,FALSE)</f>
        <v xml:space="preserve">Dariusz | Sztafrowski | Dr  |  ( p35812 ) </v>
      </c>
      <c r="O345" s="20" t="str">
        <f>VLOOKUP(J345,Prowadzacy!$F$2:$K$105,5,FALSE)</f>
        <v>K36W05D02</v>
      </c>
      <c r="P345" s="20" t="str">
        <f>VLOOKUP(J345,Prowadzacy!$F$2:$K$105,6,FALSE)</f>
        <v>ZEP</v>
      </c>
      <c r="Q345" s="145" t="s">
        <v>571</v>
      </c>
      <c r="R345" s="20" t="str">
        <f>VLOOKUP(Q345,Prowadzacy!$F$2:$K$105,2,FALSE)</f>
        <v>Marek</v>
      </c>
      <c r="S345" s="20" t="str">
        <f>VLOOKUP(Q345,Prowadzacy!$F$2:$K$105,3,FALSE)</f>
        <v>Andrzej</v>
      </c>
      <c r="T345" s="20" t="str">
        <f>VLOOKUP(Q345,Prowadzacy!$F$2:$K$105,4,FALSE)</f>
        <v>Jaworski</v>
      </c>
      <c r="U345" s="20" t="str">
        <f>VLOOKUP(Q345,Prowadzacy!$F$2:$M$105,8,FALSE)</f>
        <v xml:space="preserve">Marek | Jaworski | Dr inż. |  ( 05237 ) </v>
      </c>
      <c r="V345" s="145"/>
      <c r="W345" s="285" t="s">
        <v>221</v>
      </c>
      <c r="X345" s="145"/>
      <c r="Y345" s="145" t="s">
        <v>221</v>
      </c>
      <c r="Z345" s="10"/>
      <c r="AA345" s="9"/>
      <c r="AB345" s="9"/>
      <c r="AC345" s="9"/>
      <c r="AD345" s="9"/>
      <c r="AE345" s="9"/>
      <c r="AF345" s="9"/>
      <c r="AG345" s="9"/>
      <c r="AH345" s="9"/>
      <c r="AI345" s="9"/>
      <c r="AJ345" s="9"/>
      <c r="AK345" s="9"/>
    </row>
    <row r="346" spans="1:37" ht="66">
      <c r="A346" s="288">
        <v>341</v>
      </c>
      <c r="B346" s="20" t="str">
        <f>VLOOKUP(E346,studia!$F$1:$I$12,2,FALSE)</f>
        <v>Elektrotechnika</v>
      </c>
      <c r="C346" s="20" t="str">
        <f>VLOOKUP(E346,studia!$F$1:$I$12,3,FALSE)</f>
        <v>mgr</v>
      </c>
      <c r="D346" s="20" t="str">
        <f>VLOOKUP(E346,studia!$F$1:$I$12,4,FALSE)</f>
        <v>EEN</v>
      </c>
      <c r="E346" s="147" t="s">
        <v>735</v>
      </c>
      <c r="F346" s="295" t="s">
        <v>2124</v>
      </c>
      <c r="G346" s="238" t="s">
        <v>860</v>
      </c>
      <c r="H346" s="239" t="s">
        <v>861</v>
      </c>
      <c r="I346" s="239" t="s">
        <v>862</v>
      </c>
      <c r="J346" s="147" t="s">
        <v>628</v>
      </c>
      <c r="K346" s="19" t="str">
        <f>VLOOKUP(J346,Prowadzacy!$F$2:$J$105,2,FALSE)</f>
        <v>Marek</v>
      </c>
      <c r="L346" s="19">
        <f>VLOOKUP(J346,Prowadzacy!$F$2:$K$105,3,FALSE)</f>
        <v>0</v>
      </c>
      <c r="M346" s="19" t="str">
        <f>VLOOKUP(J346,Prowadzacy!$F$2:$K$105,4,FALSE)</f>
        <v>Szuba</v>
      </c>
      <c r="N346" s="20" t="str">
        <f>VLOOKUP(J346,Prowadzacy!$F$2:$M$105,8,FALSE)</f>
        <v xml:space="preserve">Marek | Szuba | Dr inż. |  ( 05251 ) </v>
      </c>
      <c r="O346" s="20" t="str">
        <f>VLOOKUP(J346,Prowadzacy!$F$2:$K$105,5,FALSE)</f>
        <v>K36W05D02</v>
      </c>
      <c r="P346" s="20" t="str">
        <f>VLOOKUP(J346,Prowadzacy!$F$2:$K$105,6,FALSE)</f>
        <v>ZEP</v>
      </c>
      <c r="Q346" s="147" t="s">
        <v>571</v>
      </c>
      <c r="R346" s="20" t="str">
        <f>VLOOKUP(Q346,Prowadzacy!$F$2:$K$105,2,FALSE)</f>
        <v>Marek</v>
      </c>
      <c r="S346" s="20" t="str">
        <f>VLOOKUP(Q346,Prowadzacy!$F$2:$K$105,3,FALSE)</f>
        <v>Andrzej</v>
      </c>
      <c r="T346" s="20" t="str">
        <f>VLOOKUP(Q346,Prowadzacy!$F$2:$K$105,4,FALSE)</f>
        <v>Jaworski</v>
      </c>
      <c r="U346" s="20" t="str">
        <f>VLOOKUP(Q346,Prowadzacy!$F$2:$M$105,8,FALSE)</f>
        <v xml:space="preserve">Marek | Jaworski | Dr inż. |  ( 05237 ) </v>
      </c>
      <c r="V346" s="147"/>
      <c r="W346" s="147" t="s">
        <v>221</v>
      </c>
      <c r="X346" s="147"/>
      <c r="Y346" s="145" t="s">
        <v>221</v>
      </c>
      <c r="Z346" s="10"/>
      <c r="AA346" s="9"/>
      <c r="AB346" s="9"/>
      <c r="AC346" s="9"/>
      <c r="AD346" s="9"/>
      <c r="AE346" s="9"/>
      <c r="AF346" s="9"/>
      <c r="AG346" s="9"/>
      <c r="AH346" s="9"/>
      <c r="AI346" s="9"/>
      <c r="AJ346" s="9"/>
      <c r="AK346" s="9"/>
    </row>
    <row r="347" spans="1:37" ht="53.25">
      <c r="A347" s="288">
        <v>342</v>
      </c>
      <c r="B347" s="20" t="str">
        <f>VLOOKUP(E347,studia!$F$1:$I$12,2,FALSE)</f>
        <v>Elektrotechnika</v>
      </c>
      <c r="C347" s="20" t="str">
        <f>VLOOKUP(E347,studia!$F$1:$I$12,3,FALSE)</f>
        <v>mgr</v>
      </c>
      <c r="D347" s="20" t="str">
        <f>VLOOKUP(E347,studia!$F$1:$I$12,4,FALSE)</f>
        <v>EEN</v>
      </c>
      <c r="E347" s="147" t="s">
        <v>735</v>
      </c>
      <c r="F347" s="147"/>
      <c r="G347" s="239" t="s">
        <v>863</v>
      </c>
      <c r="H347" s="239" t="s">
        <v>864</v>
      </c>
      <c r="I347" s="239" t="s">
        <v>865</v>
      </c>
      <c r="J347" s="147" t="s">
        <v>628</v>
      </c>
      <c r="K347" s="19" t="str">
        <f>VLOOKUP(J347,Prowadzacy!$F$2:$J$105,2,FALSE)</f>
        <v>Marek</v>
      </c>
      <c r="L347" s="19">
        <f>VLOOKUP(J347,Prowadzacy!$F$2:$K$105,3,FALSE)</f>
        <v>0</v>
      </c>
      <c r="M347" s="19" t="str">
        <f>VLOOKUP(J347,Prowadzacy!$F$2:$K$105,4,FALSE)</f>
        <v>Szuba</v>
      </c>
      <c r="N347" s="20" t="str">
        <f>VLOOKUP(J347,Prowadzacy!$F$2:$M$105,8,FALSE)</f>
        <v xml:space="preserve">Marek | Szuba | Dr inż. |  ( 05251 ) </v>
      </c>
      <c r="O347" s="20" t="str">
        <f>VLOOKUP(J347,Prowadzacy!$F$2:$K$105,5,FALSE)</f>
        <v>K36W05D02</v>
      </c>
      <c r="P347" s="20" t="str">
        <f>VLOOKUP(J347,Prowadzacy!$F$2:$K$105,6,FALSE)</f>
        <v>ZEP</v>
      </c>
      <c r="Q347" s="147" t="s">
        <v>571</v>
      </c>
      <c r="R347" s="20" t="str">
        <f>VLOOKUP(Q347,Prowadzacy!$F$2:$K$105,2,FALSE)</f>
        <v>Marek</v>
      </c>
      <c r="S347" s="20" t="str">
        <f>VLOOKUP(Q347,Prowadzacy!$F$2:$K$105,3,FALSE)</f>
        <v>Andrzej</v>
      </c>
      <c r="T347" s="20" t="str">
        <f>VLOOKUP(Q347,Prowadzacy!$F$2:$K$105,4,FALSE)</f>
        <v>Jaworski</v>
      </c>
      <c r="U347" s="20" t="str">
        <f>VLOOKUP(Q347,Prowadzacy!$F$2:$M$105,8,FALSE)</f>
        <v xml:space="preserve">Marek | Jaworski | Dr inż. |  ( 05237 ) </v>
      </c>
      <c r="V347" s="147"/>
      <c r="W347" s="147" t="s">
        <v>221</v>
      </c>
      <c r="X347" s="147"/>
      <c r="Y347" s="145" t="s">
        <v>221</v>
      </c>
      <c r="Z347" s="10"/>
      <c r="AA347" s="9"/>
      <c r="AB347" s="9"/>
      <c r="AC347" s="9"/>
      <c r="AD347" s="9"/>
      <c r="AE347" s="9"/>
      <c r="AF347" s="9"/>
      <c r="AG347" s="9"/>
      <c r="AH347" s="9"/>
      <c r="AI347" s="9"/>
      <c r="AJ347" s="9"/>
      <c r="AK347" s="9"/>
    </row>
    <row r="348" spans="1:37" ht="104.25">
      <c r="A348" s="288">
        <v>343</v>
      </c>
      <c r="B348" s="20" t="str">
        <f>VLOOKUP(E348,studia!$F$1:$I$12,2,FALSE)</f>
        <v>Elektrotechnika</v>
      </c>
      <c r="C348" s="20" t="str">
        <f>VLOOKUP(E348,studia!$F$1:$I$12,3,FALSE)</f>
        <v>mgr</v>
      </c>
      <c r="D348" s="20" t="str">
        <f>VLOOKUP(E348,studia!$F$1:$I$12,4,FALSE)</f>
        <v>EEN</v>
      </c>
      <c r="E348" s="147" t="s">
        <v>735</v>
      </c>
      <c r="F348" s="147"/>
      <c r="G348" s="238" t="s">
        <v>866</v>
      </c>
      <c r="H348" s="239" t="s">
        <v>867</v>
      </c>
      <c r="I348" s="239" t="s">
        <v>868</v>
      </c>
      <c r="J348" s="147" t="s">
        <v>628</v>
      </c>
      <c r="K348" s="19" t="str">
        <f>VLOOKUP(J348,Prowadzacy!$F$2:$J$105,2,FALSE)</f>
        <v>Marek</v>
      </c>
      <c r="L348" s="19">
        <f>VLOOKUP(J348,Prowadzacy!$F$2:$K$105,3,FALSE)</f>
        <v>0</v>
      </c>
      <c r="M348" s="19" t="str">
        <f>VLOOKUP(J348,Prowadzacy!$F$2:$K$105,4,FALSE)</f>
        <v>Szuba</v>
      </c>
      <c r="N348" s="20" t="str">
        <f>VLOOKUP(J348,Prowadzacy!$F$2:$M$105,8,FALSE)</f>
        <v xml:space="preserve">Marek | Szuba | Dr inż. |  ( 05251 ) </v>
      </c>
      <c r="O348" s="20" t="str">
        <f>VLOOKUP(J348,Prowadzacy!$F$2:$K$105,5,FALSE)</f>
        <v>K36W05D02</v>
      </c>
      <c r="P348" s="20" t="str">
        <f>VLOOKUP(J348,Prowadzacy!$F$2:$K$105,6,FALSE)</f>
        <v>ZEP</v>
      </c>
      <c r="Q348" s="147" t="s">
        <v>571</v>
      </c>
      <c r="R348" s="20" t="str">
        <f>VLOOKUP(Q348,Prowadzacy!$F$2:$K$105,2,FALSE)</f>
        <v>Marek</v>
      </c>
      <c r="S348" s="20" t="str">
        <f>VLOOKUP(Q348,Prowadzacy!$F$2:$K$105,3,FALSE)</f>
        <v>Andrzej</v>
      </c>
      <c r="T348" s="20" t="str">
        <f>VLOOKUP(Q348,Prowadzacy!$F$2:$K$105,4,FALSE)</f>
        <v>Jaworski</v>
      </c>
      <c r="U348" s="20" t="str">
        <f>VLOOKUP(Q348,Prowadzacy!$F$2:$M$105,8,FALSE)</f>
        <v xml:space="preserve">Marek | Jaworski | Dr inż. |  ( 05237 ) </v>
      </c>
      <c r="V348" s="147"/>
      <c r="W348" s="147" t="s">
        <v>221</v>
      </c>
      <c r="X348" s="147"/>
      <c r="Y348" s="145" t="s">
        <v>221</v>
      </c>
      <c r="Z348" s="10"/>
      <c r="AA348" s="9"/>
      <c r="AB348" s="9"/>
      <c r="AC348" s="9"/>
      <c r="AD348" s="9"/>
      <c r="AE348" s="9"/>
      <c r="AF348" s="9"/>
      <c r="AG348" s="9"/>
      <c r="AH348" s="9"/>
      <c r="AI348" s="9"/>
      <c r="AJ348" s="9"/>
      <c r="AK348" s="9"/>
    </row>
    <row r="349" spans="1:37" ht="104.25">
      <c r="A349" s="288">
        <v>344</v>
      </c>
      <c r="B349" s="20" t="str">
        <f>VLOOKUP(E349,studia!$F$1:$I$12,2,FALSE)</f>
        <v>Elektrotechnika</v>
      </c>
      <c r="C349" s="20" t="str">
        <f>VLOOKUP(E349,studia!$F$1:$I$12,3,FALSE)</f>
        <v>mgr</v>
      </c>
      <c r="D349" s="20" t="str">
        <f>VLOOKUP(E349,studia!$F$1:$I$12,4,FALSE)</f>
        <v>EEN</v>
      </c>
      <c r="E349" s="147" t="s">
        <v>735</v>
      </c>
      <c r="F349" s="147"/>
      <c r="G349" s="241" t="s">
        <v>869</v>
      </c>
      <c r="H349" s="243" t="s">
        <v>1810</v>
      </c>
      <c r="I349" s="243" t="s">
        <v>1811</v>
      </c>
      <c r="J349" s="147" t="s">
        <v>628</v>
      </c>
      <c r="K349" s="19" t="str">
        <f>VLOOKUP(J349,Prowadzacy!$F$2:$J$105,2,FALSE)</f>
        <v>Marek</v>
      </c>
      <c r="L349" s="19">
        <f>VLOOKUP(J349,Prowadzacy!$F$2:$K$105,3,FALSE)</f>
        <v>0</v>
      </c>
      <c r="M349" s="19" t="str">
        <f>VLOOKUP(J349,Prowadzacy!$F$2:$K$105,4,FALSE)</f>
        <v>Szuba</v>
      </c>
      <c r="N349" s="20" t="str">
        <f>VLOOKUP(J349,Prowadzacy!$F$2:$M$105,8,FALSE)</f>
        <v xml:space="preserve">Marek | Szuba | Dr inż. |  ( 05251 ) </v>
      </c>
      <c r="O349" s="20" t="str">
        <f>VLOOKUP(J349,Prowadzacy!$F$2:$K$105,5,FALSE)</f>
        <v>K36W05D02</v>
      </c>
      <c r="P349" s="20" t="str">
        <f>VLOOKUP(J349,Prowadzacy!$F$2:$K$105,6,FALSE)</f>
        <v>ZEP</v>
      </c>
      <c r="Q349" s="147" t="s">
        <v>571</v>
      </c>
      <c r="R349" s="20" t="str">
        <f>VLOOKUP(Q349,Prowadzacy!$F$2:$K$105,2,FALSE)</f>
        <v>Marek</v>
      </c>
      <c r="S349" s="20" t="str">
        <f>VLOOKUP(Q349,Prowadzacy!$F$2:$K$105,3,FALSE)</f>
        <v>Andrzej</v>
      </c>
      <c r="T349" s="20" t="str">
        <f>VLOOKUP(Q349,Prowadzacy!$F$2:$K$105,4,FALSE)</f>
        <v>Jaworski</v>
      </c>
      <c r="U349" s="20" t="str">
        <f>VLOOKUP(Q349,Prowadzacy!$F$2:$M$105,8,FALSE)</f>
        <v xml:space="preserve">Marek | Jaworski | Dr inż. |  ( 05237 ) </v>
      </c>
      <c r="V349" s="147"/>
      <c r="W349" s="147" t="s">
        <v>221</v>
      </c>
      <c r="X349" s="147"/>
      <c r="Y349" s="145" t="s">
        <v>221</v>
      </c>
      <c r="Z349" s="10"/>
      <c r="AA349" s="9"/>
      <c r="AB349" s="9"/>
      <c r="AC349" s="9"/>
      <c r="AD349" s="9"/>
      <c r="AE349" s="9"/>
      <c r="AF349" s="9"/>
      <c r="AG349" s="9"/>
      <c r="AH349" s="9"/>
      <c r="AI349" s="9"/>
      <c r="AJ349" s="9"/>
      <c r="AK349" s="9"/>
    </row>
    <row r="350" spans="1:37" ht="142.5">
      <c r="A350" s="288">
        <v>345</v>
      </c>
      <c r="B350" s="20" t="str">
        <f>VLOOKUP(E350,studia!$F$1:$I$12,2,FALSE)</f>
        <v>Elektrotechnika</v>
      </c>
      <c r="C350" s="20" t="str">
        <f>VLOOKUP(E350,studia!$F$1:$I$12,3,FALSE)</f>
        <v>mgr</v>
      </c>
      <c r="D350" s="20" t="str">
        <f>VLOOKUP(E350,studia!$F$1:$I$12,4,FALSE)</f>
        <v>EEN</v>
      </c>
      <c r="E350" s="147" t="s">
        <v>735</v>
      </c>
      <c r="F350" s="147"/>
      <c r="G350" s="241" t="s">
        <v>870</v>
      </c>
      <c r="H350" s="241" t="s">
        <v>871</v>
      </c>
      <c r="I350" s="243" t="s">
        <v>1812</v>
      </c>
      <c r="J350" s="147" t="s">
        <v>628</v>
      </c>
      <c r="K350" s="19" t="str">
        <f>VLOOKUP(J350,Prowadzacy!$F$2:$J$105,2,FALSE)</f>
        <v>Marek</v>
      </c>
      <c r="L350" s="19">
        <f>VLOOKUP(J350,Prowadzacy!$F$2:$K$105,3,FALSE)</f>
        <v>0</v>
      </c>
      <c r="M350" s="19" t="str">
        <f>VLOOKUP(J350,Prowadzacy!$F$2:$K$105,4,FALSE)</f>
        <v>Szuba</v>
      </c>
      <c r="N350" s="20" t="str">
        <f>VLOOKUP(J350,Prowadzacy!$F$2:$M$105,8,FALSE)</f>
        <v xml:space="preserve">Marek | Szuba | Dr inż. |  ( 05251 ) </v>
      </c>
      <c r="O350" s="20" t="str">
        <f>VLOOKUP(J350,Prowadzacy!$F$2:$K$105,5,FALSE)</f>
        <v>K36W05D02</v>
      </c>
      <c r="P350" s="20" t="str">
        <f>VLOOKUP(J350,Prowadzacy!$F$2:$K$105,6,FALSE)</f>
        <v>ZEP</v>
      </c>
      <c r="Q350" s="147" t="s">
        <v>571</v>
      </c>
      <c r="R350" s="20" t="str">
        <f>VLOOKUP(Q350,Prowadzacy!$F$2:$K$105,2,FALSE)</f>
        <v>Marek</v>
      </c>
      <c r="S350" s="20" t="str">
        <f>VLOOKUP(Q350,Prowadzacy!$F$2:$K$105,3,FALSE)</f>
        <v>Andrzej</v>
      </c>
      <c r="T350" s="20" t="str">
        <f>VLOOKUP(Q350,Prowadzacy!$F$2:$K$105,4,FALSE)</f>
        <v>Jaworski</v>
      </c>
      <c r="U350" s="20" t="str">
        <f>VLOOKUP(Q350,Prowadzacy!$F$2:$M$105,8,FALSE)</f>
        <v xml:space="preserve">Marek | Jaworski | Dr inż. |  ( 05237 ) </v>
      </c>
      <c r="V350" s="147"/>
      <c r="W350" s="147" t="s">
        <v>221</v>
      </c>
      <c r="X350" s="147"/>
      <c r="Y350" s="145" t="s">
        <v>221</v>
      </c>
      <c r="Z350" s="10"/>
      <c r="AA350" s="9"/>
      <c r="AB350" s="9"/>
      <c r="AC350" s="9"/>
      <c r="AD350" s="9"/>
      <c r="AE350" s="9"/>
      <c r="AF350" s="9"/>
      <c r="AG350" s="9"/>
      <c r="AH350" s="9"/>
      <c r="AI350" s="9"/>
      <c r="AJ350" s="9"/>
      <c r="AK350" s="9"/>
    </row>
    <row r="351" spans="1:37" ht="104.25">
      <c r="A351" s="288">
        <v>346</v>
      </c>
      <c r="B351" s="20" t="str">
        <f>VLOOKUP(E351,studia!$F$1:$I$12,2,FALSE)</f>
        <v>Elektrotechnika</v>
      </c>
      <c r="C351" s="20" t="str">
        <f>VLOOKUP(E351,studia!$F$1:$I$12,3,FALSE)</f>
        <v>mgr</v>
      </c>
      <c r="D351" s="20" t="str">
        <f>VLOOKUP(E351,studia!$F$1:$I$12,4,FALSE)</f>
        <v>EEN</v>
      </c>
      <c r="E351" s="145" t="s">
        <v>735</v>
      </c>
      <c r="F351" s="145"/>
      <c r="G351" s="244" t="s">
        <v>872</v>
      </c>
      <c r="H351" s="244" t="s">
        <v>873</v>
      </c>
      <c r="I351" s="244" t="s">
        <v>874</v>
      </c>
      <c r="J351" s="145" t="s">
        <v>469</v>
      </c>
      <c r="K351" s="19" t="str">
        <f>VLOOKUP(J351,Prowadzacy!$F$2:$J$105,2,FALSE)</f>
        <v>Kazimierz</v>
      </c>
      <c r="L351" s="19" t="str">
        <f>VLOOKUP(J351,Prowadzacy!$F$2:$K$105,3,FALSE)</f>
        <v>Teodor</v>
      </c>
      <c r="M351" s="19" t="str">
        <f>VLOOKUP(J351,Prowadzacy!$F$2:$K$105,4,FALSE)</f>
        <v>Wilkosz</v>
      </c>
      <c r="N351" s="20" t="str">
        <f>VLOOKUP(J351,Prowadzacy!$F$2:$M$105,8,FALSE)</f>
        <v xml:space="preserve">Kazimierz | Wilkosz | Prof. dr hab. inż. |  ( 05255 ) </v>
      </c>
      <c r="O351" s="20" t="str">
        <f>VLOOKUP(J351,Prowadzacy!$F$2:$K$105,5,FALSE)</f>
        <v>K36W05D02</v>
      </c>
      <c r="P351" s="20" t="str">
        <f>VLOOKUP(J351,Prowadzacy!$F$2:$K$105,6,FALSE)</f>
        <v>ZSS</v>
      </c>
      <c r="Q351" s="145" t="s">
        <v>616</v>
      </c>
      <c r="R351" s="20" t="str">
        <f>VLOOKUP(Q351,Prowadzacy!$F$2:$K$105,2,FALSE)</f>
        <v>Tomasz</v>
      </c>
      <c r="S351" s="20" t="str">
        <f>VLOOKUP(Q351,Prowadzacy!$F$2:$K$105,3,FALSE)</f>
        <v>Kazimierz</v>
      </c>
      <c r="T351" s="20" t="str">
        <f>VLOOKUP(Q351,Prowadzacy!$F$2:$K$105,4,FALSE)</f>
        <v>Okoń</v>
      </c>
      <c r="U351" s="20" t="str">
        <f>VLOOKUP(Q351,Prowadzacy!$F$2:$M$105,8,FALSE)</f>
        <v xml:space="preserve">Tomasz | Okoń | Dr inż. |  ( 05401 ) </v>
      </c>
      <c r="V351" s="145"/>
      <c r="W351" s="145" t="s">
        <v>221</v>
      </c>
      <c r="X351" s="145"/>
      <c r="Y351" s="145" t="s">
        <v>221</v>
      </c>
      <c r="Z351" s="10"/>
      <c r="AA351" s="9"/>
      <c r="AB351" s="9"/>
      <c r="AC351" s="9"/>
      <c r="AD351" s="9"/>
      <c r="AE351" s="9"/>
      <c r="AF351" s="9"/>
      <c r="AG351" s="9"/>
      <c r="AH351" s="9"/>
      <c r="AI351" s="9"/>
      <c r="AJ351" s="9"/>
      <c r="AK351" s="9"/>
    </row>
    <row r="352" spans="1:37" s="274" customFormat="1" ht="117">
      <c r="A352" s="288">
        <v>347</v>
      </c>
      <c r="B352" s="20" t="str">
        <f>VLOOKUP(E352,studia!$F$1:$I$12,2,FALSE)</f>
        <v>Elektrotechnika</v>
      </c>
      <c r="C352" s="20" t="str">
        <f>VLOOKUP(E352,studia!$F$1:$I$12,3,FALSE)</f>
        <v>mgr</v>
      </c>
      <c r="D352" s="20" t="str">
        <f>VLOOKUP(E352,studia!$F$1:$I$12,4,FALSE)</f>
        <v>EEN</v>
      </c>
      <c r="E352" s="280" t="s">
        <v>735</v>
      </c>
      <c r="F352" s="280"/>
      <c r="G352" s="280" t="s">
        <v>875</v>
      </c>
      <c r="H352" s="280" t="s">
        <v>876</v>
      </c>
      <c r="I352" s="280" t="s">
        <v>877</v>
      </c>
      <c r="J352" s="280" t="s">
        <v>469</v>
      </c>
      <c r="K352" s="19" t="str">
        <f>VLOOKUP(J352,Prowadzacy!$F$2:$J$105,2,FALSE)</f>
        <v>Kazimierz</v>
      </c>
      <c r="L352" s="19" t="str">
        <f>VLOOKUP(J352,Prowadzacy!$F$2:$K$105,3,FALSE)</f>
        <v>Teodor</v>
      </c>
      <c r="M352" s="19" t="str">
        <f>VLOOKUP(J352,Prowadzacy!$F$2:$K$105,4,FALSE)</f>
        <v>Wilkosz</v>
      </c>
      <c r="N352" s="20" t="str">
        <f>VLOOKUP(J352,Prowadzacy!$F$2:$M$105,8,FALSE)</f>
        <v xml:space="preserve">Kazimierz | Wilkosz | Prof. dr hab. inż. |  ( 05255 ) </v>
      </c>
      <c r="O352" s="273" t="str">
        <f>VLOOKUP(J352,Prowadzacy!$F$2:$K$105,5,FALSE)</f>
        <v>K36W05D02</v>
      </c>
      <c r="P352" s="20" t="str">
        <f>VLOOKUP(J352,Prowadzacy!$F$2:$K$105,6,FALSE)</f>
        <v>ZSS</v>
      </c>
      <c r="Q352" s="280" t="s">
        <v>419</v>
      </c>
      <c r="R352" s="20" t="str">
        <f>VLOOKUP(Q352,Prowadzacy!$F$2:$K$105,2,FALSE)</f>
        <v>Robert</v>
      </c>
      <c r="S352" s="20" t="str">
        <f>VLOOKUP(Q352,Prowadzacy!$F$2:$K$105,3,FALSE)</f>
        <v>Stanisław</v>
      </c>
      <c r="T352" s="20" t="str">
        <f>VLOOKUP(Q352,Prowadzacy!$F$2:$K$105,4,FALSE)</f>
        <v>Łukomski</v>
      </c>
      <c r="U352" s="20" t="str">
        <f>VLOOKUP(Q352,Prowadzacy!$F$2:$M$105,8,FALSE)</f>
        <v xml:space="preserve">Robert | Łukomski | Dr inż. |  ( 05216 ) </v>
      </c>
      <c r="V352" s="280"/>
      <c r="W352" s="280" t="s">
        <v>221</v>
      </c>
      <c r="X352" s="280"/>
      <c r="Y352" s="280" t="s">
        <v>221</v>
      </c>
      <c r="Z352" s="10"/>
      <c r="AA352" s="9"/>
      <c r="AB352" s="9"/>
      <c r="AC352" s="9"/>
      <c r="AD352" s="9"/>
      <c r="AE352" s="9"/>
      <c r="AF352" s="9"/>
      <c r="AG352" s="9"/>
      <c r="AH352" s="9"/>
      <c r="AI352" s="9"/>
      <c r="AJ352" s="9"/>
      <c r="AK352" s="9"/>
    </row>
    <row r="353" spans="1:37" ht="117">
      <c r="A353" s="288">
        <v>348</v>
      </c>
      <c r="B353" s="20" t="str">
        <f>VLOOKUP(E353,studia!$F$1:$I$12,2,FALSE)</f>
        <v>Elektrotechnika</v>
      </c>
      <c r="C353" s="20" t="str">
        <f>VLOOKUP(E353,studia!$F$1:$I$12,3,FALSE)</f>
        <v>mgr</v>
      </c>
      <c r="D353" s="20" t="str">
        <f>VLOOKUP(E353,studia!$F$1:$I$12,4,FALSE)</f>
        <v>EEN</v>
      </c>
      <c r="E353" s="145" t="s">
        <v>735</v>
      </c>
      <c r="F353" s="145"/>
      <c r="G353" s="244" t="s">
        <v>878</v>
      </c>
      <c r="H353" s="244" t="s">
        <v>879</v>
      </c>
      <c r="I353" s="244" t="s">
        <v>880</v>
      </c>
      <c r="J353" s="145" t="s">
        <v>469</v>
      </c>
      <c r="K353" s="19" t="str">
        <f>VLOOKUP(J353,Prowadzacy!$F$2:$J$105,2,FALSE)</f>
        <v>Kazimierz</v>
      </c>
      <c r="L353" s="19" t="str">
        <f>VLOOKUP(J353,Prowadzacy!$F$2:$K$105,3,FALSE)</f>
        <v>Teodor</v>
      </c>
      <c r="M353" s="19" t="str">
        <f>VLOOKUP(J353,Prowadzacy!$F$2:$K$105,4,FALSE)</f>
        <v>Wilkosz</v>
      </c>
      <c r="N353" s="20" t="str">
        <f>VLOOKUP(J353,Prowadzacy!$F$2:$M$105,8,FALSE)</f>
        <v xml:space="preserve">Kazimierz | Wilkosz | Prof. dr hab. inż. |  ( 05255 ) </v>
      </c>
      <c r="O353" s="20" t="str">
        <f>VLOOKUP(J353,Prowadzacy!$F$2:$K$105,5,FALSE)</f>
        <v>K36W05D02</v>
      </c>
      <c r="P353" s="20" t="str">
        <f>VLOOKUP(J353,Prowadzacy!$F$2:$K$105,6,FALSE)</f>
        <v>ZSS</v>
      </c>
      <c r="Q353" s="145" t="s">
        <v>419</v>
      </c>
      <c r="R353" s="20" t="str">
        <f>VLOOKUP(Q353,Prowadzacy!$F$2:$K$105,2,FALSE)</f>
        <v>Robert</v>
      </c>
      <c r="S353" s="20" t="str">
        <f>VLOOKUP(Q353,Prowadzacy!$F$2:$K$105,3,FALSE)</f>
        <v>Stanisław</v>
      </c>
      <c r="T353" s="20" t="str">
        <f>VLOOKUP(Q353,Prowadzacy!$F$2:$K$105,4,FALSE)</f>
        <v>Łukomski</v>
      </c>
      <c r="U353" s="20" t="str">
        <f>VLOOKUP(Q353,Prowadzacy!$F$2:$M$105,8,FALSE)</f>
        <v xml:space="preserve">Robert | Łukomski | Dr inż. |  ( 05216 ) </v>
      </c>
      <c r="V353" s="145"/>
      <c r="W353" s="145" t="s">
        <v>221</v>
      </c>
      <c r="X353" s="145"/>
      <c r="Y353" s="145" t="s">
        <v>221</v>
      </c>
      <c r="Z353" s="10"/>
      <c r="AA353" s="9"/>
      <c r="AB353" s="9"/>
      <c r="AC353" s="9"/>
      <c r="AD353" s="9"/>
      <c r="AE353" s="9"/>
      <c r="AF353" s="9"/>
      <c r="AG353" s="9"/>
      <c r="AH353" s="9"/>
      <c r="AI353" s="9"/>
      <c r="AJ353" s="9"/>
      <c r="AK353" s="9"/>
    </row>
    <row r="354" spans="1:37" s="274" customFormat="1" ht="117">
      <c r="A354" s="288">
        <v>349</v>
      </c>
      <c r="B354" s="20" t="str">
        <f>VLOOKUP(E354,studia!$F$1:$I$12,2,FALSE)</f>
        <v>Elektrotechnika</v>
      </c>
      <c r="C354" s="20" t="str">
        <f>VLOOKUP(E354,studia!$F$1:$I$12,3,FALSE)</f>
        <v>mgr</v>
      </c>
      <c r="D354" s="20" t="str">
        <f>VLOOKUP(E354,studia!$F$1:$I$12,4,FALSE)</f>
        <v>EEN</v>
      </c>
      <c r="E354" s="280" t="s">
        <v>735</v>
      </c>
      <c r="F354" s="280"/>
      <c r="G354" s="280" t="s">
        <v>881</v>
      </c>
      <c r="H354" s="280" t="s">
        <v>882</v>
      </c>
      <c r="I354" s="280" t="s">
        <v>883</v>
      </c>
      <c r="J354" s="280" t="s">
        <v>469</v>
      </c>
      <c r="K354" s="19" t="str">
        <f>VLOOKUP(J354,Prowadzacy!$F$2:$J$105,2,FALSE)</f>
        <v>Kazimierz</v>
      </c>
      <c r="L354" s="19" t="str">
        <f>VLOOKUP(J354,Prowadzacy!$F$2:$K$105,3,FALSE)</f>
        <v>Teodor</v>
      </c>
      <c r="M354" s="19" t="str">
        <f>VLOOKUP(J354,Prowadzacy!$F$2:$K$105,4,FALSE)</f>
        <v>Wilkosz</v>
      </c>
      <c r="N354" s="20" t="str">
        <f>VLOOKUP(J354,Prowadzacy!$F$2:$M$105,8,FALSE)</f>
        <v xml:space="preserve">Kazimierz | Wilkosz | Prof. dr hab. inż. |  ( 05255 ) </v>
      </c>
      <c r="O354" s="273" t="str">
        <f>VLOOKUP(J354,Prowadzacy!$F$2:$K$105,5,FALSE)</f>
        <v>K36W05D02</v>
      </c>
      <c r="P354" s="20" t="str">
        <f>VLOOKUP(J354,Prowadzacy!$F$2:$K$105,6,FALSE)</f>
        <v>ZSS</v>
      </c>
      <c r="Q354" s="280" t="s">
        <v>616</v>
      </c>
      <c r="R354" s="20" t="str">
        <f>VLOOKUP(Q354,Prowadzacy!$F$2:$K$105,2,FALSE)</f>
        <v>Tomasz</v>
      </c>
      <c r="S354" s="20" t="str">
        <f>VLOOKUP(Q354,Prowadzacy!$F$2:$K$105,3,FALSE)</f>
        <v>Kazimierz</v>
      </c>
      <c r="T354" s="20" t="str">
        <f>VLOOKUP(Q354,Prowadzacy!$F$2:$K$105,4,FALSE)</f>
        <v>Okoń</v>
      </c>
      <c r="U354" s="20" t="str">
        <f>VLOOKUP(Q354,Prowadzacy!$F$2:$M$105,8,FALSE)</f>
        <v xml:space="preserve">Tomasz | Okoń | Dr inż. |  ( 05401 ) </v>
      </c>
      <c r="V354" s="280"/>
      <c r="W354" s="280" t="s">
        <v>221</v>
      </c>
      <c r="X354" s="280"/>
      <c r="Y354" s="280" t="s">
        <v>221</v>
      </c>
      <c r="Z354" s="10"/>
      <c r="AA354" s="9"/>
      <c r="AB354" s="9"/>
      <c r="AC354" s="9"/>
      <c r="AD354" s="9"/>
      <c r="AE354" s="9"/>
      <c r="AF354" s="9"/>
      <c r="AG354" s="9"/>
      <c r="AH354" s="9"/>
      <c r="AI354" s="9"/>
      <c r="AJ354" s="9"/>
      <c r="AK354" s="9"/>
    </row>
    <row r="355" spans="1:37">
      <c r="A355" s="288">
        <v>350</v>
      </c>
      <c r="B355" s="20" t="str">
        <f>VLOOKUP(E355,studia!$F$1:$I$12,2,FALSE)</f>
        <v>Elektrotechnika</v>
      </c>
      <c r="C355" s="20" t="str">
        <f>VLOOKUP(E355,studia!$F$1:$I$12,3,FALSE)</f>
        <v>mgr</v>
      </c>
      <c r="D355" s="20" t="str">
        <f>VLOOKUP(E355,studia!$F$1:$I$12,4,FALSE)</f>
        <v>EEN</v>
      </c>
      <c r="E355" s="145" t="s">
        <v>735</v>
      </c>
      <c r="F355" s="145"/>
      <c r="G355" s="244"/>
      <c r="H355" s="244"/>
      <c r="I355" s="244"/>
      <c r="J355" s="145"/>
      <c r="K355" s="19" t="e">
        <f>VLOOKUP(J355,Prowadzacy!$F$2:$J$105,2,FALSE)</f>
        <v>#N/A</v>
      </c>
      <c r="L355" s="19" t="e">
        <f>VLOOKUP(J355,Prowadzacy!$F$2:$K$105,3,FALSE)</f>
        <v>#N/A</v>
      </c>
      <c r="M355" s="19" t="e">
        <f>VLOOKUP(J355,Prowadzacy!$F$2:$K$105,4,FALSE)</f>
        <v>#N/A</v>
      </c>
      <c r="N355" s="20" t="e">
        <f>VLOOKUP(J355,Prowadzacy!$F$2:$M$105,8,FALSE)</f>
        <v>#N/A</v>
      </c>
      <c r="O355" s="20"/>
      <c r="P355" s="20" t="e">
        <f>VLOOKUP(J355,Prowadzacy!$F$2:$K$105,6,FALSE)</f>
        <v>#N/A</v>
      </c>
      <c r="Q355" s="145"/>
      <c r="R355" s="20" t="e">
        <f>VLOOKUP(Q355,Prowadzacy!$F$2:$K$105,2,FALSE)</f>
        <v>#N/A</v>
      </c>
      <c r="S355" s="20" t="e">
        <f>VLOOKUP(Q355,Prowadzacy!$F$2:$K$105,3,FALSE)</f>
        <v>#N/A</v>
      </c>
      <c r="T355" s="20" t="e">
        <f>VLOOKUP(Q355,Prowadzacy!$F$2:$K$105,4,FALSE)</f>
        <v>#N/A</v>
      </c>
      <c r="U355" s="20" t="e">
        <f>VLOOKUP(Q355,Prowadzacy!$F$2:$M$105,8,FALSE)</f>
        <v>#N/A</v>
      </c>
      <c r="V355" s="145"/>
      <c r="W355" s="145"/>
      <c r="X355" s="145"/>
      <c r="Y355" s="145"/>
      <c r="Z355" s="10"/>
      <c r="AA355" s="9"/>
      <c r="AB355" s="9"/>
      <c r="AC355" s="9"/>
      <c r="AD355" s="9"/>
      <c r="AE355" s="9"/>
      <c r="AF355" s="9"/>
      <c r="AG355" s="9"/>
      <c r="AH355" s="9"/>
      <c r="AI355" s="9"/>
      <c r="AJ355" s="9"/>
      <c r="AK355" s="9"/>
    </row>
    <row r="356" spans="1:37">
      <c r="A356" s="288">
        <v>351</v>
      </c>
      <c r="B356" s="20" t="str">
        <f>VLOOKUP(E356,studia!$F$1:$I$12,2,FALSE)</f>
        <v>Elektrotechnika</v>
      </c>
      <c r="C356" s="20" t="str">
        <f>VLOOKUP(E356,studia!$F$1:$I$12,3,FALSE)</f>
        <v>mgr</v>
      </c>
      <c r="D356" s="20" t="str">
        <f>VLOOKUP(E356,studia!$F$1:$I$12,4,FALSE)</f>
        <v>EEN</v>
      </c>
      <c r="E356" s="145" t="s">
        <v>735</v>
      </c>
      <c r="F356" s="145"/>
      <c r="G356" s="244"/>
      <c r="H356" s="244"/>
      <c r="I356" s="244"/>
      <c r="J356" s="145"/>
      <c r="K356" s="19" t="e">
        <f>VLOOKUP(J356,Prowadzacy!$F$2:$J$105,2,FALSE)</f>
        <v>#N/A</v>
      </c>
      <c r="L356" s="19" t="e">
        <f>VLOOKUP(J356,Prowadzacy!$F$2:$K$105,3,FALSE)</f>
        <v>#N/A</v>
      </c>
      <c r="M356" s="19" t="e">
        <f>VLOOKUP(J356,Prowadzacy!$F$2:$K$105,4,FALSE)</f>
        <v>#N/A</v>
      </c>
      <c r="N356" s="20" t="e">
        <f>VLOOKUP(J356,Prowadzacy!$F$2:$M$105,8,FALSE)</f>
        <v>#N/A</v>
      </c>
      <c r="O356" s="20"/>
      <c r="P356" s="20" t="e">
        <f>VLOOKUP(J356,Prowadzacy!$F$2:$K$105,6,FALSE)</f>
        <v>#N/A</v>
      </c>
      <c r="Q356" s="145"/>
      <c r="R356" s="20" t="e">
        <f>VLOOKUP(Q356,Prowadzacy!$F$2:$K$105,2,FALSE)</f>
        <v>#N/A</v>
      </c>
      <c r="S356" s="20" t="e">
        <f>VLOOKUP(Q356,Prowadzacy!$F$2:$K$105,3,FALSE)</f>
        <v>#N/A</v>
      </c>
      <c r="T356" s="20" t="e">
        <f>VLOOKUP(Q356,Prowadzacy!$F$2:$K$105,4,FALSE)</f>
        <v>#N/A</v>
      </c>
      <c r="U356" s="20" t="e">
        <f>VLOOKUP(Q356,Prowadzacy!$F$2:$M$105,8,FALSE)</f>
        <v>#N/A</v>
      </c>
      <c r="V356" s="145"/>
      <c r="W356" s="145"/>
      <c r="X356" s="145"/>
      <c r="Y356" s="145"/>
      <c r="Z356" s="10"/>
      <c r="AA356" s="9"/>
      <c r="AB356" s="9"/>
      <c r="AC356" s="9"/>
      <c r="AD356" s="9"/>
      <c r="AE356" s="9"/>
      <c r="AF356" s="9"/>
      <c r="AG356" s="9"/>
      <c r="AH356" s="9"/>
      <c r="AI356" s="9"/>
      <c r="AJ356" s="9"/>
      <c r="AK356" s="9"/>
    </row>
    <row r="357" spans="1:37">
      <c r="A357" s="288">
        <v>352</v>
      </c>
      <c r="B357" s="20" t="str">
        <f>VLOOKUP(E357,studia!$F$1:$I$12,2,FALSE)</f>
        <v>Elektrotechnika</v>
      </c>
      <c r="C357" s="20" t="str">
        <f>VLOOKUP(E357,studia!$F$1:$I$12,3,FALSE)</f>
        <v>mgr</v>
      </c>
      <c r="D357" s="20" t="str">
        <f>VLOOKUP(E357,studia!$F$1:$I$12,4,FALSE)</f>
        <v>EEN</v>
      </c>
      <c r="E357" s="145" t="s">
        <v>735</v>
      </c>
      <c r="F357" s="145"/>
      <c r="G357" s="244"/>
      <c r="H357" s="244"/>
      <c r="I357" s="244"/>
      <c r="J357" s="145"/>
      <c r="K357" s="19" t="e">
        <f>VLOOKUP(J357,Prowadzacy!$F$2:$J$105,2,FALSE)</f>
        <v>#N/A</v>
      </c>
      <c r="L357" s="19" t="e">
        <f>VLOOKUP(J357,Prowadzacy!$F$2:$K$105,3,FALSE)</f>
        <v>#N/A</v>
      </c>
      <c r="M357" s="19" t="e">
        <f>VLOOKUP(J357,Prowadzacy!$F$2:$K$105,4,FALSE)</f>
        <v>#N/A</v>
      </c>
      <c r="N357" s="20" t="e">
        <f>VLOOKUP(J357,Prowadzacy!$F$2:$M$105,8,FALSE)</f>
        <v>#N/A</v>
      </c>
      <c r="O357" s="20"/>
      <c r="P357" s="20" t="e">
        <f>VLOOKUP(J357,Prowadzacy!$F$2:$K$105,6,FALSE)</f>
        <v>#N/A</v>
      </c>
      <c r="Q357" s="145"/>
      <c r="R357" s="20" t="e">
        <f>VLOOKUP(Q357,Prowadzacy!$F$2:$K$105,2,FALSE)</f>
        <v>#N/A</v>
      </c>
      <c r="S357" s="20" t="e">
        <f>VLOOKUP(Q357,Prowadzacy!$F$2:$K$105,3,FALSE)</f>
        <v>#N/A</v>
      </c>
      <c r="T357" s="20" t="e">
        <f>VLOOKUP(Q357,Prowadzacy!$F$2:$K$105,4,FALSE)</f>
        <v>#N/A</v>
      </c>
      <c r="U357" s="20" t="e">
        <f>VLOOKUP(Q357,Prowadzacy!$F$2:$M$105,8,FALSE)</f>
        <v>#N/A</v>
      </c>
      <c r="V357" s="145"/>
      <c r="W357" s="145"/>
      <c r="X357" s="145"/>
      <c r="Y357" s="145"/>
      <c r="Z357" s="10"/>
      <c r="AA357" s="9"/>
      <c r="AB357" s="9"/>
      <c r="AC357" s="9"/>
      <c r="AD357" s="9"/>
      <c r="AE357" s="9"/>
      <c r="AF357" s="9"/>
      <c r="AG357" s="9"/>
      <c r="AH357" s="9"/>
      <c r="AI357" s="9"/>
      <c r="AJ357" s="9"/>
      <c r="AK357" s="9"/>
    </row>
    <row r="358" spans="1:37">
      <c r="A358" s="288">
        <v>353</v>
      </c>
      <c r="B358" s="20" t="str">
        <f>VLOOKUP(E358,studia!$F$1:$I$12,2,FALSE)</f>
        <v>Elektrotechnika</v>
      </c>
      <c r="C358" s="20" t="str">
        <f>VLOOKUP(E358,studia!$F$1:$I$12,3,FALSE)</f>
        <v>mgr</v>
      </c>
      <c r="D358" s="20" t="str">
        <f>VLOOKUP(E358,studia!$F$1:$I$12,4,FALSE)</f>
        <v>EEN</v>
      </c>
      <c r="E358" s="145" t="s">
        <v>735</v>
      </c>
      <c r="F358" s="145"/>
      <c r="G358" s="247"/>
      <c r="H358" s="245"/>
      <c r="I358" s="248"/>
      <c r="J358" s="145"/>
      <c r="K358" s="19" t="e">
        <f>VLOOKUP(J358,Prowadzacy!$F$2:$J$105,2,FALSE)</f>
        <v>#N/A</v>
      </c>
      <c r="L358" s="19" t="e">
        <f>VLOOKUP(J358,Prowadzacy!$F$2:$K$105,3,FALSE)</f>
        <v>#N/A</v>
      </c>
      <c r="M358" s="19" t="e">
        <f>VLOOKUP(J358,Prowadzacy!$F$2:$K$105,4,FALSE)</f>
        <v>#N/A</v>
      </c>
      <c r="N358" s="20" t="e">
        <f>VLOOKUP(J358,Prowadzacy!$F$2:$M$105,8,FALSE)</f>
        <v>#N/A</v>
      </c>
      <c r="O358" s="20"/>
      <c r="P358" s="20" t="e">
        <f>VLOOKUP(J358,Prowadzacy!$F$2:$K$105,6,FALSE)</f>
        <v>#N/A</v>
      </c>
      <c r="Q358" s="145"/>
      <c r="R358" s="20" t="e">
        <f>VLOOKUP(Q358,Prowadzacy!$F$2:$K$105,2,FALSE)</f>
        <v>#N/A</v>
      </c>
      <c r="S358" s="20" t="e">
        <f>VLOOKUP(Q358,Prowadzacy!$F$2:$K$105,3,FALSE)</f>
        <v>#N/A</v>
      </c>
      <c r="T358" s="20" t="e">
        <f>VLOOKUP(Q358,Prowadzacy!$F$2:$K$105,4,FALSE)</f>
        <v>#N/A</v>
      </c>
      <c r="U358" s="20" t="e">
        <f>VLOOKUP(Q358,Prowadzacy!$F$2:$M$105,8,FALSE)</f>
        <v>#N/A</v>
      </c>
      <c r="V358" s="145"/>
      <c r="W358" s="145"/>
      <c r="X358" s="145"/>
      <c r="Y358" s="145"/>
      <c r="Z358" s="10"/>
      <c r="AA358" s="9"/>
      <c r="AB358" s="9"/>
      <c r="AC358" s="9"/>
      <c r="AD358" s="9"/>
      <c r="AE358" s="9"/>
      <c r="AF358" s="9"/>
      <c r="AG358" s="9"/>
      <c r="AH358" s="9"/>
      <c r="AI358" s="9"/>
      <c r="AJ358" s="9"/>
      <c r="AK358" s="9"/>
    </row>
    <row r="359" spans="1:37">
      <c r="A359" s="288">
        <v>354</v>
      </c>
      <c r="B359" s="20" t="str">
        <f>VLOOKUP(E359,studia!$F$1:$I$12,2,FALSE)</f>
        <v>Elektrotechnika</v>
      </c>
      <c r="C359" s="20" t="str">
        <f>VLOOKUP(E359,studia!$F$1:$I$12,3,FALSE)</f>
        <v>mgr</v>
      </c>
      <c r="D359" s="20" t="str">
        <f>VLOOKUP(E359,studia!$F$1:$I$12,4,FALSE)</f>
        <v>EEN</v>
      </c>
      <c r="E359" s="145" t="s">
        <v>735</v>
      </c>
      <c r="F359" s="145"/>
      <c r="G359" s="245"/>
      <c r="H359" s="245"/>
      <c r="I359" s="245"/>
      <c r="J359" s="145"/>
      <c r="K359" s="19" t="e">
        <f>VLOOKUP(J359,Prowadzacy!$F$2:$J$105,2,FALSE)</f>
        <v>#N/A</v>
      </c>
      <c r="L359" s="19" t="e">
        <f>VLOOKUP(J359,Prowadzacy!$F$2:$K$105,3,FALSE)</f>
        <v>#N/A</v>
      </c>
      <c r="M359" s="19" t="e">
        <f>VLOOKUP(J359,Prowadzacy!$F$2:$K$105,4,FALSE)</f>
        <v>#N/A</v>
      </c>
      <c r="N359" s="20" t="e">
        <f>VLOOKUP(J359,Prowadzacy!$F$2:$M$105,8,FALSE)</f>
        <v>#N/A</v>
      </c>
      <c r="O359" s="20"/>
      <c r="P359" s="20" t="e">
        <f>VLOOKUP(J359,Prowadzacy!$F$2:$K$105,6,FALSE)</f>
        <v>#N/A</v>
      </c>
      <c r="Q359" s="145"/>
      <c r="R359" s="20" t="e">
        <f>VLOOKUP(Q359,Prowadzacy!$F$2:$K$105,2,FALSE)</f>
        <v>#N/A</v>
      </c>
      <c r="S359" s="20" t="e">
        <f>VLOOKUP(Q359,Prowadzacy!$F$2:$K$105,3,FALSE)</f>
        <v>#N/A</v>
      </c>
      <c r="T359" s="20" t="e">
        <f>VLOOKUP(Q359,Prowadzacy!$F$2:$K$105,4,FALSE)</f>
        <v>#N/A</v>
      </c>
      <c r="U359" s="20" t="e">
        <f>VLOOKUP(Q359,Prowadzacy!$F$2:$M$105,8,FALSE)</f>
        <v>#N/A</v>
      </c>
      <c r="V359" s="145"/>
      <c r="W359" s="145"/>
      <c r="X359" s="145"/>
      <c r="Y359" s="145"/>
      <c r="Z359" s="10"/>
      <c r="AA359" s="9"/>
      <c r="AB359" s="9"/>
      <c r="AC359" s="9"/>
      <c r="AD359" s="9"/>
      <c r="AE359" s="9"/>
      <c r="AF359" s="9"/>
      <c r="AG359" s="9"/>
      <c r="AH359" s="9"/>
      <c r="AI359" s="9"/>
      <c r="AJ359" s="9"/>
      <c r="AK359" s="9"/>
    </row>
    <row r="360" spans="1:37">
      <c r="A360" s="288">
        <v>355</v>
      </c>
      <c r="B360" s="20" t="str">
        <f>VLOOKUP(E360,studia!$F$1:$I$12,2,FALSE)</f>
        <v>Elektrotechnika</v>
      </c>
      <c r="C360" s="20" t="str">
        <f>VLOOKUP(E360,studia!$F$1:$I$12,3,FALSE)</f>
        <v>mgr</v>
      </c>
      <c r="D360" s="20" t="str">
        <f>VLOOKUP(E360,studia!$F$1:$I$12,4,FALSE)</f>
        <v>EEN</v>
      </c>
      <c r="E360" s="145" t="s">
        <v>735</v>
      </c>
      <c r="F360" s="145"/>
      <c r="G360" s="246"/>
      <c r="H360" s="246"/>
      <c r="I360" s="248"/>
      <c r="J360" s="145"/>
      <c r="K360" s="19" t="e">
        <f>VLOOKUP(J360,Prowadzacy!$F$2:$J$105,2,FALSE)</f>
        <v>#N/A</v>
      </c>
      <c r="L360" s="19" t="e">
        <f>VLOOKUP(J360,Prowadzacy!$F$2:$K$105,3,FALSE)</f>
        <v>#N/A</v>
      </c>
      <c r="M360" s="19" t="e">
        <f>VLOOKUP(J360,Prowadzacy!$F$2:$K$105,4,FALSE)</f>
        <v>#N/A</v>
      </c>
      <c r="N360" s="20" t="e">
        <f>VLOOKUP(J360,Prowadzacy!$F$2:$M$105,8,FALSE)</f>
        <v>#N/A</v>
      </c>
      <c r="O360" s="20"/>
      <c r="P360" s="20" t="e">
        <f>VLOOKUP(J360,Prowadzacy!$F$2:$K$105,6,FALSE)</f>
        <v>#N/A</v>
      </c>
      <c r="Q360" s="145"/>
      <c r="R360" s="20" t="e">
        <f>VLOOKUP(Q360,Prowadzacy!$F$2:$K$105,2,FALSE)</f>
        <v>#N/A</v>
      </c>
      <c r="S360" s="20" t="e">
        <f>VLOOKUP(Q360,Prowadzacy!$F$2:$K$105,3,FALSE)</f>
        <v>#N/A</v>
      </c>
      <c r="T360" s="20" t="e">
        <f>VLOOKUP(Q360,Prowadzacy!$F$2:$K$105,4,FALSE)</f>
        <v>#N/A</v>
      </c>
      <c r="U360" s="20" t="e">
        <f>VLOOKUP(Q360,Prowadzacy!$F$2:$M$105,8,FALSE)</f>
        <v>#N/A</v>
      </c>
      <c r="V360" s="145"/>
      <c r="W360" s="145"/>
      <c r="X360" s="145"/>
      <c r="Y360" s="145"/>
      <c r="Z360" s="10"/>
      <c r="AA360" s="9"/>
      <c r="AB360" s="9"/>
      <c r="AC360" s="9"/>
      <c r="AD360" s="9"/>
      <c r="AE360" s="9"/>
      <c r="AF360" s="9"/>
      <c r="AG360" s="9"/>
      <c r="AH360" s="9"/>
      <c r="AI360" s="9"/>
      <c r="AJ360" s="9"/>
      <c r="AK360" s="9"/>
    </row>
    <row r="361" spans="1:37" ht="91.5">
      <c r="A361" s="288">
        <v>356</v>
      </c>
      <c r="B361" s="20" t="str">
        <f>VLOOKUP(E361,studia!$F$1:$I$12,2,FALSE)</f>
        <v>Elektrotechnika</v>
      </c>
      <c r="C361" s="20" t="str">
        <f>VLOOKUP(E361,studia!$F$1:$I$12,3,FALSE)</f>
        <v>mgr</v>
      </c>
      <c r="D361" s="20" t="str">
        <f>VLOOKUP(E361,studia!$F$1:$I$12,4,FALSE)</f>
        <v>EEN</v>
      </c>
      <c r="E361" s="154" t="s">
        <v>735</v>
      </c>
      <c r="F361" s="154"/>
      <c r="G361" s="249" t="s">
        <v>1813</v>
      </c>
      <c r="H361" s="249" t="s">
        <v>1814</v>
      </c>
      <c r="I361" s="249" t="s">
        <v>1815</v>
      </c>
      <c r="J361" s="155" t="s">
        <v>1150</v>
      </c>
      <c r="K361" s="19" t="str">
        <f>VLOOKUP(J361,Prowadzacy!$F$2:$J$105,2,FALSE)</f>
        <v>Maciej</v>
      </c>
      <c r="L361" s="19" t="str">
        <f>VLOOKUP(J361,Prowadzacy!$F$2:$K$105,3,FALSE)</f>
        <v>Jakub</v>
      </c>
      <c r="M361" s="19" t="str">
        <f>VLOOKUP(J361,Prowadzacy!$F$2:$K$105,4,FALSE)</f>
        <v>Gwoździewicz</v>
      </c>
      <c r="N361" s="20" t="str">
        <f>VLOOKUP(J361,Prowadzacy!$F$2:$M$105,8,FALSE)</f>
        <v xml:space="preserve">Maciej | Gwoździewicz | Dr inż. |  ( 05389 ) </v>
      </c>
      <c r="O361" s="20" t="str">
        <f>VLOOKUP(J361,Prowadzacy!$F$2:$K$105,5,FALSE)</f>
        <v>K37W05D02</v>
      </c>
      <c r="P361" s="20" t="str">
        <f>VLOOKUP(J361,Prowadzacy!$F$2:$K$105,6,FALSE)</f>
        <v>ZMPE</v>
      </c>
      <c r="Q361" s="156" t="s">
        <v>991</v>
      </c>
      <c r="R361" s="20" t="str">
        <f>VLOOKUP(Q361,Prowadzacy!$F$2:$K$105,2,FALSE)</f>
        <v>Marek</v>
      </c>
      <c r="S361" s="20" t="str">
        <f>VLOOKUP(Q361,Prowadzacy!$F$2:$K$105,3,FALSE)</f>
        <v>Paweł</v>
      </c>
      <c r="T361" s="20" t="str">
        <f>VLOOKUP(Q361,Prowadzacy!$F$2:$K$105,4,FALSE)</f>
        <v>Ciurys</v>
      </c>
      <c r="U361" s="20" t="str">
        <f>VLOOKUP(Q361,Prowadzacy!$F$2:$M$105,8,FALSE)</f>
        <v xml:space="preserve">Marek | Ciurys | Dr inż. |  ( 05369 ) </v>
      </c>
      <c r="V361" s="164"/>
      <c r="W361" s="157" t="s">
        <v>221</v>
      </c>
      <c r="X361" s="163"/>
      <c r="Y361" s="157"/>
      <c r="Z361" s="10"/>
      <c r="AA361" s="9"/>
      <c r="AB361" s="9"/>
      <c r="AC361" s="9"/>
      <c r="AD361" s="9"/>
      <c r="AE361" s="9"/>
      <c r="AF361" s="9"/>
      <c r="AG361" s="9"/>
      <c r="AH361" s="9"/>
      <c r="AI361" s="9"/>
      <c r="AJ361" s="9"/>
      <c r="AK361" s="9"/>
    </row>
    <row r="362" spans="1:37" ht="66">
      <c r="A362" s="288">
        <v>357</v>
      </c>
      <c r="B362" s="20" t="str">
        <f>VLOOKUP(E362,studia!$F$1:$I$12,2,FALSE)</f>
        <v>Elektrotechnika</v>
      </c>
      <c r="C362" s="20" t="str">
        <f>VLOOKUP(E362,studia!$F$1:$I$12,3,FALSE)</f>
        <v>inż.</v>
      </c>
      <c r="D362" s="20" t="str">
        <f>VLOOKUP(E362,studia!$F$1:$I$12,4,FALSE)</f>
        <v>ETP</v>
      </c>
      <c r="E362" s="154" t="s">
        <v>654</v>
      </c>
      <c r="F362" s="154"/>
      <c r="G362" s="155" t="s">
        <v>1191</v>
      </c>
      <c r="H362" s="155" t="s">
        <v>1846</v>
      </c>
      <c r="I362" s="155" t="s">
        <v>1192</v>
      </c>
      <c r="J362" s="155" t="s">
        <v>1188</v>
      </c>
      <c r="K362" s="19" t="str">
        <f>VLOOKUP(J362,Prowadzacy!$F$2:$J$105,2,FALSE)</f>
        <v>Grzegorz</v>
      </c>
      <c r="L362" s="19" t="str">
        <f>VLOOKUP(J362,Prowadzacy!$F$2:$K$105,3,FALSE)</f>
        <v>Michał</v>
      </c>
      <c r="M362" s="19" t="str">
        <f>VLOOKUP(J362,Prowadzacy!$F$2:$K$105,4,FALSE)</f>
        <v>Kosobudzki</v>
      </c>
      <c r="N362" s="20" t="str">
        <f>VLOOKUP(J362,Prowadzacy!$F$2:$M$105,8,FALSE)</f>
        <v xml:space="preserve">Grzegorz | Kosobudzki | Dr inż. |  ( 05320 ) </v>
      </c>
      <c r="O362" s="20" t="str">
        <f>VLOOKUP(J362,Prowadzacy!$F$2:$K$105,5,FALSE)</f>
        <v>K37W05D02</v>
      </c>
      <c r="P362" s="20" t="str">
        <f>VLOOKUP(J362,Prowadzacy!$F$2:$K$105,6,FALSE)</f>
        <v>ZMPE</v>
      </c>
      <c r="Q362" s="156" t="s">
        <v>1041</v>
      </c>
      <c r="R362" s="20" t="str">
        <f>VLOOKUP(Q362,Prowadzacy!$F$2:$K$105,2,FALSE)</f>
        <v>Daniel</v>
      </c>
      <c r="S362" s="20">
        <f>VLOOKUP(Q362,Prowadzacy!$F$2:$K$105,3,FALSE)</f>
        <v>0</v>
      </c>
      <c r="T362" s="20" t="str">
        <f>VLOOKUP(Q362,Prowadzacy!$F$2:$K$105,4,FALSE)</f>
        <v>Dusza</v>
      </c>
      <c r="U362" s="20" t="str">
        <f>VLOOKUP(Q362,Prowadzacy!$F$2:$M$105,8,FALSE)</f>
        <v xml:space="preserve">Daniel | Dusza | Dr inż. |  ( 05358 ) </v>
      </c>
      <c r="V362" s="164"/>
      <c r="W362" s="157" t="s">
        <v>221</v>
      </c>
      <c r="X362" s="157"/>
      <c r="Y362" s="157"/>
      <c r="Z362" s="10"/>
      <c r="AA362" s="9"/>
      <c r="AB362" s="9"/>
      <c r="AC362" s="9"/>
      <c r="AD362" s="9"/>
      <c r="AE362" s="9"/>
      <c r="AF362" s="9"/>
      <c r="AG362" s="9"/>
      <c r="AH362" s="9"/>
      <c r="AI362" s="9"/>
      <c r="AJ362" s="9"/>
      <c r="AK362" s="9"/>
    </row>
    <row r="363" spans="1:37" ht="76.5" customHeight="1">
      <c r="A363" s="288">
        <v>358</v>
      </c>
      <c r="B363" s="20" t="str">
        <f>VLOOKUP(E363,studia!$F$1:$I$12,2,FALSE)</f>
        <v>Elektrotechnika</v>
      </c>
      <c r="C363" s="20" t="str">
        <f>VLOOKUP(E363,studia!$F$1:$I$12,3,FALSE)</f>
        <v>inż.</v>
      </c>
      <c r="D363" s="20" t="str">
        <f>VLOOKUP(E363,studia!$F$1:$I$12,4,FALSE)</f>
        <v>EEN</v>
      </c>
      <c r="E363" s="154" t="s">
        <v>497</v>
      </c>
      <c r="F363" s="154"/>
      <c r="G363" s="287" t="s">
        <v>2040</v>
      </c>
      <c r="H363" s="287" t="s">
        <v>1865</v>
      </c>
      <c r="I363" s="287" t="s">
        <v>1866</v>
      </c>
      <c r="J363" s="155" t="s">
        <v>1433</v>
      </c>
      <c r="K363" s="19" t="str">
        <f>VLOOKUP(J363,Prowadzacy!$F$2:$J$105,2,FALSE)</f>
        <v>Krystian</v>
      </c>
      <c r="L363" s="19" t="str">
        <f>VLOOKUP(J363,Prowadzacy!$F$2:$K$105,3,FALSE)</f>
        <v>Leonard</v>
      </c>
      <c r="M363" s="19" t="str">
        <f>VLOOKUP(J363,Prowadzacy!$F$2:$K$105,4,FALSE)</f>
        <v>Chrzan</v>
      </c>
      <c r="N363" s="20" t="str">
        <f>VLOOKUP(J363,Prowadzacy!$F$2:$M$105,8,FALSE)</f>
        <v xml:space="preserve">Krystian | Chrzan | Dr hab. inż. |  ( 05101 ) </v>
      </c>
      <c r="O363" s="20" t="str">
        <f>VLOOKUP(J363,Prowadzacy!$F$2:$K$105,5,FALSE)</f>
        <v>K38W05D02</v>
      </c>
      <c r="P363" s="20" t="str">
        <f>VLOOKUP(J363,Prowadzacy!$F$2:$K$105,6,FALSE)</f>
        <v>ZWN</v>
      </c>
      <c r="Q363" s="156" t="s">
        <v>1626</v>
      </c>
      <c r="R363" s="20" t="str">
        <f>VLOOKUP(Q363,Prowadzacy!$F$2:$K$105,2,FALSE)</f>
        <v>Lesław</v>
      </c>
      <c r="S363" s="20" t="str">
        <f>VLOOKUP(Q363,Prowadzacy!$F$2:$K$105,3,FALSE)</f>
        <v>Adam</v>
      </c>
      <c r="T363" s="20" t="str">
        <f>VLOOKUP(Q363,Prowadzacy!$F$2:$K$105,4,FALSE)</f>
        <v>Ładniak</v>
      </c>
      <c r="U363" s="20" t="str">
        <f>VLOOKUP(Q363,Prowadzacy!$F$2:$M$105,8,FALSE)</f>
        <v xml:space="preserve">Lesław | Ładniak | Dr inż. |  ( 05112 ) </v>
      </c>
      <c r="V363" s="164" t="s">
        <v>1631</v>
      </c>
      <c r="W363" s="157" t="s">
        <v>220</v>
      </c>
      <c r="X363" s="286" t="s">
        <v>1868</v>
      </c>
      <c r="Y363" s="157" t="s">
        <v>220</v>
      </c>
      <c r="Z363" s="10"/>
      <c r="AA363" s="9"/>
      <c r="AB363" s="9"/>
      <c r="AC363" s="9"/>
      <c r="AD363" s="9"/>
      <c r="AE363" s="9"/>
      <c r="AF363" s="9"/>
      <c r="AG363" s="9"/>
      <c r="AH363" s="9"/>
      <c r="AI363" s="9"/>
      <c r="AJ363" s="9"/>
      <c r="AK363" s="9"/>
    </row>
    <row r="364" spans="1:37" ht="104.25">
      <c r="A364" s="288">
        <v>359</v>
      </c>
      <c r="B364" s="20" t="str">
        <f>VLOOKUP(E364,studia!$F$1:$I$12,2,FALSE)</f>
        <v>Elektrotechnika</v>
      </c>
      <c r="C364" s="20" t="str">
        <f>VLOOKUP(E364,studia!$F$1:$I$12,3,FALSE)</f>
        <v>mgr</v>
      </c>
      <c r="D364" s="20" t="str">
        <f>VLOOKUP(E364,studia!$F$1:$I$12,4,FALSE)</f>
        <v>EEN</v>
      </c>
      <c r="E364" s="154" t="s">
        <v>735</v>
      </c>
      <c r="F364" s="154"/>
      <c r="G364" s="286" t="s">
        <v>1467</v>
      </c>
      <c r="H364" s="286" t="s">
        <v>1468</v>
      </c>
      <c r="I364" s="286" t="s">
        <v>1469</v>
      </c>
      <c r="J364" s="155" t="s">
        <v>1466</v>
      </c>
      <c r="K364" s="19" t="str">
        <f>VLOOKUP(J364,Prowadzacy!$F$2:$J$105,2,FALSE)</f>
        <v>Paweł</v>
      </c>
      <c r="L364" s="19" t="str">
        <f>VLOOKUP(J364,Prowadzacy!$F$2:$K$105,3,FALSE)</f>
        <v>Tomasz</v>
      </c>
      <c r="M364" s="19" t="str">
        <f>VLOOKUP(J364,Prowadzacy!$F$2:$K$105,4,FALSE)</f>
        <v>Kostyła</v>
      </c>
      <c r="N364" s="20" t="str">
        <f>VLOOKUP(J364,Prowadzacy!$F$2:$M$105,8,FALSE)</f>
        <v xml:space="preserve">Paweł | Kostyła | Dr inż. |  ( 05108 ) </v>
      </c>
      <c r="O364" s="20" t="str">
        <f>VLOOKUP(J364,Prowadzacy!$F$2:$K$105,5,FALSE)</f>
        <v>K38W05D02</v>
      </c>
      <c r="P364" s="20" t="str">
        <f>VLOOKUP(J364,Prowadzacy!$F$2:$K$105,6,FALSE)</f>
        <v>ZET</v>
      </c>
      <c r="Q364" s="156" t="s">
        <v>1628</v>
      </c>
      <c r="R364" s="20" t="str">
        <f>VLOOKUP(Q364,Prowadzacy!$F$2:$K$105,2,FALSE)</f>
        <v>Maciej</v>
      </c>
      <c r="S364" s="20" t="str">
        <f>VLOOKUP(Q364,Prowadzacy!$F$2:$K$105,3,FALSE)</f>
        <v>Władysław</v>
      </c>
      <c r="T364" s="20" t="str">
        <f>VLOOKUP(Q364,Prowadzacy!$F$2:$K$105,4,FALSE)</f>
        <v>Jaroszewski</v>
      </c>
      <c r="U364" s="20" t="str">
        <f>VLOOKUP(Q364,Prowadzacy!$F$2:$M$105,8,FALSE)</f>
        <v xml:space="preserve">Maciej | Jaroszewski | Dr hab. inż. |  ( 05104 ) </v>
      </c>
      <c r="V364" s="164"/>
      <c r="W364" s="157" t="s">
        <v>221</v>
      </c>
      <c r="X364" s="157"/>
      <c r="Y364" s="157" t="s">
        <v>221</v>
      </c>
      <c r="Z364" s="10"/>
      <c r="AA364" s="9"/>
      <c r="AB364" s="9"/>
      <c r="AC364" s="9"/>
      <c r="AD364" s="9"/>
      <c r="AE364" s="9"/>
      <c r="AF364" s="9"/>
      <c r="AG364" s="9"/>
      <c r="AH364" s="9"/>
      <c r="AI364" s="9"/>
      <c r="AJ364" s="9"/>
      <c r="AK364" s="9"/>
    </row>
    <row r="365" spans="1:37" ht="91.5">
      <c r="A365" s="288">
        <v>360</v>
      </c>
      <c r="B365" s="20" t="str">
        <f>VLOOKUP(E365,studia!$F$1:$I$12,2,FALSE)</f>
        <v>Elektrotechnika</v>
      </c>
      <c r="C365" s="20" t="str">
        <f>VLOOKUP(E365,studia!$F$1:$I$12,3,FALSE)</f>
        <v>mgr</v>
      </c>
      <c r="D365" s="20" t="str">
        <f>VLOOKUP(E365,studia!$F$1:$I$12,4,FALSE)</f>
        <v>EEN</v>
      </c>
      <c r="E365" s="154" t="s">
        <v>735</v>
      </c>
      <c r="F365" s="154"/>
      <c r="G365" s="286" t="s">
        <v>1470</v>
      </c>
      <c r="H365" s="286" t="s">
        <v>1471</v>
      </c>
      <c r="I365" s="286" t="s">
        <v>1472</v>
      </c>
      <c r="J365" s="155" t="s">
        <v>1466</v>
      </c>
      <c r="K365" s="19" t="str">
        <f>VLOOKUP(J365,Prowadzacy!$F$2:$J$105,2,FALSE)</f>
        <v>Paweł</v>
      </c>
      <c r="L365" s="19" t="str">
        <f>VLOOKUP(J365,Prowadzacy!$F$2:$K$105,3,FALSE)</f>
        <v>Tomasz</v>
      </c>
      <c r="M365" s="19" t="str">
        <f>VLOOKUP(J365,Prowadzacy!$F$2:$K$105,4,FALSE)</f>
        <v>Kostyła</v>
      </c>
      <c r="N365" s="20" t="str">
        <f>VLOOKUP(J365,Prowadzacy!$F$2:$M$105,8,FALSE)</f>
        <v xml:space="preserve">Paweł | Kostyła | Dr inż. |  ( 05108 ) </v>
      </c>
      <c r="O365" s="20" t="str">
        <f>VLOOKUP(J365,Prowadzacy!$F$2:$K$105,5,FALSE)</f>
        <v>K38W05D02</v>
      </c>
      <c r="P365" s="20" t="str">
        <f>VLOOKUP(J365,Prowadzacy!$F$2:$K$105,6,FALSE)</f>
        <v>ZET</v>
      </c>
      <c r="Q365" s="156" t="s">
        <v>1628</v>
      </c>
      <c r="R365" s="20" t="str">
        <f>VLOOKUP(Q365,Prowadzacy!$F$2:$K$105,2,FALSE)</f>
        <v>Maciej</v>
      </c>
      <c r="S365" s="20" t="str">
        <f>VLOOKUP(Q365,Prowadzacy!$F$2:$K$105,3,FALSE)</f>
        <v>Władysław</v>
      </c>
      <c r="T365" s="20" t="str">
        <f>VLOOKUP(Q365,Prowadzacy!$F$2:$K$105,4,FALSE)</f>
        <v>Jaroszewski</v>
      </c>
      <c r="U365" s="20" t="str">
        <f>VLOOKUP(Q365,Prowadzacy!$F$2:$M$105,8,FALSE)</f>
        <v xml:space="preserve">Maciej | Jaroszewski | Dr hab. inż. |  ( 05104 ) </v>
      </c>
      <c r="V365" s="164"/>
      <c r="W365" s="157" t="s">
        <v>221</v>
      </c>
      <c r="X365" s="157"/>
      <c r="Y365" s="157" t="s">
        <v>221</v>
      </c>
      <c r="Z365" s="10"/>
      <c r="AA365" s="9"/>
      <c r="AB365" s="9"/>
      <c r="AC365" s="9"/>
      <c r="AD365" s="9"/>
      <c r="AE365" s="9"/>
      <c r="AF365" s="9"/>
      <c r="AG365" s="9"/>
      <c r="AH365" s="9"/>
      <c r="AI365" s="9"/>
      <c r="AJ365" s="9"/>
      <c r="AK365" s="9"/>
    </row>
    <row r="366" spans="1:37" ht="78.75">
      <c r="A366" s="288">
        <v>361</v>
      </c>
      <c r="B366" s="20" t="str">
        <f>VLOOKUP(E366,studia!$F$1:$I$12,2,FALSE)</f>
        <v>Elektrotechnika</v>
      </c>
      <c r="C366" s="20" t="str">
        <f>VLOOKUP(E366,studia!$F$1:$I$12,3,FALSE)</f>
        <v>mgr</v>
      </c>
      <c r="D366" s="20" t="str">
        <f>VLOOKUP(E366,studia!$F$1:$I$12,4,FALSE)</f>
        <v>EEN</v>
      </c>
      <c r="E366" s="154" t="s">
        <v>735</v>
      </c>
      <c r="F366" s="154"/>
      <c r="G366" s="266" t="s">
        <v>1473</v>
      </c>
      <c r="H366" s="266" t="s">
        <v>1474</v>
      </c>
      <c r="I366" s="266" t="s">
        <v>1819</v>
      </c>
      <c r="J366" s="155" t="s">
        <v>1466</v>
      </c>
      <c r="K366" s="19" t="str">
        <f>VLOOKUP(J366,Prowadzacy!$F$2:$J$105,2,FALSE)</f>
        <v>Paweł</v>
      </c>
      <c r="L366" s="19" t="str">
        <f>VLOOKUP(J366,Prowadzacy!$F$2:$K$105,3,FALSE)</f>
        <v>Tomasz</v>
      </c>
      <c r="M366" s="19" t="str">
        <f>VLOOKUP(J366,Prowadzacy!$F$2:$K$105,4,FALSE)</f>
        <v>Kostyła</v>
      </c>
      <c r="N366" s="20" t="str">
        <f>VLOOKUP(J366,Prowadzacy!$F$2:$M$105,8,FALSE)</f>
        <v xml:space="preserve">Paweł | Kostyła | Dr inż. |  ( 05108 ) </v>
      </c>
      <c r="O366" s="20" t="str">
        <f>VLOOKUP(J366,Prowadzacy!$F$2:$K$105,5,FALSE)</f>
        <v>K38W05D02</v>
      </c>
      <c r="P366" s="20" t="str">
        <f>VLOOKUP(J366,Prowadzacy!$F$2:$K$105,6,FALSE)</f>
        <v>ZET</v>
      </c>
      <c r="Q366" s="156" t="s">
        <v>1627</v>
      </c>
      <c r="R366" s="20" t="str">
        <f>VLOOKUP(Q366,Prowadzacy!$F$2:$K$105,2,FALSE)</f>
        <v>Tomasz</v>
      </c>
      <c r="S366" s="20" t="str">
        <f>VLOOKUP(Q366,Prowadzacy!$F$2:$K$105,3,FALSE)</f>
        <v>Stanisław</v>
      </c>
      <c r="T366" s="20" t="str">
        <f>VLOOKUP(Q366,Prowadzacy!$F$2:$K$105,4,FALSE)</f>
        <v>Sikorski</v>
      </c>
      <c r="U366" s="20" t="str">
        <f>VLOOKUP(Q366,Prowadzacy!$F$2:$M$105,8,FALSE)</f>
        <v xml:space="preserve">Tomasz | Sikorski | Dr hab. inż. |  ( 05141 ) </v>
      </c>
      <c r="V366" s="164"/>
      <c r="W366" s="157" t="s">
        <v>221</v>
      </c>
      <c r="X366" s="157"/>
      <c r="Y366" s="157" t="s">
        <v>221</v>
      </c>
      <c r="Z366" s="10"/>
      <c r="AA366" s="9"/>
      <c r="AB366" s="9"/>
      <c r="AC366" s="9"/>
      <c r="AD366" s="9"/>
      <c r="AE366" s="9"/>
      <c r="AF366" s="9"/>
      <c r="AG366" s="9"/>
      <c r="AH366" s="9"/>
      <c r="AI366" s="9"/>
      <c r="AJ366" s="9"/>
      <c r="AK366" s="9"/>
    </row>
    <row r="367" spans="1:37" ht="104.25">
      <c r="A367" s="288">
        <v>362</v>
      </c>
      <c r="B367" s="20" t="str">
        <f>VLOOKUP(E367,studia!$F$1:$I$12,2,FALSE)</f>
        <v>Elektrotechnika</v>
      </c>
      <c r="C367" s="20" t="str">
        <f>VLOOKUP(E367,studia!$F$1:$I$12,3,FALSE)</f>
        <v>mgr</v>
      </c>
      <c r="D367" s="20" t="str">
        <f>VLOOKUP(E367,studia!$F$1:$I$12,4,FALSE)</f>
        <v>EEN</v>
      </c>
      <c r="E367" s="154" t="s">
        <v>735</v>
      </c>
      <c r="F367" s="154"/>
      <c r="G367" s="286" t="s">
        <v>1488</v>
      </c>
      <c r="H367" s="286" t="s">
        <v>1489</v>
      </c>
      <c r="I367" s="286" t="s">
        <v>1490</v>
      </c>
      <c r="J367" s="155" t="s">
        <v>1478</v>
      </c>
      <c r="K367" s="19" t="str">
        <f>VLOOKUP(J367,Prowadzacy!$F$2:$J$105,2,FALSE)</f>
        <v>Krystian</v>
      </c>
      <c r="L367" s="19">
        <f>VLOOKUP(J367,Prowadzacy!$F$2:$K$105,3,FALSE)</f>
        <v>0</v>
      </c>
      <c r="M367" s="19" t="str">
        <f>VLOOKUP(J367,Prowadzacy!$F$2:$K$105,4,FALSE)</f>
        <v>Krawczyk</v>
      </c>
      <c r="N367" s="20" t="str">
        <f>VLOOKUP(J367,Prowadzacy!$F$2:$M$105,8,FALSE)</f>
        <v xml:space="preserve">Krystian | Krawczyk | Dr inż. |  ( 05157 ) </v>
      </c>
      <c r="O367" s="20" t="str">
        <f>VLOOKUP(J367,Prowadzacy!$F$2:$K$105,5,FALSE)</f>
        <v>K38W05D02</v>
      </c>
      <c r="P367" s="20" t="str">
        <f>VLOOKUP(J367,Prowadzacy!$F$2:$K$105,6,FALSE)</f>
        <v>ZE</v>
      </c>
      <c r="Q367" s="156" t="s">
        <v>1593</v>
      </c>
      <c r="R367" s="20" t="str">
        <f>VLOOKUP(Q367,Prowadzacy!$F$2:$K$105,2,FALSE)</f>
        <v>Paweł</v>
      </c>
      <c r="S367" s="20">
        <f>VLOOKUP(Q367,Prowadzacy!$F$2:$K$105,3,FALSE)</f>
        <v>0</v>
      </c>
      <c r="T367" s="20" t="str">
        <f>VLOOKUP(Q367,Prowadzacy!$F$2:$K$105,4,FALSE)</f>
        <v>Żyłka</v>
      </c>
      <c r="U367" s="20" t="str">
        <f>VLOOKUP(Q367,Prowadzacy!$F$2:$M$105,8,FALSE)</f>
        <v xml:space="preserve">Paweł | Żyłka | Dr hab. inż. |  ( 05134 ) </v>
      </c>
      <c r="V367" s="164"/>
      <c r="W367" s="157" t="s">
        <v>221</v>
      </c>
      <c r="X367" s="157"/>
      <c r="Y367" s="157" t="s">
        <v>221</v>
      </c>
      <c r="Z367" s="10"/>
      <c r="AA367" s="9"/>
      <c r="AB367" s="9"/>
      <c r="AC367" s="9"/>
      <c r="AD367" s="9"/>
      <c r="AE367" s="9"/>
      <c r="AF367" s="9"/>
      <c r="AG367" s="9"/>
      <c r="AH367" s="9"/>
      <c r="AI367" s="9"/>
      <c r="AJ367" s="9"/>
      <c r="AK367" s="9"/>
    </row>
    <row r="368" spans="1:37" ht="66">
      <c r="A368" s="288">
        <v>363</v>
      </c>
      <c r="B368" s="20" t="str">
        <f>VLOOKUP(E368,studia!$F$1:$I$12,2,FALSE)</f>
        <v>Elektrotechnika</v>
      </c>
      <c r="C368" s="20" t="str">
        <f>VLOOKUP(E368,studia!$F$1:$I$12,3,FALSE)</f>
        <v>mgr</v>
      </c>
      <c r="D368" s="20" t="str">
        <f>VLOOKUP(E368,studia!$F$1:$I$12,4,FALSE)</f>
        <v>EEN</v>
      </c>
      <c r="E368" s="163" t="s">
        <v>735</v>
      </c>
      <c r="F368" s="163"/>
      <c r="G368" s="286" t="s">
        <v>1535</v>
      </c>
      <c r="H368" s="286" t="s">
        <v>1536</v>
      </c>
      <c r="I368" s="286" t="s">
        <v>1537</v>
      </c>
      <c r="J368" s="164" t="s">
        <v>1534</v>
      </c>
      <c r="K368" s="19" t="str">
        <f>VLOOKUP(J368,Prowadzacy!$F$2:$J$105,2,FALSE)</f>
        <v>Jacek</v>
      </c>
      <c r="L368" s="19" t="str">
        <f>VLOOKUP(J368,Prowadzacy!$F$2:$K$105,3,FALSE)</f>
        <v>Jerzy</v>
      </c>
      <c r="M368" s="19" t="str">
        <f>VLOOKUP(J368,Prowadzacy!$F$2:$K$105,4,FALSE)</f>
        <v>Rezmer</v>
      </c>
      <c r="N368" s="20" t="str">
        <f>VLOOKUP(J368,Prowadzacy!$F$2:$M$105,8,FALSE)</f>
        <v xml:space="preserve">Jacek | Rezmer | Dr hab. inż. |  ( 05120 ) </v>
      </c>
      <c r="O368" s="20" t="str">
        <f>VLOOKUP(J368,Prowadzacy!$F$2:$K$105,5,FALSE)</f>
        <v>K38W05D02</v>
      </c>
      <c r="P368" s="20" t="str">
        <f>VLOOKUP(J368,Prowadzacy!$F$2:$K$105,6,FALSE)</f>
        <v>ZET</v>
      </c>
      <c r="Q368" s="163" t="s">
        <v>1627</v>
      </c>
      <c r="R368" s="20" t="str">
        <f>VLOOKUP(Q368,Prowadzacy!$F$2:$K$105,2,FALSE)</f>
        <v>Tomasz</v>
      </c>
      <c r="S368" s="20" t="str">
        <f>VLOOKUP(Q368,Prowadzacy!$F$2:$K$105,3,FALSE)</f>
        <v>Stanisław</v>
      </c>
      <c r="T368" s="20" t="str">
        <f>VLOOKUP(Q368,Prowadzacy!$F$2:$K$105,4,FALSE)</f>
        <v>Sikorski</v>
      </c>
      <c r="U368" s="20" t="str">
        <f>VLOOKUP(Q368,Prowadzacy!$F$2:$M$105,8,FALSE)</f>
        <v xml:space="preserve">Tomasz | Sikorski | Dr hab. inż. |  ( 05141 ) </v>
      </c>
      <c r="V368" s="164"/>
      <c r="W368" s="163" t="s">
        <v>221</v>
      </c>
      <c r="X368" s="163"/>
      <c r="Y368" s="163" t="s">
        <v>221</v>
      </c>
      <c r="Z368" s="10"/>
      <c r="AA368" s="9"/>
      <c r="AB368" s="9"/>
      <c r="AC368" s="9"/>
      <c r="AD368" s="9"/>
      <c r="AE368" s="9"/>
      <c r="AF368" s="9"/>
      <c r="AG368" s="9"/>
      <c r="AH368" s="9"/>
      <c r="AI368" s="9"/>
      <c r="AJ368" s="9"/>
      <c r="AK368" s="9"/>
    </row>
    <row r="369" spans="1:37" ht="168">
      <c r="A369" s="288">
        <v>364</v>
      </c>
      <c r="B369" s="20" t="str">
        <f>VLOOKUP(E369,studia!$F$1:$I$12,2,FALSE)</f>
        <v>Elektrotechnika</v>
      </c>
      <c r="C369" s="20" t="str">
        <f>VLOOKUP(E369,studia!$F$1:$I$12,3,FALSE)</f>
        <v>mgr</v>
      </c>
      <c r="D369" s="20" t="str">
        <f>VLOOKUP(E369,studia!$F$1:$I$12,4,FALSE)</f>
        <v>EEN</v>
      </c>
      <c r="E369" s="163" t="s">
        <v>735</v>
      </c>
      <c r="F369" s="295" t="s">
        <v>2124</v>
      </c>
      <c r="G369" s="286" t="s">
        <v>1563</v>
      </c>
      <c r="H369" s="286" t="s">
        <v>1564</v>
      </c>
      <c r="I369" s="286" t="s">
        <v>1565</v>
      </c>
      <c r="J369" s="164" t="s">
        <v>1547</v>
      </c>
      <c r="K369" s="19" t="str">
        <f>VLOOKUP(J369,Prowadzacy!$F$2:$J$105,2,FALSE)</f>
        <v>Jarosław</v>
      </c>
      <c r="L369" s="19" t="str">
        <f>VLOOKUP(J369,Prowadzacy!$F$2:$K$105,3,FALSE)</f>
        <v>Marian</v>
      </c>
      <c r="M369" s="19" t="str">
        <f>VLOOKUP(J369,Prowadzacy!$F$2:$K$105,4,FALSE)</f>
        <v>Szymańda</v>
      </c>
      <c r="N369" s="20" t="str">
        <f>VLOOKUP(J369,Prowadzacy!$F$2:$M$105,8,FALSE)</f>
        <v xml:space="preserve">Jarosław | Szymańda | Dr inż. |  ( 05126 ) </v>
      </c>
      <c r="O369" s="20" t="str">
        <f>VLOOKUP(J369,Prowadzacy!$F$2:$K$105,5,FALSE)</f>
        <v>K38W05D02</v>
      </c>
      <c r="P369" s="20" t="str">
        <f>VLOOKUP(J369,Prowadzacy!$F$2:$K$105,6,FALSE)</f>
        <v>ZET</v>
      </c>
      <c r="Q369" s="163" t="s">
        <v>1443</v>
      </c>
      <c r="R369" s="20" t="str">
        <f>VLOOKUP(Q369,Prowadzacy!$F$2:$K$105,2,FALSE)</f>
        <v>Przemysław</v>
      </c>
      <c r="S369" s="20">
        <f>VLOOKUP(Q369,Prowadzacy!$F$2:$K$105,3,FALSE)</f>
        <v>0</v>
      </c>
      <c r="T369" s="20" t="str">
        <f>VLOOKUP(Q369,Prowadzacy!$F$2:$K$105,4,FALSE)</f>
        <v>Janik</v>
      </c>
      <c r="U369" s="20" t="str">
        <f>VLOOKUP(Q369,Prowadzacy!$F$2:$M$105,8,FALSE)</f>
        <v xml:space="preserve">Przemysław | Janik | Dr hab. inż. |  ( 05115 ) </v>
      </c>
      <c r="V369" s="164"/>
      <c r="W369" s="163" t="s">
        <v>221</v>
      </c>
      <c r="X369" s="163"/>
      <c r="Y369" s="163" t="s">
        <v>221</v>
      </c>
      <c r="Z369" s="10"/>
      <c r="AA369" s="9"/>
      <c r="AB369" s="9"/>
      <c r="AC369" s="9"/>
      <c r="AD369" s="9"/>
      <c r="AE369" s="9"/>
      <c r="AF369" s="9"/>
      <c r="AG369" s="9"/>
      <c r="AH369" s="9"/>
      <c r="AI369" s="9"/>
      <c r="AJ369" s="9"/>
      <c r="AK369" s="9"/>
    </row>
    <row r="370" spans="1:37" ht="231.75">
      <c r="A370" s="288">
        <v>365</v>
      </c>
      <c r="B370" s="20" t="str">
        <f>VLOOKUP(E370,studia!$F$1:$I$12,2,FALSE)</f>
        <v>Elektrotechnika</v>
      </c>
      <c r="C370" s="20" t="str">
        <f>VLOOKUP(E370,studia!$F$1:$I$12,3,FALSE)</f>
        <v>mgr</v>
      </c>
      <c r="D370" s="20" t="str">
        <f>VLOOKUP(E370,studia!$F$1:$I$12,4,FALSE)</f>
        <v>ETP</v>
      </c>
      <c r="E370" s="145" t="s">
        <v>884</v>
      </c>
      <c r="F370" s="295" t="s">
        <v>2124</v>
      </c>
      <c r="G370" s="254" t="s">
        <v>885</v>
      </c>
      <c r="H370" s="254" t="s">
        <v>886</v>
      </c>
      <c r="I370" s="254" t="s">
        <v>887</v>
      </c>
      <c r="J370" s="145" t="s">
        <v>512</v>
      </c>
      <c r="K370" s="19" t="str">
        <f>VLOOKUP(J370,Prowadzacy!$F$2:$J$105,2,FALSE)</f>
        <v>Małgorzata</v>
      </c>
      <c r="L370" s="19" t="str">
        <f>VLOOKUP(J370,Prowadzacy!$F$2:$K$105,3,FALSE)</f>
        <v>Anna</v>
      </c>
      <c r="M370" s="19" t="str">
        <f>VLOOKUP(J370,Prowadzacy!$F$2:$K$105,4,FALSE)</f>
        <v>Bielówka</v>
      </c>
      <c r="N370" s="20" t="str">
        <f>VLOOKUP(J370,Prowadzacy!$F$2:$M$105,8,FALSE)</f>
        <v xml:space="preserve">Małgorzata | Bielówka | Dr inż. |  ( 05286 ) </v>
      </c>
      <c r="O370" s="20" t="str">
        <f>VLOOKUP(J370,Prowadzacy!$F$2:$K$105,5,FALSE)</f>
        <v>K36W05D02</v>
      </c>
      <c r="P370" s="20" t="str">
        <f>VLOOKUP(J370,Prowadzacy!$F$2:$K$105,6,FALSE)</f>
        <v>ZUE</v>
      </c>
      <c r="Q370" s="145" t="s">
        <v>558</v>
      </c>
      <c r="R370" s="20" t="str">
        <f>VLOOKUP(Q370,Prowadzacy!$F$2:$K$105,2,FALSE)</f>
        <v>Kazimierz</v>
      </c>
      <c r="S370" s="20">
        <f>VLOOKUP(Q370,Prowadzacy!$F$2:$K$105,3,FALSE)</f>
        <v>0</v>
      </c>
      <c r="T370" s="20" t="str">
        <f>VLOOKUP(Q370,Prowadzacy!$F$2:$K$105,4,FALSE)</f>
        <v>Herlender</v>
      </c>
      <c r="U370" s="20" t="str">
        <f>VLOOKUP(Q370,Prowadzacy!$F$2:$M$105,8,FALSE)</f>
        <v xml:space="preserve">Kazimierz | Herlender | Dr inż. |  ( 05211 ) </v>
      </c>
      <c r="V370" s="145"/>
      <c r="W370" s="285" t="s">
        <v>221</v>
      </c>
      <c r="X370" s="145"/>
      <c r="Y370" s="145" t="s">
        <v>221</v>
      </c>
      <c r="Z370" s="10"/>
      <c r="AA370" s="9"/>
      <c r="AB370" s="9"/>
      <c r="AC370" s="9"/>
      <c r="AD370" s="9"/>
      <c r="AE370" s="9"/>
      <c r="AF370" s="9"/>
      <c r="AG370" s="9"/>
      <c r="AH370" s="9"/>
      <c r="AI370" s="9"/>
      <c r="AJ370" s="9"/>
      <c r="AK370" s="9"/>
    </row>
    <row r="371" spans="1:37" ht="104.25">
      <c r="A371" s="288">
        <v>366</v>
      </c>
      <c r="B371" s="20" t="str">
        <f>VLOOKUP(E371,studia!$F$1:$I$12,2,FALSE)</f>
        <v>Automatyka Przemysłowa</v>
      </c>
      <c r="C371" s="20" t="str">
        <f>VLOOKUP(E371,studia!$F$1:$I$12,3,FALSE)</f>
        <v>mgr</v>
      </c>
      <c r="D371" s="20" t="str">
        <f>VLOOKUP(E371,studia!$F$1:$I$12,4,FALSE)</f>
        <v>AMU</v>
      </c>
      <c r="E371" s="145" t="s">
        <v>1654</v>
      </c>
      <c r="F371" s="145"/>
      <c r="G371" s="255" t="s">
        <v>888</v>
      </c>
      <c r="H371" s="255" t="s">
        <v>889</v>
      </c>
      <c r="I371" s="255" t="s">
        <v>1764</v>
      </c>
      <c r="J371" s="145" t="s">
        <v>523</v>
      </c>
      <c r="K371" s="19" t="str">
        <f>VLOOKUP(J371,Prowadzacy!$F$2:$J$105,2,FALSE)</f>
        <v>Joanna</v>
      </c>
      <c r="L371" s="19" t="str">
        <f>VLOOKUP(J371,Prowadzacy!$F$2:$K$105,3,FALSE)</f>
        <v>Karolina</v>
      </c>
      <c r="M371" s="19" t="str">
        <f>VLOOKUP(J371,Prowadzacy!$F$2:$K$105,4,FALSE)</f>
        <v>Budzisz</v>
      </c>
      <c r="N371" s="20" t="str">
        <f>VLOOKUP(J371,Prowadzacy!$F$2:$M$105,8,FALSE)</f>
        <v xml:space="preserve">Joanna | Budzisz | Dr inż. |  ( 05404 ) </v>
      </c>
      <c r="O371" s="20" t="str">
        <f>VLOOKUP(J371,Prowadzacy!$F$2:$K$105,5,FALSE)</f>
        <v>K36W05D02</v>
      </c>
      <c r="P371" s="20" t="str">
        <f>VLOOKUP(J371,Prowadzacy!$F$2:$K$105,6,FALSE)</f>
        <v>ZEP</v>
      </c>
      <c r="Q371" s="145" t="s">
        <v>695</v>
      </c>
      <c r="R371" s="20" t="str">
        <f>VLOOKUP(Q371,Prowadzacy!$F$2:$K$105,2,FALSE)</f>
        <v>Wiktoria</v>
      </c>
      <c r="S371" s="20" t="str">
        <f>VLOOKUP(Q371,Prowadzacy!$F$2:$K$105,3,FALSE)</f>
        <v>Maria</v>
      </c>
      <c r="T371" s="20" t="str">
        <f>VLOOKUP(Q371,Prowadzacy!$F$2:$K$105,4,FALSE)</f>
        <v>Grycan</v>
      </c>
      <c r="U371" s="20" t="str">
        <f>VLOOKUP(Q371,Prowadzacy!$F$2:$M$105,8,FALSE)</f>
        <v xml:space="preserve">Wiktoria | Grycan | Dr inż. |  ( 05408 ) </v>
      </c>
      <c r="V371" s="145" t="s">
        <v>970</v>
      </c>
      <c r="W371" s="145" t="s">
        <v>220</v>
      </c>
      <c r="X371" s="285" t="s">
        <v>971</v>
      </c>
      <c r="Y371" s="145" t="s">
        <v>220</v>
      </c>
      <c r="Z371" s="10"/>
      <c r="AA371" s="9"/>
      <c r="AB371" s="9"/>
      <c r="AC371" s="9"/>
      <c r="AD371" s="9"/>
      <c r="AE371" s="9"/>
      <c r="AF371" s="9"/>
      <c r="AG371" s="9"/>
      <c r="AH371" s="9"/>
      <c r="AI371" s="9"/>
      <c r="AJ371" s="9"/>
      <c r="AK371" s="9"/>
    </row>
    <row r="372" spans="1:37" ht="168">
      <c r="A372" s="288">
        <v>367</v>
      </c>
      <c r="B372" s="20" t="str">
        <f>VLOOKUP(E372,studia!$F$1:$I$12,2,FALSE)</f>
        <v>Elektrotechnika</v>
      </c>
      <c r="C372" s="20" t="str">
        <f>VLOOKUP(E372,studia!$F$1:$I$12,3,FALSE)</f>
        <v>mgr</v>
      </c>
      <c r="D372" s="20" t="str">
        <f>VLOOKUP(E372,studia!$F$1:$I$12,4,FALSE)</f>
        <v>ETP</v>
      </c>
      <c r="E372" s="145" t="s">
        <v>884</v>
      </c>
      <c r="F372" s="295" t="s">
        <v>2124</v>
      </c>
      <c r="G372" s="255" t="s">
        <v>890</v>
      </c>
      <c r="H372" s="257" t="s">
        <v>891</v>
      </c>
      <c r="I372" s="255" t="s">
        <v>1820</v>
      </c>
      <c r="J372" s="145" t="s">
        <v>527</v>
      </c>
      <c r="K372" s="19" t="str">
        <f>VLOOKUP(J372,Prowadzacy!$F$2:$J$105,2,FALSE)</f>
        <v>Grażyna</v>
      </c>
      <c r="L372" s="19" t="str">
        <f>VLOOKUP(J372,Prowadzacy!$F$2:$K$105,3,FALSE)</f>
        <v>Zuzanna</v>
      </c>
      <c r="M372" s="19" t="str">
        <f>VLOOKUP(J372,Prowadzacy!$F$2:$K$105,4,FALSE)</f>
        <v>Dąbrowska-Kauf</v>
      </c>
      <c r="N372" s="20" t="str">
        <f>VLOOKUP(J372,Prowadzacy!$F$2:$M$105,8,FALSE)</f>
        <v xml:space="preserve">Grażyna | Dąbrowska-Kauf | Dr inż. |  ( 05206 ) </v>
      </c>
      <c r="O372" s="20" t="str">
        <f>VLOOKUP(J372,Prowadzacy!$F$2:$K$105,5,FALSE)</f>
        <v>K36W05D02</v>
      </c>
      <c r="P372" s="20" t="str">
        <f>VLOOKUP(J372,Prowadzacy!$F$2:$K$105,6,FALSE)</f>
        <v>ZEP</v>
      </c>
      <c r="Q372" s="145" t="s">
        <v>487</v>
      </c>
      <c r="R372" s="20" t="str">
        <f>VLOOKUP(Q372,Prowadzacy!$F$2:$K$105,2,FALSE)</f>
        <v>Janusz</v>
      </c>
      <c r="S372" s="20" t="str">
        <f>VLOOKUP(Q372,Prowadzacy!$F$2:$K$105,3,FALSE)</f>
        <v>Stanisław</v>
      </c>
      <c r="T372" s="20" t="str">
        <f>VLOOKUP(Q372,Prowadzacy!$F$2:$K$105,4,FALSE)</f>
        <v>Konieczny</v>
      </c>
      <c r="U372" s="20" t="str">
        <f>VLOOKUP(Q372,Prowadzacy!$F$2:$M$105,8,FALSE)</f>
        <v xml:space="preserve">Janusz | Konieczny | Dr inż. |  ( 05269 ) </v>
      </c>
      <c r="V372" s="145"/>
      <c r="W372" s="145" t="s">
        <v>221</v>
      </c>
      <c r="X372" s="145"/>
      <c r="Y372" s="145" t="s">
        <v>221</v>
      </c>
      <c r="Z372" s="10"/>
      <c r="AA372" s="9"/>
      <c r="AB372" s="9"/>
      <c r="AC372" s="9"/>
      <c r="AD372" s="9"/>
      <c r="AE372" s="9"/>
      <c r="AF372" s="9"/>
      <c r="AG372" s="9"/>
      <c r="AH372" s="9"/>
      <c r="AI372" s="9"/>
      <c r="AJ372" s="9"/>
      <c r="AK372" s="9"/>
    </row>
    <row r="373" spans="1:37" ht="219">
      <c r="A373" s="288">
        <v>368</v>
      </c>
      <c r="B373" s="20" t="str">
        <f>VLOOKUP(E373,studia!$F$1:$I$12,2,FALSE)</f>
        <v>Elektrotechnika</v>
      </c>
      <c r="C373" s="20" t="str">
        <f>VLOOKUP(E373,studia!$F$1:$I$12,3,FALSE)</f>
        <v>mgr</v>
      </c>
      <c r="D373" s="20" t="str">
        <f>VLOOKUP(E373,studia!$F$1:$I$12,4,FALSE)</f>
        <v>ETP</v>
      </c>
      <c r="E373" s="145" t="s">
        <v>884</v>
      </c>
      <c r="F373" s="295" t="s">
        <v>2124</v>
      </c>
      <c r="G373" s="255" t="s">
        <v>892</v>
      </c>
      <c r="H373" s="255" t="s">
        <v>893</v>
      </c>
      <c r="I373" s="257" t="s">
        <v>1821</v>
      </c>
      <c r="J373" s="145" t="s">
        <v>527</v>
      </c>
      <c r="K373" s="19" t="str">
        <f>VLOOKUP(J373,Prowadzacy!$F$2:$J$105,2,FALSE)</f>
        <v>Grażyna</v>
      </c>
      <c r="L373" s="19" t="str">
        <f>VLOOKUP(J373,Prowadzacy!$F$2:$K$105,3,FALSE)</f>
        <v>Zuzanna</v>
      </c>
      <c r="M373" s="19" t="str">
        <f>VLOOKUP(J373,Prowadzacy!$F$2:$K$105,4,FALSE)</f>
        <v>Dąbrowska-Kauf</v>
      </c>
      <c r="N373" s="20" t="str">
        <f>VLOOKUP(J373,Prowadzacy!$F$2:$M$105,8,FALSE)</f>
        <v xml:space="preserve">Grażyna | Dąbrowska-Kauf | Dr inż. |  ( 05206 ) </v>
      </c>
      <c r="O373" s="20" t="str">
        <f>VLOOKUP(J373,Prowadzacy!$F$2:$K$105,5,FALSE)</f>
        <v>K36W05D02</v>
      </c>
      <c r="P373" s="20" t="str">
        <f>VLOOKUP(J373,Prowadzacy!$F$2:$K$105,6,FALSE)</f>
        <v>ZEP</v>
      </c>
      <c r="Q373" s="145" t="s">
        <v>571</v>
      </c>
      <c r="R373" s="20" t="str">
        <f>VLOOKUP(Q373,Prowadzacy!$F$2:$K$105,2,FALSE)</f>
        <v>Marek</v>
      </c>
      <c r="S373" s="20" t="str">
        <f>VLOOKUP(Q373,Prowadzacy!$F$2:$K$105,3,FALSE)</f>
        <v>Andrzej</v>
      </c>
      <c r="T373" s="20" t="str">
        <f>VLOOKUP(Q373,Prowadzacy!$F$2:$K$105,4,FALSE)</f>
        <v>Jaworski</v>
      </c>
      <c r="U373" s="20" t="str">
        <f>VLOOKUP(Q373,Prowadzacy!$F$2:$M$105,8,FALSE)</f>
        <v xml:space="preserve">Marek | Jaworski | Dr inż. |  ( 05237 ) </v>
      </c>
      <c r="V373" s="145"/>
      <c r="W373" s="145" t="s">
        <v>221</v>
      </c>
      <c r="X373" s="145"/>
      <c r="Y373" s="145" t="s">
        <v>221</v>
      </c>
      <c r="Z373" s="10"/>
      <c r="AA373" s="9"/>
      <c r="AB373" s="9"/>
      <c r="AC373" s="9"/>
      <c r="AD373" s="9"/>
      <c r="AE373" s="9"/>
      <c r="AF373" s="9"/>
      <c r="AG373" s="9"/>
      <c r="AH373" s="9"/>
      <c r="AI373" s="9"/>
      <c r="AJ373" s="9"/>
      <c r="AK373" s="9"/>
    </row>
    <row r="374" spans="1:37" ht="155.25">
      <c r="A374" s="288">
        <v>369</v>
      </c>
      <c r="B374" s="20" t="str">
        <f>VLOOKUP(E374,studia!$F$1:$I$12,2,FALSE)</f>
        <v>Elektrotechnika</v>
      </c>
      <c r="C374" s="20" t="str">
        <f>VLOOKUP(E374,studia!$F$1:$I$12,3,FALSE)</f>
        <v>mgr</v>
      </c>
      <c r="D374" s="20" t="str">
        <f>VLOOKUP(E374,studia!$F$1:$I$12,4,FALSE)</f>
        <v>ETP</v>
      </c>
      <c r="E374" s="148" t="s">
        <v>884</v>
      </c>
      <c r="F374" s="295" t="s">
        <v>2124</v>
      </c>
      <c r="G374" s="267" t="s">
        <v>1864</v>
      </c>
      <c r="H374" s="255" t="s">
        <v>894</v>
      </c>
      <c r="I374" s="255" t="s">
        <v>895</v>
      </c>
      <c r="J374" s="150" t="s">
        <v>695</v>
      </c>
      <c r="K374" s="19" t="str">
        <f>VLOOKUP(J374,Prowadzacy!$F$2:$J$105,2,FALSE)</f>
        <v>Wiktoria</v>
      </c>
      <c r="L374" s="19" t="str">
        <f>VLOOKUP(J374,Prowadzacy!$F$2:$K$105,3,FALSE)</f>
        <v>Maria</v>
      </c>
      <c r="M374" s="19" t="str">
        <f>VLOOKUP(J374,Prowadzacy!$F$2:$K$105,4,FALSE)</f>
        <v>Grycan</v>
      </c>
      <c r="N374" s="20" t="str">
        <f>VLOOKUP(J374,Prowadzacy!$F$2:$M$105,8,FALSE)</f>
        <v xml:space="preserve">Wiktoria | Grycan | Dr inż. |  ( 05408 ) </v>
      </c>
      <c r="O374" s="20" t="str">
        <f>VLOOKUP(J374,Prowadzacy!$F$2:$K$105,5,FALSE)</f>
        <v>K36W05D02</v>
      </c>
      <c r="P374" s="20" t="str">
        <f>VLOOKUP(J374,Prowadzacy!$F$2:$K$105,6,FALSE)</f>
        <v>ZEP</v>
      </c>
      <c r="Q374" s="145" t="s">
        <v>523</v>
      </c>
      <c r="R374" s="20" t="str">
        <f>VLOOKUP(Q374,Prowadzacy!$F$2:$K$105,2,FALSE)</f>
        <v>Joanna</v>
      </c>
      <c r="S374" s="20" t="str">
        <f>VLOOKUP(Q374,Prowadzacy!$F$2:$K$105,3,FALSE)</f>
        <v>Karolina</v>
      </c>
      <c r="T374" s="20" t="str">
        <f>VLOOKUP(Q374,Prowadzacy!$F$2:$K$105,4,FALSE)</f>
        <v>Budzisz</v>
      </c>
      <c r="U374" s="20" t="str">
        <f>VLOOKUP(Q374,Prowadzacy!$F$2:$M$105,8,FALSE)</f>
        <v xml:space="preserve">Joanna | Budzisz | Dr inż. |  ( 05404 ) </v>
      </c>
      <c r="V374" s="145"/>
      <c r="W374" s="145" t="s">
        <v>221</v>
      </c>
      <c r="X374" s="145"/>
      <c r="Y374" s="145" t="s">
        <v>221</v>
      </c>
      <c r="Z374" s="10"/>
      <c r="AA374" s="9"/>
      <c r="AB374" s="9"/>
      <c r="AC374" s="9"/>
      <c r="AD374" s="9"/>
      <c r="AE374" s="9"/>
      <c r="AF374" s="9"/>
      <c r="AG374" s="9"/>
      <c r="AH374" s="9"/>
      <c r="AI374" s="9"/>
      <c r="AJ374" s="9"/>
      <c r="AK374" s="9"/>
    </row>
    <row r="375" spans="1:37" ht="129.75">
      <c r="A375" s="288">
        <v>370</v>
      </c>
      <c r="B375" s="20" t="str">
        <f>VLOOKUP(E375,studia!$F$1:$I$12,2,FALSE)</f>
        <v>Elektrotechnika</v>
      </c>
      <c r="C375" s="20" t="str">
        <f>VLOOKUP(E375,studia!$F$1:$I$12,3,FALSE)</f>
        <v>mgr</v>
      </c>
      <c r="D375" s="20" t="str">
        <f>VLOOKUP(E375,studia!$F$1:$I$12,4,FALSE)</f>
        <v>ETP</v>
      </c>
      <c r="E375" s="145" t="s">
        <v>884</v>
      </c>
      <c r="F375" s="295" t="s">
        <v>2124</v>
      </c>
      <c r="G375" s="254" t="s">
        <v>896</v>
      </c>
      <c r="H375" s="254" t="s">
        <v>897</v>
      </c>
      <c r="I375" s="254" t="s">
        <v>898</v>
      </c>
      <c r="J375" s="145" t="s">
        <v>551</v>
      </c>
      <c r="K375" s="19" t="str">
        <f>VLOOKUP(J375,Prowadzacy!$F$2:$J$105,2,FALSE)</f>
        <v>Marcin</v>
      </c>
      <c r="L375" s="19" t="str">
        <f>VLOOKUP(J375,Prowadzacy!$F$2:$K$105,3,FALSE)</f>
        <v>Wojciech</v>
      </c>
      <c r="M375" s="19" t="str">
        <f>VLOOKUP(J375,Prowadzacy!$F$2:$K$105,4,FALSE)</f>
        <v>Habrych</v>
      </c>
      <c r="N375" s="20" t="str">
        <f>VLOOKUP(J375,Prowadzacy!$F$2:$M$105,8,FALSE)</f>
        <v xml:space="preserve">Marcin | Habrych | Dr hab. inż. |  ( 05281 ) </v>
      </c>
      <c r="O375" s="20" t="str">
        <f>VLOOKUP(J375,Prowadzacy!$F$2:$K$105,5,FALSE)</f>
        <v>K36W05D02</v>
      </c>
      <c r="P375" s="20" t="str">
        <f>VLOOKUP(J375,Prowadzacy!$F$2:$K$105,6,FALSE)</f>
        <v>ZAS</v>
      </c>
      <c r="Q375" s="145" t="s">
        <v>475</v>
      </c>
      <c r="R375" s="20" t="str">
        <f>VLOOKUP(Q375,Prowadzacy!$F$2:$K$105,2,FALSE)</f>
        <v>Grzegorz</v>
      </c>
      <c r="S375" s="20" t="str">
        <f>VLOOKUP(Q375,Prowadzacy!$F$2:$K$105,3,FALSE)</f>
        <v>Eugeniusz</v>
      </c>
      <c r="T375" s="20" t="str">
        <f>VLOOKUP(Q375,Prowadzacy!$F$2:$K$105,4,FALSE)</f>
        <v>Wiśniewski</v>
      </c>
      <c r="U375" s="20" t="str">
        <f>VLOOKUP(Q375,Prowadzacy!$F$2:$M$105,8,FALSE)</f>
        <v xml:space="preserve">Grzegorz | Wiśniewski | Dr inż. |  ( 05214 ) </v>
      </c>
      <c r="V375" s="145"/>
      <c r="W375" s="145" t="s">
        <v>221</v>
      </c>
      <c r="X375" s="145"/>
      <c r="Y375" s="145" t="s">
        <v>221</v>
      </c>
      <c r="Z375" s="10"/>
      <c r="AA375" s="9"/>
      <c r="AB375" s="9"/>
      <c r="AC375" s="9"/>
      <c r="AD375" s="9"/>
      <c r="AE375" s="9"/>
      <c r="AF375" s="9"/>
      <c r="AG375" s="9"/>
      <c r="AH375" s="9"/>
      <c r="AI375" s="9"/>
      <c r="AJ375" s="9"/>
      <c r="AK375" s="9"/>
    </row>
    <row r="376" spans="1:37" ht="168">
      <c r="A376" s="288">
        <v>371</v>
      </c>
      <c r="B376" s="20" t="str">
        <f>VLOOKUP(E376,studia!$F$1:$I$12,2,FALSE)</f>
        <v>Elektrotechnika</v>
      </c>
      <c r="C376" s="20" t="str">
        <f>VLOOKUP(E376,studia!$F$1:$I$12,3,FALSE)</f>
        <v>mgr</v>
      </c>
      <c r="D376" s="20" t="str">
        <f>VLOOKUP(E376,studia!$F$1:$I$12,4,FALSE)</f>
        <v>ETP</v>
      </c>
      <c r="E376" s="145" t="s">
        <v>884</v>
      </c>
      <c r="F376" s="295" t="s">
        <v>2124</v>
      </c>
      <c r="G376" s="254" t="s">
        <v>2085</v>
      </c>
      <c r="H376" s="254" t="s">
        <v>899</v>
      </c>
      <c r="I376" s="254" t="s">
        <v>900</v>
      </c>
      <c r="J376" s="145" t="s">
        <v>551</v>
      </c>
      <c r="K376" s="19" t="str">
        <f>VLOOKUP(J376,Prowadzacy!$F$2:$J$105,2,FALSE)</f>
        <v>Marcin</v>
      </c>
      <c r="L376" s="19" t="str">
        <f>VLOOKUP(J376,Prowadzacy!$F$2:$K$105,3,FALSE)</f>
        <v>Wojciech</v>
      </c>
      <c r="M376" s="19" t="str">
        <f>VLOOKUP(J376,Prowadzacy!$F$2:$K$105,4,FALSE)</f>
        <v>Habrych</v>
      </c>
      <c r="N376" s="20" t="str">
        <f>VLOOKUP(J376,Prowadzacy!$F$2:$M$105,8,FALSE)</f>
        <v xml:space="preserve">Marcin | Habrych | Dr hab. inż. |  ( 05281 ) </v>
      </c>
      <c r="O376" s="20" t="str">
        <f>VLOOKUP(J376,Prowadzacy!$F$2:$K$105,5,FALSE)</f>
        <v>K36W05D02</v>
      </c>
      <c r="P376" s="20" t="str">
        <f>VLOOKUP(J376,Prowadzacy!$F$2:$K$105,6,FALSE)</f>
        <v>ZAS</v>
      </c>
      <c r="Q376" s="145" t="s">
        <v>475</v>
      </c>
      <c r="R376" s="20" t="str">
        <f>VLOOKUP(Q376,Prowadzacy!$F$2:$K$105,2,FALSE)</f>
        <v>Grzegorz</v>
      </c>
      <c r="S376" s="20" t="str">
        <f>VLOOKUP(Q376,Prowadzacy!$F$2:$K$105,3,FALSE)</f>
        <v>Eugeniusz</v>
      </c>
      <c r="T376" s="20" t="str">
        <f>VLOOKUP(Q376,Prowadzacy!$F$2:$K$105,4,FALSE)</f>
        <v>Wiśniewski</v>
      </c>
      <c r="U376" s="20" t="str">
        <f>VLOOKUP(Q376,Prowadzacy!$F$2:$M$105,8,FALSE)</f>
        <v xml:space="preserve">Grzegorz | Wiśniewski | Dr inż. |  ( 05214 ) </v>
      </c>
      <c r="V376" s="145"/>
      <c r="W376" s="145" t="s">
        <v>221</v>
      </c>
      <c r="X376" s="145"/>
      <c r="Y376" s="145" t="s">
        <v>221</v>
      </c>
      <c r="Z376" s="10"/>
      <c r="AA376" s="9"/>
      <c r="AB376" s="9"/>
      <c r="AC376" s="9"/>
      <c r="AD376" s="9"/>
      <c r="AE376" s="9"/>
      <c r="AF376" s="9"/>
      <c r="AG376" s="9"/>
      <c r="AH376" s="9"/>
      <c r="AI376" s="9"/>
      <c r="AJ376" s="9"/>
      <c r="AK376" s="9"/>
    </row>
    <row r="377" spans="1:37" ht="66">
      <c r="A377" s="288">
        <v>372</v>
      </c>
      <c r="B377" s="20" t="str">
        <f>VLOOKUP(E377,studia!$F$1:$I$12,2,FALSE)</f>
        <v>Elektrotechnika</v>
      </c>
      <c r="C377" s="20" t="str">
        <f>VLOOKUP(E377,studia!$F$1:$I$12,3,FALSE)</f>
        <v>mgr</v>
      </c>
      <c r="D377" s="20" t="str">
        <f>VLOOKUP(E377,studia!$F$1:$I$12,4,FALSE)</f>
        <v>ETP</v>
      </c>
      <c r="E377" s="145" t="s">
        <v>884</v>
      </c>
      <c r="F377" s="295" t="s">
        <v>2124</v>
      </c>
      <c r="G377" s="255" t="s">
        <v>901</v>
      </c>
      <c r="H377" s="255" t="s">
        <v>902</v>
      </c>
      <c r="I377" s="255" t="s">
        <v>1822</v>
      </c>
      <c r="J377" s="149" t="s">
        <v>571</v>
      </c>
      <c r="K377" s="19" t="str">
        <f>VLOOKUP(J377,Prowadzacy!$F$2:$J$105,2,FALSE)</f>
        <v>Marek</v>
      </c>
      <c r="L377" s="19" t="str">
        <f>VLOOKUP(J377,Prowadzacy!$F$2:$K$105,3,FALSE)</f>
        <v>Andrzej</v>
      </c>
      <c r="M377" s="19" t="str">
        <f>VLOOKUP(J377,Prowadzacy!$F$2:$K$105,4,FALSE)</f>
        <v>Jaworski</v>
      </c>
      <c r="N377" s="20" t="str">
        <f>VLOOKUP(J377,Prowadzacy!$F$2:$M$105,8,FALSE)</f>
        <v xml:space="preserve">Marek | Jaworski | Dr inż. |  ( 05237 ) </v>
      </c>
      <c r="O377" s="20" t="str">
        <f>VLOOKUP(J377,Prowadzacy!$F$2:$K$105,5,FALSE)</f>
        <v>K36W05D02</v>
      </c>
      <c r="P377" s="20" t="str">
        <f>VLOOKUP(J377,Prowadzacy!$F$2:$K$105,6,FALSE)</f>
        <v>ZEP</v>
      </c>
      <c r="Q377" s="149" t="s">
        <v>487</v>
      </c>
      <c r="R377" s="20" t="str">
        <f>VLOOKUP(Q377,Prowadzacy!$F$2:$K$105,2,FALSE)</f>
        <v>Janusz</v>
      </c>
      <c r="S377" s="20" t="str">
        <f>VLOOKUP(Q377,Prowadzacy!$F$2:$K$105,3,FALSE)</f>
        <v>Stanisław</v>
      </c>
      <c r="T377" s="20" t="str">
        <f>VLOOKUP(Q377,Prowadzacy!$F$2:$K$105,4,FALSE)</f>
        <v>Konieczny</v>
      </c>
      <c r="U377" s="20" t="str">
        <f>VLOOKUP(Q377,Prowadzacy!$F$2:$M$105,8,FALSE)</f>
        <v xml:space="preserve">Janusz | Konieczny | Dr inż. |  ( 05269 ) </v>
      </c>
      <c r="V377" s="145"/>
      <c r="W377" s="145" t="s">
        <v>221</v>
      </c>
      <c r="X377" s="145"/>
      <c r="Y377" s="145" t="s">
        <v>221</v>
      </c>
      <c r="Z377" s="10"/>
      <c r="AA377" s="9"/>
      <c r="AB377" s="9"/>
      <c r="AC377" s="9"/>
      <c r="AD377" s="9"/>
      <c r="AE377" s="9"/>
      <c r="AF377" s="9"/>
      <c r="AG377" s="9"/>
      <c r="AH377" s="9"/>
      <c r="AI377" s="9"/>
      <c r="AJ377" s="9"/>
      <c r="AK377" s="9"/>
    </row>
    <row r="378" spans="1:37" ht="104.25">
      <c r="A378" s="288">
        <v>373</v>
      </c>
      <c r="B378" s="20" t="str">
        <f>VLOOKUP(E378,studia!$F$1:$I$12,2,FALSE)</f>
        <v>Elektrotechnika</v>
      </c>
      <c r="C378" s="20" t="str">
        <f>VLOOKUP(E378,studia!$F$1:$I$12,3,FALSE)</f>
        <v>mgr</v>
      </c>
      <c r="D378" s="20" t="str">
        <f>VLOOKUP(E378,studia!$F$1:$I$12,4,FALSE)</f>
        <v>ETP</v>
      </c>
      <c r="E378" s="145" t="s">
        <v>884</v>
      </c>
      <c r="F378" s="295" t="s">
        <v>2124</v>
      </c>
      <c r="G378" s="254" t="s">
        <v>903</v>
      </c>
      <c r="H378" s="254" t="s">
        <v>904</v>
      </c>
      <c r="I378" s="254" t="s">
        <v>905</v>
      </c>
      <c r="J378" s="145" t="s">
        <v>571</v>
      </c>
      <c r="K378" s="19" t="str">
        <f>VLOOKUP(J378,Prowadzacy!$F$2:$J$105,2,FALSE)</f>
        <v>Marek</v>
      </c>
      <c r="L378" s="19" t="str">
        <f>VLOOKUP(J378,Prowadzacy!$F$2:$K$105,3,FALSE)</f>
        <v>Andrzej</v>
      </c>
      <c r="M378" s="19" t="str">
        <f>VLOOKUP(J378,Prowadzacy!$F$2:$K$105,4,FALSE)</f>
        <v>Jaworski</v>
      </c>
      <c r="N378" s="20" t="str">
        <f>VLOOKUP(J378,Prowadzacy!$F$2:$M$105,8,FALSE)</f>
        <v xml:space="preserve">Marek | Jaworski | Dr inż. |  ( 05237 ) </v>
      </c>
      <c r="O378" s="20" t="str">
        <f>VLOOKUP(J378,Prowadzacy!$F$2:$K$105,5,FALSE)</f>
        <v>K36W05D02</v>
      </c>
      <c r="P378" s="20" t="str">
        <f>VLOOKUP(J378,Prowadzacy!$F$2:$K$105,6,FALSE)</f>
        <v>ZEP</v>
      </c>
      <c r="Q378" s="145" t="s">
        <v>523</v>
      </c>
      <c r="R378" s="20" t="str">
        <f>VLOOKUP(Q378,Prowadzacy!$F$2:$K$105,2,FALSE)</f>
        <v>Joanna</v>
      </c>
      <c r="S378" s="20" t="str">
        <f>VLOOKUP(Q378,Prowadzacy!$F$2:$K$105,3,FALSE)</f>
        <v>Karolina</v>
      </c>
      <c r="T378" s="20" t="str">
        <f>VLOOKUP(Q378,Prowadzacy!$F$2:$K$105,4,FALSE)</f>
        <v>Budzisz</v>
      </c>
      <c r="U378" s="20" t="str">
        <f>VLOOKUP(Q378,Prowadzacy!$F$2:$M$105,8,FALSE)</f>
        <v xml:space="preserve">Joanna | Budzisz | Dr inż. |  ( 05404 ) </v>
      </c>
      <c r="V378" s="145"/>
      <c r="W378" s="145" t="s">
        <v>221</v>
      </c>
      <c r="X378" s="145"/>
      <c r="Y378" s="145" t="s">
        <v>221</v>
      </c>
      <c r="Z378" s="10"/>
      <c r="AA378" s="9"/>
      <c r="AB378" s="9"/>
      <c r="AC378" s="9"/>
      <c r="AD378" s="9"/>
      <c r="AE378" s="9"/>
      <c r="AF378" s="9"/>
      <c r="AG378" s="9"/>
      <c r="AH378" s="9"/>
      <c r="AI378" s="9"/>
      <c r="AJ378" s="9"/>
      <c r="AK378" s="9"/>
    </row>
    <row r="379" spans="1:37" ht="117">
      <c r="A379" s="288">
        <v>374</v>
      </c>
      <c r="B379" s="20" t="str">
        <f>VLOOKUP(E379,studia!$F$1:$I$12,2,FALSE)</f>
        <v>Automatyka Przemysłowa</v>
      </c>
      <c r="C379" s="20" t="str">
        <f>VLOOKUP(E379,studia!$F$1:$I$12,3,FALSE)</f>
        <v>mgr</v>
      </c>
      <c r="D379" s="20" t="str">
        <f>VLOOKUP(E379,studia!$F$1:$I$12,4,FALSE)</f>
        <v>AMU</v>
      </c>
      <c r="E379" s="145" t="s">
        <v>1654</v>
      </c>
      <c r="F379" s="145"/>
      <c r="G379" s="255" t="s">
        <v>1823</v>
      </c>
      <c r="H379" s="255" t="s">
        <v>1824</v>
      </c>
      <c r="I379" s="255" t="s">
        <v>1825</v>
      </c>
      <c r="J379" s="145" t="s">
        <v>571</v>
      </c>
      <c r="K379" s="19" t="str">
        <f>VLOOKUP(J379,Prowadzacy!$F$2:$J$105,2,FALSE)</f>
        <v>Marek</v>
      </c>
      <c r="L379" s="19" t="str">
        <f>VLOOKUP(J379,Prowadzacy!$F$2:$K$105,3,FALSE)</f>
        <v>Andrzej</v>
      </c>
      <c r="M379" s="19" t="str">
        <f>VLOOKUP(J379,Prowadzacy!$F$2:$K$105,4,FALSE)</f>
        <v>Jaworski</v>
      </c>
      <c r="N379" s="20" t="str">
        <f>VLOOKUP(J379,Prowadzacy!$F$2:$M$105,8,FALSE)</f>
        <v xml:space="preserve">Marek | Jaworski | Dr inż. |  ( 05237 ) </v>
      </c>
      <c r="O379" s="20" t="str">
        <f>VLOOKUP(J379,Prowadzacy!$F$2:$K$105,5,FALSE)</f>
        <v>K36W05D02</v>
      </c>
      <c r="P379" s="20" t="str">
        <f>VLOOKUP(J379,Prowadzacy!$F$2:$K$105,6,FALSE)</f>
        <v>ZEP</v>
      </c>
      <c r="Q379" s="145" t="s">
        <v>523</v>
      </c>
      <c r="R379" s="20" t="str">
        <f>VLOOKUP(Q379,Prowadzacy!$F$2:$K$105,2,FALSE)</f>
        <v>Joanna</v>
      </c>
      <c r="S379" s="20" t="str">
        <f>VLOOKUP(Q379,Prowadzacy!$F$2:$K$105,3,FALSE)</f>
        <v>Karolina</v>
      </c>
      <c r="T379" s="20" t="str">
        <f>VLOOKUP(Q379,Prowadzacy!$F$2:$K$105,4,FALSE)</f>
        <v>Budzisz</v>
      </c>
      <c r="U379" s="20" t="str">
        <f>VLOOKUP(Q379,Prowadzacy!$F$2:$M$105,8,FALSE)</f>
        <v xml:space="preserve">Joanna | Budzisz | Dr inż. |  ( 05404 ) </v>
      </c>
      <c r="V379" s="145"/>
      <c r="W379" s="145" t="s">
        <v>221</v>
      </c>
      <c r="X379" s="145"/>
      <c r="Y379" s="145" t="s">
        <v>221</v>
      </c>
      <c r="Z379" s="10"/>
      <c r="AA379" s="9"/>
      <c r="AB379" s="9"/>
      <c r="AC379" s="9"/>
      <c r="AD379" s="9"/>
      <c r="AE379" s="9"/>
      <c r="AF379" s="9"/>
      <c r="AG379" s="9"/>
      <c r="AH379" s="9"/>
      <c r="AI379" s="9"/>
      <c r="AJ379" s="9"/>
      <c r="AK379" s="9"/>
    </row>
    <row r="380" spans="1:37" ht="78.75">
      <c r="A380" s="288">
        <v>375</v>
      </c>
      <c r="B380" s="20" t="str">
        <f>VLOOKUP(E380,studia!$F$1:$I$12,2,FALSE)</f>
        <v>Elektrotechnika</v>
      </c>
      <c r="C380" s="20" t="str">
        <f>VLOOKUP(E380,studia!$F$1:$I$12,3,FALSE)</f>
        <v>mgr</v>
      </c>
      <c r="D380" s="20" t="str">
        <f>VLOOKUP(E380,studia!$F$1:$I$12,4,FALSE)</f>
        <v>ETP</v>
      </c>
      <c r="E380" s="145" t="s">
        <v>884</v>
      </c>
      <c r="F380" s="295" t="s">
        <v>2124</v>
      </c>
      <c r="G380" s="254" t="s">
        <v>811</v>
      </c>
      <c r="H380" s="254" t="s">
        <v>812</v>
      </c>
      <c r="I380" s="254" t="s">
        <v>813</v>
      </c>
      <c r="J380" s="145" t="s">
        <v>487</v>
      </c>
      <c r="K380" s="19" t="str">
        <f>VLOOKUP(J380,Prowadzacy!$F$2:$J$105,2,FALSE)</f>
        <v>Janusz</v>
      </c>
      <c r="L380" s="19" t="str">
        <f>VLOOKUP(J380,Prowadzacy!$F$2:$K$105,3,FALSE)</f>
        <v>Stanisław</v>
      </c>
      <c r="M380" s="19" t="str">
        <f>VLOOKUP(J380,Prowadzacy!$F$2:$K$105,4,FALSE)</f>
        <v>Konieczny</v>
      </c>
      <c r="N380" s="20" t="str">
        <f>VLOOKUP(J380,Prowadzacy!$F$2:$M$105,8,FALSE)</f>
        <v xml:space="preserve">Janusz | Konieczny | Dr inż. |  ( 05269 ) </v>
      </c>
      <c r="O380" s="20" t="str">
        <f>VLOOKUP(J380,Prowadzacy!$F$2:$K$105,5,FALSE)</f>
        <v>K36W05D02</v>
      </c>
      <c r="P380" s="20" t="str">
        <f>VLOOKUP(J380,Prowadzacy!$F$2:$K$105,6,FALSE)</f>
        <v>ZEP</v>
      </c>
      <c r="Q380" s="145" t="s">
        <v>695</v>
      </c>
      <c r="R380" s="20" t="str">
        <f>VLOOKUP(Q380,Prowadzacy!$F$2:$K$105,2,FALSE)</f>
        <v>Wiktoria</v>
      </c>
      <c r="S380" s="20" t="str">
        <f>VLOOKUP(Q380,Prowadzacy!$F$2:$K$105,3,FALSE)</f>
        <v>Maria</v>
      </c>
      <c r="T380" s="20" t="str">
        <f>VLOOKUP(Q380,Prowadzacy!$F$2:$K$105,4,FALSE)</f>
        <v>Grycan</v>
      </c>
      <c r="U380" s="20" t="str">
        <f>VLOOKUP(Q380,Prowadzacy!$F$2:$M$105,8,FALSE)</f>
        <v xml:space="preserve">Wiktoria | Grycan | Dr inż. |  ( 05408 ) </v>
      </c>
      <c r="V380" s="145"/>
      <c r="W380" s="145" t="s">
        <v>221</v>
      </c>
      <c r="X380" s="145"/>
      <c r="Y380" s="145" t="s">
        <v>221</v>
      </c>
      <c r="Z380" s="10"/>
      <c r="AA380" s="9"/>
      <c r="AB380" s="9"/>
      <c r="AC380" s="9"/>
      <c r="AD380" s="9"/>
      <c r="AE380" s="9"/>
      <c r="AF380" s="9"/>
      <c r="AG380" s="9"/>
      <c r="AH380" s="9"/>
      <c r="AI380" s="9"/>
      <c r="AJ380" s="9"/>
      <c r="AK380" s="9"/>
    </row>
    <row r="381" spans="1:37" ht="129.75">
      <c r="A381" s="288">
        <v>376</v>
      </c>
      <c r="B381" s="20" t="str">
        <f>VLOOKUP(E381,studia!$F$1:$I$12,2,FALSE)</f>
        <v>Elektrotechnika</v>
      </c>
      <c r="C381" s="20" t="str">
        <f>VLOOKUP(E381,studia!$F$1:$I$12,3,FALSE)</f>
        <v>mgr</v>
      </c>
      <c r="D381" s="20" t="str">
        <f>VLOOKUP(E381,studia!$F$1:$I$12,4,FALSE)</f>
        <v>ETP</v>
      </c>
      <c r="E381" s="145" t="s">
        <v>884</v>
      </c>
      <c r="F381" s="145"/>
      <c r="G381" s="255" t="s">
        <v>1826</v>
      </c>
      <c r="H381" s="255" t="s">
        <v>1827</v>
      </c>
      <c r="I381" s="255" t="s">
        <v>1828</v>
      </c>
      <c r="J381" s="145" t="s">
        <v>487</v>
      </c>
      <c r="K381" s="19" t="str">
        <f>VLOOKUP(J381,Prowadzacy!$F$2:$J$105,2,FALSE)</f>
        <v>Janusz</v>
      </c>
      <c r="L381" s="19" t="str">
        <f>VLOOKUP(J381,Prowadzacy!$F$2:$K$105,3,FALSE)</f>
        <v>Stanisław</v>
      </c>
      <c r="M381" s="19" t="str">
        <f>VLOOKUP(J381,Prowadzacy!$F$2:$K$105,4,FALSE)</f>
        <v>Konieczny</v>
      </c>
      <c r="N381" s="20" t="str">
        <f>VLOOKUP(J381,Prowadzacy!$F$2:$M$105,8,FALSE)</f>
        <v xml:space="preserve">Janusz | Konieczny | Dr inż. |  ( 05269 ) </v>
      </c>
      <c r="O381" s="20" t="str">
        <f>VLOOKUP(J381,Prowadzacy!$F$2:$K$105,5,FALSE)</f>
        <v>K36W05D02</v>
      </c>
      <c r="P381" s="20" t="str">
        <f>VLOOKUP(J381,Prowadzacy!$F$2:$K$105,6,FALSE)</f>
        <v>ZEP</v>
      </c>
      <c r="Q381" s="145" t="s">
        <v>571</v>
      </c>
      <c r="R381" s="20" t="str">
        <f>VLOOKUP(Q381,Prowadzacy!$F$2:$K$105,2,FALSE)</f>
        <v>Marek</v>
      </c>
      <c r="S381" s="20" t="str">
        <f>VLOOKUP(Q381,Prowadzacy!$F$2:$K$105,3,FALSE)</f>
        <v>Andrzej</v>
      </c>
      <c r="T381" s="20" t="str">
        <f>VLOOKUP(Q381,Prowadzacy!$F$2:$K$105,4,FALSE)</f>
        <v>Jaworski</v>
      </c>
      <c r="U381" s="20" t="str">
        <f>VLOOKUP(Q381,Prowadzacy!$F$2:$M$105,8,FALSE)</f>
        <v xml:space="preserve">Marek | Jaworski | Dr inż. |  ( 05237 ) </v>
      </c>
      <c r="V381" s="145"/>
      <c r="W381" s="145" t="s">
        <v>221</v>
      </c>
      <c r="X381" s="145"/>
      <c r="Y381" s="145" t="s">
        <v>221</v>
      </c>
      <c r="Z381" s="10"/>
      <c r="AA381" s="9"/>
      <c r="AB381" s="9"/>
      <c r="AC381" s="9"/>
      <c r="AD381" s="9"/>
      <c r="AE381" s="9"/>
      <c r="AF381" s="9"/>
      <c r="AG381" s="9"/>
      <c r="AH381" s="9"/>
      <c r="AI381" s="9"/>
      <c r="AJ381" s="9"/>
      <c r="AK381" s="9"/>
    </row>
    <row r="382" spans="1:37" ht="142.5">
      <c r="A382" s="288">
        <v>377</v>
      </c>
      <c r="B382" s="20" t="str">
        <f>VLOOKUP(E382,studia!$F$1:$I$12,2,FALSE)</f>
        <v>Elektrotechnika</v>
      </c>
      <c r="C382" s="20" t="str">
        <f>VLOOKUP(E382,studia!$F$1:$I$12,3,FALSE)</f>
        <v>mgr</v>
      </c>
      <c r="D382" s="20" t="str">
        <f>VLOOKUP(E382,studia!$F$1:$I$12,4,FALSE)</f>
        <v>ETP</v>
      </c>
      <c r="E382" s="145" t="s">
        <v>884</v>
      </c>
      <c r="F382" s="295" t="s">
        <v>2124</v>
      </c>
      <c r="G382" s="255" t="s">
        <v>906</v>
      </c>
      <c r="H382" s="255" t="s">
        <v>907</v>
      </c>
      <c r="I382" s="255" t="s">
        <v>1829</v>
      </c>
      <c r="J382" s="145" t="s">
        <v>487</v>
      </c>
      <c r="K382" s="19" t="str">
        <f>VLOOKUP(J382,Prowadzacy!$F$2:$J$105,2,FALSE)</f>
        <v>Janusz</v>
      </c>
      <c r="L382" s="19" t="str">
        <f>VLOOKUP(J382,Prowadzacy!$F$2:$K$105,3,FALSE)</f>
        <v>Stanisław</v>
      </c>
      <c r="M382" s="19" t="str">
        <f>VLOOKUP(J382,Prowadzacy!$F$2:$K$105,4,FALSE)</f>
        <v>Konieczny</v>
      </c>
      <c r="N382" s="20" t="str">
        <f>VLOOKUP(J382,Prowadzacy!$F$2:$M$105,8,FALSE)</f>
        <v xml:space="preserve">Janusz | Konieczny | Dr inż. |  ( 05269 ) </v>
      </c>
      <c r="O382" s="20" t="str">
        <f>VLOOKUP(J382,Prowadzacy!$F$2:$K$105,5,FALSE)</f>
        <v>K36W05D02</v>
      </c>
      <c r="P382" s="20" t="str">
        <f>VLOOKUP(J382,Prowadzacy!$F$2:$K$105,6,FALSE)</f>
        <v>ZEP</v>
      </c>
      <c r="Q382" s="145" t="s">
        <v>571</v>
      </c>
      <c r="R382" s="20" t="str">
        <f>VLOOKUP(Q382,Prowadzacy!$F$2:$K$105,2,FALSE)</f>
        <v>Marek</v>
      </c>
      <c r="S382" s="20" t="str">
        <f>VLOOKUP(Q382,Prowadzacy!$F$2:$K$105,3,FALSE)</f>
        <v>Andrzej</v>
      </c>
      <c r="T382" s="20" t="str">
        <f>VLOOKUP(Q382,Prowadzacy!$F$2:$K$105,4,FALSE)</f>
        <v>Jaworski</v>
      </c>
      <c r="U382" s="20" t="str">
        <f>VLOOKUP(Q382,Prowadzacy!$F$2:$M$105,8,FALSE)</f>
        <v xml:space="preserve">Marek | Jaworski | Dr inż. |  ( 05237 ) </v>
      </c>
      <c r="V382" s="145"/>
      <c r="W382" s="145" t="s">
        <v>221</v>
      </c>
      <c r="X382" s="145"/>
      <c r="Y382" s="145" t="s">
        <v>221</v>
      </c>
      <c r="Z382" s="10"/>
      <c r="AA382" s="9"/>
      <c r="AB382" s="9"/>
      <c r="AC382" s="9"/>
      <c r="AD382" s="9"/>
      <c r="AE382" s="9"/>
      <c r="AF382" s="9"/>
      <c r="AG382" s="9"/>
      <c r="AH382" s="9"/>
      <c r="AI382" s="9"/>
      <c r="AJ382" s="9"/>
      <c r="AK382" s="9"/>
    </row>
    <row r="383" spans="1:37" s="274" customFormat="1" ht="129.75">
      <c r="A383" s="288">
        <v>378</v>
      </c>
      <c r="B383" s="20" t="str">
        <f>VLOOKUP(E383,studia!$F$1:$I$12,2,FALSE)</f>
        <v>Elektrotechnika</v>
      </c>
      <c r="C383" s="20" t="str">
        <f>VLOOKUP(E383,studia!$F$1:$I$12,3,FALSE)</f>
        <v>mgr</v>
      </c>
      <c r="D383" s="20" t="str">
        <f>VLOOKUP(E383,studia!$F$1:$I$12,4,FALSE)</f>
        <v>ETP</v>
      </c>
      <c r="E383" s="275" t="s">
        <v>884</v>
      </c>
      <c r="F383" s="295" t="s">
        <v>2124</v>
      </c>
      <c r="G383" s="275" t="s">
        <v>908</v>
      </c>
      <c r="H383" s="275" t="s">
        <v>909</v>
      </c>
      <c r="I383" s="275" t="s">
        <v>1850</v>
      </c>
      <c r="J383" s="275" t="s">
        <v>910</v>
      </c>
      <c r="K383" s="19" t="str">
        <f>VLOOKUP(J383,Prowadzacy!$F$2:$J$105,2,FALSE)</f>
        <v>Artur</v>
      </c>
      <c r="L383" s="19" t="str">
        <f>VLOOKUP(J383,Prowadzacy!$F$2:$K$105,3,FALSE)</f>
        <v>Kazimierz</v>
      </c>
      <c r="M383" s="19" t="str">
        <f>VLOOKUP(J383,Prowadzacy!$F$2:$K$105,4,FALSE)</f>
        <v>Wilczyński</v>
      </c>
      <c r="N383" s="20" t="str">
        <f>VLOOKUP(J383,Prowadzacy!$F$2:$M$105,8,FALSE)</f>
        <v xml:space="preserve">Artur | Wilczyński | Prof. dr hab. inż. |  ( 05813 ) </v>
      </c>
      <c r="O383" s="273" t="str">
        <f>VLOOKUP(J383,Prowadzacy!$F$2:$K$105,5,FALSE)</f>
        <v>K36W05D02</v>
      </c>
      <c r="P383" s="20" t="str">
        <f>VLOOKUP(J383,Prowadzacy!$F$2:$K$105,6,FALSE)</f>
        <v>ZSS</v>
      </c>
      <c r="Q383" s="275" t="s">
        <v>708</v>
      </c>
      <c r="R383" s="20" t="str">
        <f>VLOOKUP(Q383,Prowadzacy!$F$2:$K$105,2,FALSE)</f>
        <v>Robert</v>
      </c>
      <c r="S383" s="20" t="str">
        <f>VLOOKUP(Q383,Prowadzacy!$F$2:$K$105,3,FALSE)</f>
        <v>Andrzej</v>
      </c>
      <c r="T383" s="20" t="str">
        <f>VLOOKUP(Q383,Prowadzacy!$F$2:$K$105,4,FALSE)</f>
        <v>Lis</v>
      </c>
      <c r="U383" s="20" t="str">
        <f>VLOOKUP(Q383,Prowadzacy!$F$2:$M$105,8,FALSE)</f>
        <v xml:space="preserve">Robert | Lis | Dr hab. inż. |  ( 05210 ) </v>
      </c>
      <c r="V383" s="275"/>
      <c r="W383" s="275" t="s">
        <v>221</v>
      </c>
      <c r="X383" s="275"/>
      <c r="Y383" s="275" t="s">
        <v>221</v>
      </c>
      <c r="Z383" s="10"/>
      <c r="AA383" s="9"/>
      <c r="AB383" s="9"/>
      <c r="AC383" s="9"/>
      <c r="AD383" s="9"/>
      <c r="AE383" s="9"/>
      <c r="AF383" s="9"/>
      <c r="AG383" s="9"/>
      <c r="AH383" s="9"/>
      <c r="AI383" s="9"/>
      <c r="AJ383" s="9"/>
      <c r="AK383" s="9"/>
    </row>
    <row r="384" spans="1:37" s="274" customFormat="1" ht="153.75" customHeight="1">
      <c r="A384" s="288">
        <v>379</v>
      </c>
      <c r="B384" s="20" t="str">
        <f>VLOOKUP(E384,studia!$F$1:$I$12,2,FALSE)</f>
        <v>Elektrotechnika</v>
      </c>
      <c r="C384" s="20" t="str">
        <f>VLOOKUP(E384,studia!$F$1:$I$12,3,FALSE)</f>
        <v>mgr</v>
      </c>
      <c r="D384" s="20" t="str">
        <f>VLOOKUP(E384,studia!$F$1:$I$12,4,FALSE)</f>
        <v>ETP</v>
      </c>
      <c r="E384" s="276" t="s">
        <v>884</v>
      </c>
      <c r="F384" s="276"/>
      <c r="G384" s="276" t="s">
        <v>1851</v>
      </c>
      <c r="H384" s="276" t="s">
        <v>1852</v>
      </c>
      <c r="I384" s="276" t="s">
        <v>1853</v>
      </c>
      <c r="J384" s="276" t="s">
        <v>910</v>
      </c>
      <c r="K384" s="19" t="str">
        <f>VLOOKUP(J384,Prowadzacy!$F$2:$J$105,2,FALSE)</f>
        <v>Artur</v>
      </c>
      <c r="L384" s="19" t="str">
        <f>VLOOKUP(J384,Prowadzacy!$F$2:$K$105,3,FALSE)</f>
        <v>Kazimierz</v>
      </c>
      <c r="M384" s="19" t="str">
        <f>VLOOKUP(J384,Prowadzacy!$F$2:$K$105,4,FALSE)</f>
        <v>Wilczyński</v>
      </c>
      <c r="N384" s="20" t="str">
        <f>VLOOKUP(J384,Prowadzacy!$F$2:$M$105,8,FALSE)</f>
        <v xml:space="preserve">Artur | Wilczyński | Prof. dr hab. inż. |  ( 05813 ) </v>
      </c>
      <c r="O384" s="273" t="str">
        <f>VLOOKUP(J384,Prowadzacy!$F$2:$K$105,5,FALSE)</f>
        <v>K36W05D02</v>
      </c>
      <c r="P384" s="20" t="str">
        <f>VLOOKUP(J384,Prowadzacy!$F$2:$K$105,6,FALSE)</f>
        <v>ZSS</v>
      </c>
      <c r="Q384" s="276" t="s">
        <v>594</v>
      </c>
      <c r="R384" s="20" t="str">
        <f>VLOOKUP(Q384,Prowadzacy!$F$2:$K$105,2,FALSE)</f>
        <v>Marek</v>
      </c>
      <c r="S384" s="20" t="str">
        <f>VLOOKUP(Q384,Prowadzacy!$F$2:$K$105,3,FALSE)</f>
        <v>Aleksander</v>
      </c>
      <c r="T384" s="20" t="str">
        <f>VLOOKUP(Q384,Prowadzacy!$F$2:$K$105,4,FALSE)</f>
        <v>Kott</v>
      </c>
      <c r="U384" s="20" t="str">
        <f>VLOOKUP(Q384,Prowadzacy!$F$2:$M$105,8,FALSE)</f>
        <v xml:space="preserve">Marek | Kott | Dr inż. |  ( 05297 ) </v>
      </c>
      <c r="V384" s="276"/>
      <c r="W384" s="276" t="s">
        <v>221</v>
      </c>
      <c r="X384" s="276"/>
      <c r="Y384" s="276" t="s">
        <v>221</v>
      </c>
      <c r="Z384" s="10"/>
      <c r="AA384" s="9"/>
      <c r="AB384" s="9"/>
      <c r="AC384" s="9"/>
      <c r="AD384" s="9"/>
      <c r="AE384" s="9"/>
      <c r="AF384" s="9"/>
      <c r="AG384" s="9"/>
      <c r="AH384" s="9"/>
      <c r="AI384" s="9"/>
      <c r="AJ384" s="9"/>
      <c r="AK384" s="9"/>
    </row>
    <row r="385" spans="1:37" ht="142.5">
      <c r="A385" s="288">
        <v>380</v>
      </c>
      <c r="B385" s="20" t="str">
        <f>VLOOKUP(E385,studia!$F$1:$I$12,2,FALSE)</f>
        <v>Elektrotechnika</v>
      </c>
      <c r="C385" s="20" t="str">
        <f>VLOOKUP(E385,studia!$F$1:$I$12,3,FALSE)</f>
        <v>mgr</v>
      </c>
      <c r="D385" s="20" t="str">
        <f>VLOOKUP(E385,studia!$F$1:$I$12,4,FALSE)</f>
        <v>ETP</v>
      </c>
      <c r="E385" s="145" t="s">
        <v>884</v>
      </c>
      <c r="F385" s="295" t="s">
        <v>2124</v>
      </c>
      <c r="G385" s="254" t="s">
        <v>911</v>
      </c>
      <c r="H385" s="254" t="s">
        <v>912</v>
      </c>
      <c r="I385" s="254" t="s">
        <v>913</v>
      </c>
      <c r="J385" s="145" t="s">
        <v>910</v>
      </c>
      <c r="K385" s="19" t="str">
        <f>VLOOKUP(J385,Prowadzacy!$F$2:$J$105,2,FALSE)</f>
        <v>Artur</v>
      </c>
      <c r="L385" s="19" t="str">
        <f>VLOOKUP(J385,Prowadzacy!$F$2:$K$105,3,FALSE)</f>
        <v>Kazimierz</v>
      </c>
      <c r="M385" s="19" t="str">
        <f>VLOOKUP(J385,Prowadzacy!$F$2:$K$105,4,FALSE)</f>
        <v>Wilczyński</v>
      </c>
      <c r="N385" s="20" t="str">
        <f>VLOOKUP(J385,Prowadzacy!$F$2:$M$105,8,FALSE)</f>
        <v xml:space="preserve">Artur | Wilczyński | Prof. dr hab. inż. |  ( 05813 ) </v>
      </c>
      <c r="O385" s="20" t="str">
        <f>VLOOKUP(J385,Prowadzacy!$F$2:$K$105,5,FALSE)</f>
        <v>K36W05D02</v>
      </c>
      <c r="P385" s="20" t="str">
        <f>VLOOKUP(J385,Prowadzacy!$F$2:$K$105,6,FALSE)</f>
        <v>ZSS</v>
      </c>
      <c r="Q385" s="145" t="s">
        <v>594</v>
      </c>
      <c r="R385" s="20" t="str">
        <f>VLOOKUP(Q385,Prowadzacy!$F$2:$K$105,2,FALSE)</f>
        <v>Marek</v>
      </c>
      <c r="S385" s="20" t="str">
        <f>VLOOKUP(Q385,Prowadzacy!$F$2:$K$105,3,FALSE)</f>
        <v>Aleksander</v>
      </c>
      <c r="T385" s="20" t="str">
        <f>VLOOKUP(Q385,Prowadzacy!$F$2:$K$105,4,FALSE)</f>
        <v>Kott</v>
      </c>
      <c r="U385" s="20" t="str">
        <f>VLOOKUP(Q385,Prowadzacy!$F$2:$M$105,8,FALSE)</f>
        <v xml:space="preserve">Marek | Kott | Dr inż. |  ( 05297 ) </v>
      </c>
      <c r="V385" s="145"/>
      <c r="W385" s="145" t="s">
        <v>221</v>
      </c>
      <c r="X385" s="145"/>
      <c r="Y385" s="145" t="s">
        <v>221</v>
      </c>
      <c r="Z385" s="10"/>
      <c r="AA385" s="9"/>
      <c r="AB385" s="9"/>
      <c r="AC385" s="9"/>
      <c r="AD385" s="9"/>
      <c r="AE385" s="9"/>
      <c r="AF385" s="9"/>
      <c r="AG385" s="9"/>
      <c r="AH385" s="9"/>
      <c r="AI385" s="9"/>
      <c r="AJ385" s="9"/>
      <c r="AK385" s="9"/>
    </row>
    <row r="386" spans="1:37" s="274" customFormat="1" ht="125.25" customHeight="1">
      <c r="A386" s="288">
        <v>381</v>
      </c>
      <c r="B386" s="20" t="str">
        <f>VLOOKUP(E386,studia!$F$1:$I$12,2,FALSE)</f>
        <v>Elektrotechnika</v>
      </c>
      <c r="C386" s="20" t="str">
        <f>VLOOKUP(E386,studia!$F$1:$I$12,3,FALSE)</f>
        <v>mgr</v>
      </c>
      <c r="D386" s="20" t="str">
        <f>VLOOKUP(E386,studia!$F$1:$I$12,4,FALSE)</f>
        <v>ETP</v>
      </c>
      <c r="E386" s="280" t="s">
        <v>884</v>
      </c>
      <c r="F386" s="280"/>
      <c r="G386" s="280" t="s">
        <v>914</v>
      </c>
      <c r="H386" s="280" t="s">
        <v>915</v>
      </c>
      <c r="I386" s="279" t="s">
        <v>1854</v>
      </c>
      <c r="J386" s="280" t="s">
        <v>910</v>
      </c>
      <c r="K386" s="19" t="str">
        <f>VLOOKUP(J386,Prowadzacy!$F$2:$J$105,2,FALSE)</f>
        <v>Artur</v>
      </c>
      <c r="L386" s="19" t="str">
        <f>VLOOKUP(J386,Prowadzacy!$F$2:$K$105,3,FALSE)</f>
        <v>Kazimierz</v>
      </c>
      <c r="M386" s="19" t="str">
        <f>VLOOKUP(J386,Prowadzacy!$F$2:$K$105,4,FALSE)</f>
        <v>Wilczyński</v>
      </c>
      <c r="N386" s="20" t="str">
        <f>VLOOKUP(J386,Prowadzacy!$F$2:$M$105,8,FALSE)</f>
        <v xml:space="preserve">Artur | Wilczyński | Prof. dr hab. inż. |  ( 05813 ) </v>
      </c>
      <c r="O386" s="273" t="str">
        <f>VLOOKUP(J386,Prowadzacy!$F$2:$K$105,5,FALSE)</f>
        <v>K36W05D02</v>
      </c>
      <c r="P386" s="20" t="str">
        <f>VLOOKUP(J386,Prowadzacy!$F$2:$K$105,6,FALSE)</f>
        <v>ZSS</v>
      </c>
      <c r="Q386" s="280" t="s">
        <v>594</v>
      </c>
      <c r="R386" s="20" t="str">
        <f>VLOOKUP(Q386,Prowadzacy!$F$2:$K$105,2,FALSE)</f>
        <v>Marek</v>
      </c>
      <c r="S386" s="20" t="str">
        <f>VLOOKUP(Q386,Prowadzacy!$F$2:$K$105,3,FALSE)</f>
        <v>Aleksander</v>
      </c>
      <c r="T386" s="20" t="str">
        <f>VLOOKUP(Q386,Prowadzacy!$F$2:$K$105,4,FALSE)</f>
        <v>Kott</v>
      </c>
      <c r="U386" s="20" t="str">
        <f>VLOOKUP(Q386,Prowadzacy!$F$2:$M$105,8,FALSE)</f>
        <v xml:space="preserve">Marek | Kott | Dr inż. |  ( 05297 ) </v>
      </c>
      <c r="V386" s="280"/>
      <c r="W386" s="280" t="s">
        <v>221</v>
      </c>
      <c r="X386" s="280"/>
      <c r="Y386" s="280" t="s">
        <v>221</v>
      </c>
      <c r="Z386" s="10"/>
      <c r="AA386" s="9"/>
      <c r="AB386" s="9"/>
      <c r="AC386" s="9"/>
      <c r="AD386" s="9"/>
      <c r="AE386" s="9"/>
      <c r="AF386" s="9"/>
      <c r="AG386" s="9"/>
      <c r="AH386" s="9"/>
      <c r="AI386" s="9"/>
      <c r="AJ386" s="9"/>
      <c r="AK386" s="9"/>
    </row>
    <row r="387" spans="1:37" ht="66">
      <c r="A387" s="288">
        <v>382</v>
      </c>
      <c r="B387" s="20" t="str">
        <f>VLOOKUP(E387,studia!$F$1:$I$12,2,FALSE)</f>
        <v>Elektrotechnika</v>
      </c>
      <c r="C387" s="20" t="str">
        <f>VLOOKUP(E387,studia!$F$1:$I$12,3,FALSE)</f>
        <v>mgr</v>
      </c>
      <c r="D387" s="20" t="str">
        <f>VLOOKUP(E387,studia!$F$1:$I$12,4,FALSE)</f>
        <v>ETP</v>
      </c>
      <c r="E387" s="150" t="s">
        <v>884</v>
      </c>
      <c r="F387" s="295" t="s">
        <v>2124</v>
      </c>
      <c r="G387" s="254" t="s">
        <v>1871</v>
      </c>
      <c r="H387" s="254" t="s">
        <v>916</v>
      </c>
      <c r="I387" s="254" t="s">
        <v>917</v>
      </c>
      <c r="J387" s="145" t="s">
        <v>653</v>
      </c>
      <c r="K387" s="19" t="str">
        <f>VLOOKUP(J387,Prowadzacy!$F$2:$J$105,2,FALSE)</f>
        <v>Bogumiła</v>
      </c>
      <c r="L387" s="19" t="str">
        <f>VLOOKUP(J387,Prowadzacy!$F$2:$K$105,3,FALSE)</f>
        <v>Kazimiera</v>
      </c>
      <c r="M387" s="19" t="str">
        <f>VLOOKUP(J387,Prowadzacy!$F$2:$K$105,4,FALSE)</f>
        <v>Wnukowska</v>
      </c>
      <c r="N387" s="20" t="str">
        <f>VLOOKUP(J387,Prowadzacy!$F$2:$M$105,8,FALSE)</f>
        <v xml:space="preserve">Bogumiła | Wnukowska | Dr hab. inż. |  ( 05258z ) </v>
      </c>
      <c r="O387" s="20" t="str">
        <f>VLOOKUP(J387,Prowadzacy!$F$2:$K$105,5,FALSE)</f>
        <v>K36W05D02</v>
      </c>
      <c r="P387" s="20" t="str">
        <f>VLOOKUP(J387,Prowadzacy!$F$2:$K$105,6,FALSE)</f>
        <v>ZEP</v>
      </c>
      <c r="Q387" s="145" t="s">
        <v>487</v>
      </c>
      <c r="R387" s="20" t="str">
        <f>VLOOKUP(Q387,Prowadzacy!$F$2:$K$105,2,FALSE)</f>
        <v>Janusz</v>
      </c>
      <c r="S387" s="20" t="str">
        <f>VLOOKUP(Q387,Prowadzacy!$F$2:$K$105,3,FALSE)</f>
        <v>Stanisław</v>
      </c>
      <c r="T387" s="20" t="str">
        <f>VLOOKUP(Q387,Prowadzacy!$F$2:$K$105,4,FALSE)</f>
        <v>Konieczny</v>
      </c>
      <c r="U387" s="20" t="str">
        <f>VLOOKUP(Q387,Prowadzacy!$F$2:$M$105,8,FALSE)</f>
        <v xml:space="preserve">Janusz | Konieczny | Dr inż. |  ( 05269 ) </v>
      </c>
      <c r="V387" s="145"/>
      <c r="W387" s="145" t="s">
        <v>221</v>
      </c>
      <c r="X387" s="145"/>
      <c r="Y387" s="145" t="s">
        <v>221</v>
      </c>
      <c r="Z387" s="10"/>
      <c r="AA387" s="9"/>
      <c r="AB387" s="9"/>
      <c r="AC387" s="9"/>
      <c r="AD387" s="9"/>
      <c r="AE387" s="9"/>
      <c r="AF387" s="9"/>
      <c r="AG387" s="9"/>
      <c r="AH387" s="9"/>
      <c r="AI387" s="9"/>
      <c r="AJ387" s="9"/>
      <c r="AK387" s="9"/>
    </row>
    <row r="388" spans="1:37" ht="155.25">
      <c r="A388" s="288">
        <v>383</v>
      </c>
      <c r="B388" s="20" t="str">
        <f>VLOOKUP(E388,studia!$F$1:$I$12,2,FALSE)</f>
        <v>Elektrotechnika</v>
      </c>
      <c r="C388" s="20" t="str">
        <f>VLOOKUP(E388,studia!$F$1:$I$12,3,FALSE)</f>
        <v>mgr</v>
      </c>
      <c r="D388" s="20" t="str">
        <f>VLOOKUP(E388,studia!$F$1:$I$12,4,FALSE)</f>
        <v>ETP</v>
      </c>
      <c r="E388" s="150" t="s">
        <v>884</v>
      </c>
      <c r="F388" s="145"/>
      <c r="G388" s="255" t="s">
        <v>1830</v>
      </c>
      <c r="H388" s="255" t="s">
        <v>1831</v>
      </c>
      <c r="I388" s="255" t="s">
        <v>1832</v>
      </c>
      <c r="J388" s="145" t="s">
        <v>653</v>
      </c>
      <c r="K388" s="19" t="str">
        <f>VLOOKUP(J388,Prowadzacy!$F$2:$J$105,2,FALSE)</f>
        <v>Bogumiła</v>
      </c>
      <c r="L388" s="19" t="str">
        <f>VLOOKUP(J388,Prowadzacy!$F$2:$K$105,3,FALSE)</f>
        <v>Kazimiera</v>
      </c>
      <c r="M388" s="19" t="str">
        <f>VLOOKUP(J388,Prowadzacy!$F$2:$K$105,4,FALSE)</f>
        <v>Wnukowska</v>
      </c>
      <c r="N388" s="20" t="str">
        <f>VLOOKUP(J388,Prowadzacy!$F$2:$M$105,8,FALSE)</f>
        <v xml:space="preserve">Bogumiła | Wnukowska | Dr hab. inż. |  ( 05258z ) </v>
      </c>
      <c r="O388" s="20" t="str">
        <f>VLOOKUP(J388,Prowadzacy!$F$2:$K$105,5,FALSE)</f>
        <v>K36W05D02</v>
      </c>
      <c r="P388" s="20" t="str">
        <f>VLOOKUP(J388,Prowadzacy!$F$2:$K$105,6,FALSE)</f>
        <v>ZEP</v>
      </c>
      <c r="Q388" s="145" t="s">
        <v>487</v>
      </c>
      <c r="R388" s="20" t="str">
        <f>VLOOKUP(Q388,Prowadzacy!$F$2:$K$105,2,FALSE)</f>
        <v>Janusz</v>
      </c>
      <c r="S388" s="20" t="str">
        <f>VLOOKUP(Q388,Prowadzacy!$F$2:$K$105,3,FALSE)</f>
        <v>Stanisław</v>
      </c>
      <c r="T388" s="20" t="str">
        <f>VLOOKUP(Q388,Prowadzacy!$F$2:$K$105,4,FALSE)</f>
        <v>Konieczny</v>
      </c>
      <c r="U388" s="20" t="str">
        <f>VLOOKUP(Q388,Prowadzacy!$F$2:$M$105,8,FALSE)</f>
        <v xml:space="preserve">Janusz | Konieczny | Dr inż. |  ( 05269 ) </v>
      </c>
      <c r="V388" s="145"/>
      <c r="W388" s="145" t="s">
        <v>221</v>
      </c>
      <c r="X388" s="145"/>
      <c r="Y388" s="145" t="s">
        <v>221</v>
      </c>
      <c r="Z388" s="10"/>
      <c r="AA388" s="9"/>
      <c r="AB388" s="9"/>
      <c r="AC388" s="9"/>
      <c r="AD388" s="9"/>
      <c r="AE388" s="9"/>
      <c r="AF388" s="9"/>
      <c r="AG388" s="9"/>
      <c r="AH388" s="9"/>
      <c r="AI388" s="9"/>
      <c r="AJ388" s="9"/>
      <c r="AK388" s="9"/>
    </row>
    <row r="389" spans="1:37" ht="78.75">
      <c r="A389" s="288">
        <v>384</v>
      </c>
      <c r="B389" s="20" t="str">
        <f>VLOOKUP(E389,studia!$F$1:$I$12,2,FALSE)</f>
        <v>Elektrotechnika</v>
      </c>
      <c r="C389" s="20" t="str">
        <f>VLOOKUP(E389,studia!$F$1:$I$12,3,FALSE)</f>
        <v>mgr</v>
      </c>
      <c r="D389" s="20" t="str">
        <f>VLOOKUP(E389,studia!$F$1:$I$12,4,FALSE)</f>
        <v>ETP</v>
      </c>
      <c r="E389" s="154" t="s">
        <v>884</v>
      </c>
      <c r="F389" s="154"/>
      <c r="G389" s="253" t="s">
        <v>972</v>
      </c>
      <c r="H389" s="253" t="s">
        <v>973</v>
      </c>
      <c r="I389" s="253" t="s">
        <v>974</v>
      </c>
      <c r="J389" s="155" t="s">
        <v>975</v>
      </c>
      <c r="K389" s="19" t="str">
        <f>VLOOKUP(J389,Prowadzacy!$F$2:$J$105,2,FALSE)</f>
        <v>Maciej</v>
      </c>
      <c r="L389" s="19">
        <f>VLOOKUP(J389,Prowadzacy!$F$2:$K$105,3,FALSE)</f>
        <v>0</v>
      </c>
      <c r="M389" s="19" t="str">
        <f>VLOOKUP(J389,Prowadzacy!$F$2:$K$105,4,FALSE)</f>
        <v>Antal</v>
      </c>
      <c r="N389" s="20" t="str">
        <f>VLOOKUP(J389,Prowadzacy!$F$2:$M$105,8,FALSE)</f>
        <v xml:space="preserve">Maciej | Antal | Dr inż. |  ( 05357 ) </v>
      </c>
      <c r="O389" s="20" t="str">
        <f>VLOOKUP(J389,Prowadzacy!$F$2:$K$105,5,FALSE)</f>
        <v>K37W05D02</v>
      </c>
      <c r="P389" s="20" t="str">
        <f>VLOOKUP(J389,Prowadzacy!$F$2:$K$105,6,FALSE)</f>
        <v>ZMPE</v>
      </c>
      <c r="Q389" s="156" t="s">
        <v>1134</v>
      </c>
      <c r="R389" s="20" t="str">
        <f>VLOOKUP(Q389,Prowadzacy!$F$2:$K$105,2,FALSE)</f>
        <v>Adam</v>
      </c>
      <c r="S389" s="20">
        <f>VLOOKUP(Q389,Prowadzacy!$F$2:$K$105,3,FALSE)</f>
        <v>0</v>
      </c>
      <c r="T389" s="20" t="str">
        <f>VLOOKUP(Q389,Prowadzacy!$F$2:$K$105,4,FALSE)</f>
        <v>Gozdowiak</v>
      </c>
      <c r="U389" s="20" t="str">
        <f>VLOOKUP(Q389,Prowadzacy!$F$2:$M$105,8,FALSE)</f>
        <v xml:space="preserve">Adam | Gozdowiak | Dr inż. |  ( 053111 ) </v>
      </c>
      <c r="V389" s="164"/>
      <c r="W389" s="157" t="s">
        <v>221</v>
      </c>
      <c r="X389" s="157"/>
      <c r="Y389" s="157"/>
      <c r="Z389" s="10"/>
      <c r="AA389" s="9"/>
      <c r="AB389" s="9"/>
      <c r="AC389" s="9"/>
      <c r="AD389" s="9"/>
      <c r="AE389" s="9"/>
      <c r="AF389" s="9"/>
      <c r="AG389" s="9"/>
      <c r="AH389" s="9"/>
      <c r="AI389" s="9"/>
      <c r="AJ389" s="9"/>
      <c r="AK389" s="9"/>
    </row>
    <row r="390" spans="1:37" ht="91.5">
      <c r="A390" s="288">
        <v>385</v>
      </c>
      <c r="B390" s="20" t="str">
        <f>VLOOKUP(E390,studia!$F$1:$I$12,2,FALSE)</f>
        <v>Elektrotechnika</v>
      </c>
      <c r="C390" s="20" t="str">
        <f>VLOOKUP(E390,studia!$F$1:$I$12,3,FALSE)</f>
        <v>mgr</v>
      </c>
      <c r="D390" s="20" t="str">
        <f>VLOOKUP(E390,studia!$F$1:$I$12,4,FALSE)</f>
        <v>ETP</v>
      </c>
      <c r="E390" s="154" t="s">
        <v>884</v>
      </c>
      <c r="F390" s="154"/>
      <c r="G390" s="253" t="s">
        <v>976</v>
      </c>
      <c r="H390" s="253" t="s">
        <v>977</v>
      </c>
      <c r="I390" s="253" t="s">
        <v>978</v>
      </c>
      <c r="J390" s="155" t="s">
        <v>975</v>
      </c>
      <c r="K390" s="19" t="str">
        <f>VLOOKUP(J390,Prowadzacy!$F$2:$J$105,2,FALSE)</f>
        <v>Maciej</v>
      </c>
      <c r="L390" s="19">
        <f>VLOOKUP(J390,Prowadzacy!$F$2:$K$105,3,FALSE)</f>
        <v>0</v>
      </c>
      <c r="M390" s="19" t="str">
        <f>VLOOKUP(J390,Prowadzacy!$F$2:$K$105,4,FALSE)</f>
        <v>Antal</v>
      </c>
      <c r="N390" s="20" t="str">
        <f>VLOOKUP(J390,Prowadzacy!$F$2:$M$105,8,FALSE)</f>
        <v xml:space="preserve">Maciej | Antal | Dr inż. |  ( 05357 ) </v>
      </c>
      <c r="O390" s="20" t="str">
        <f>VLOOKUP(J390,Prowadzacy!$F$2:$K$105,5,FALSE)</f>
        <v>K37W05D02</v>
      </c>
      <c r="P390" s="20" t="str">
        <f>VLOOKUP(J390,Prowadzacy!$F$2:$K$105,6,FALSE)</f>
        <v>ZMPE</v>
      </c>
      <c r="Q390" s="156" t="s">
        <v>1134</v>
      </c>
      <c r="R390" s="20" t="str">
        <f>VLOOKUP(Q390,Prowadzacy!$F$2:$K$105,2,FALSE)</f>
        <v>Adam</v>
      </c>
      <c r="S390" s="20">
        <f>VLOOKUP(Q390,Prowadzacy!$F$2:$K$105,3,FALSE)</f>
        <v>0</v>
      </c>
      <c r="T390" s="20" t="str">
        <f>VLOOKUP(Q390,Prowadzacy!$F$2:$K$105,4,FALSE)</f>
        <v>Gozdowiak</v>
      </c>
      <c r="U390" s="20" t="str">
        <f>VLOOKUP(Q390,Prowadzacy!$F$2:$M$105,8,FALSE)</f>
        <v xml:space="preserve">Adam | Gozdowiak | Dr inż. |  ( 053111 ) </v>
      </c>
      <c r="V390" s="164"/>
      <c r="W390" s="157" t="s">
        <v>221</v>
      </c>
      <c r="X390" s="157"/>
      <c r="Y390" s="157"/>
      <c r="Z390" s="10"/>
      <c r="AA390" s="9"/>
      <c r="AB390" s="9"/>
      <c r="AC390" s="9"/>
      <c r="AD390" s="9"/>
      <c r="AE390" s="9"/>
      <c r="AF390" s="9"/>
      <c r="AG390" s="9"/>
      <c r="AH390" s="9"/>
      <c r="AI390" s="9"/>
      <c r="AJ390" s="9"/>
      <c r="AK390" s="9"/>
    </row>
    <row r="391" spans="1:37" ht="104.25">
      <c r="A391" s="288">
        <v>386</v>
      </c>
      <c r="B391" s="20" t="str">
        <f>VLOOKUP(E391,studia!$F$1:$I$12,2,FALSE)</f>
        <v>Elektrotechnika</v>
      </c>
      <c r="C391" s="20" t="str">
        <f>VLOOKUP(E391,studia!$F$1:$I$12,3,FALSE)</f>
        <v>mgr</v>
      </c>
      <c r="D391" s="20" t="str">
        <f>VLOOKUP(E391,studia!$F$1:$I$12,4,FALSE)</f>
        <v>ETP</v>
      </c>
      <c r="E391" s="154" t="s">
        <v>884</v>
      </c>
      <c r="F391" s="295" t="s">
        <v>2124</v>
      </c>
      <c r="G391" s="253" t="s">
        <v>979</v>
      </c>
      <c r="H391" s="253" t="s">
        <v>980</v>
      </c>
      <c r="I391" s="253" t="s">
        <v>981</v>
      </c>
      <c r="J391" s="155" t="s">
        <v>975</v>
      </c>
      <c r="K391" s="19" t="str">
        <f>VLOOKUP(J391,Prowadzacy!$F$2:$J$105,2,FALSE)</f>
        <v>Maciej</v>
      </c>
      <c r="L391" s="19">
        <f>VLOOKUP(J391,Prowadzacy!$F$2:$K$105,3,FALSE)</f>
        <v>0</v>
      </c>
      <c r="M391" s="19" t="str">
        <f>VLOOKUP(J391,Prowadzacy!$F$2:$K$105,4,FALSE)</f>
        <v>Antal</v>
      </c>
      <c r="N391" s="20" t="str">
        <f>VLOOKUP(J391,Prowadzacy!$F$2:$M$105,8,FALSE)</f>
        <v xml:space="preserve">Maciej | Antal | Dr inż. |  ( 05357 ) </v>
      </c>
      <c r="O391" s="20" t="str">
        <f>VLOOKUP(J391,Prowadzacy!$F$2:$K$105,5,FALSE)</f>
        <v>K37W05D02</v>
      </c>
      <c r="P391" s="20" t="str">
        <f>VLOOKUP(J391,Prowadzacy!$F$2:$K$105,6,FALSE)</f>
        <v>ZMPE</v>
      </c>
      <c r="Q391" s="156" t="s">
        <v>1134</v>
      </c>
      <c r="R391" s="20" t="str">
        <f>VLOOKUP(Q391,Prowadzacy!$F$2:$K$105,2,FALSE)</f>
        <v>Adam</v>
      </c>
      <c r="S391" s="20">
        <f>VLOOKUP(Q391,Prowadzacy!$F$2:$K$105,3,FALSE)</f>
        <v>0</v>
      </c>
      <c r="T391" s="20" t="str">
        <f>VLOOKUP(Q391,Prowadzacy!$F$2:$K$105,4,FALSE)</f>
        <v>Gozdowiak</v>
      </c>
      <c r="U391" s="20" t="str">
        <f>VLOOKUP(Q391,Prowadzacy!$F$2:$M$105,8,FALSE)</f>
        <v xml:space="preserve">Adam | Gozdowiak | Dr inż. |  ( 053111 ) </v>
      </c>
      <c r="V391" s="164"/>
      <c r="W391" s="157" t="s">
        <v>221</v>
      </c>
      <c r="X391" s="157"/>
      <c r="Y391" s="157"/>
      <c r="Z391" s="10"/>
      <c r="AA391" s="9"/>
      <c r="AB391" s="9"/>
      <c r="AC391" s="9"/>
      <c r="AD391" s="9"/>
      <c r="AE391" s="9"/>
      <c r="AF391" s="9"/>
      <c r="AG391" s="9"/>
      <c r="AH391" s="9"/>
      <c r="AI391" s="9"/>
      <c r="AJ391" s="9"/>
      <c r="AK391" s="9"/>
    </row>
    <row r="392" spans="1:37" ht="78.75">
      <c r="A392" s="288">
        <v>387</v>
      </c>
      <c r="B392" s="20" t="str">
        <f>VLOOKUP(E392,studia!$F$1:$I$12,2,FALSE)</f>
        <v>Elektrotechnika</v>
      </c>
      <c r="C392" s="20" t="str">
        <f>VLOOKUP(E392,studia!$F$1:$I$12,3,FALSE)</f>
        <v>mgr</v>
      </c>
      <c r="D392" s="20" t="str">
        <f>VLOOKUP(E392,studia!$F$1:$I$12,4,FALSE)</f>
        <v>ETP</v>
      </c>
      <c r="E392" s="154" t="s">
        <v>884</v>
      </c>
      <c r="F392" s="154"/>
      <c r="G392" s="253" t="s">
        <v>982</v>
      </c>
      <c r="H392" s="253" t="s">
        <v>983</v>
      </c>
      <c r="I392" s="253" t="s">
        <v>984</v>
      </c>
      <c r="J392" s="155" t="s">
        <v>975</v>
      </c>
      <c r="K392" s="19" t="str">
        <f>VLOOKUP(J392,Prowadzacy!$F$2:$J$105,2,FALSE)</f>
        <v>Maciej</v>
      </c>
      <c r="L392" s="19">
        <f>VLOOKUP(J392,Prowadzacy!$F$2:$K$105,3,FALSE)</f>
        <v>0</v>
      </c>
      <c r="M392" s="19" t="str">
        <f>VLOOKUP(J392,Prowadzacy!$F$2:$K$105,4,FALSE)</f>
        <v>Antal</v>
      </c>
      <c r="N392" s="20" t="str">
        <f>VLOOKUP(J392,Prowadzacy!$F$2:$M$105,8,FALSE)</f>
        <v xml:space="preserve">Maciej | Antal | Dr inż. |  ( 05357 ) </v>
      </c>
      <c r="O392" s="20" t="str">
        <f>VLOOKUP(J392,Prowadzacy!$F$2:$K$105,5,FALSE)</f>
        <v>K37W05D02</v>
      </c>
      <c r="P392" s="20" t="str">
        <f>VLOOKUP(J392,Prowadzacy!$F$2:$K$105,6,FALSE)</f>
        <v>ZMPE</v>
      </c>
      <c r="Q392" s="156" t="s">
        <v>1134</v>
      </c>
      <c r="R392" s="20" t="str">
        <f>VLOOKUP(Q392,Prowadzacy!$F$2:$K$105,2,FALSE)</f>
        <v>Adam</v>
      </c>
      <c r="S392" s="20">
        <f>VLOOKUP(Q392,Prowadzacy!$F$2:$K$105,3,FALSE)</f>
        <v>0</v>
      </c>
      <c r="T392" s="20" t="str">
        <f>VLOOKUP(Q392,Prowadzacy!$F$2:$K$105,4,FALSE)</f>
        <v>Gozdowiak</v>
      </c>
      <c r="U392" s="20" t="str">
        <f>VLOOKUP(Q392,Prowadzacy!$F$2:$M$105,8,FALSE)</f>
        <v xml:space="preserve">Adam | Gozdowiak | Dr inż. |  ( 053111 ) </v>
      </c>
      <c r="V392" s="164"/>
      <c r="W392" s="157" t="s">
        <v>221</v>
      </c>
      <c r="X392" s="157"/>
      <c r="Y392" s="157"/>
      <c r="Z392" s="10"/>
      <c r="AA392" s="9"/>
      <c r="AB392" s="9"/>
      <c r="AC392" s="9"/>
      <c r="AD392" s="9"/>
      <c r="AE392" s="9"/>
      <c r="AF392" s="9"/>
      <c r="AG392" s="9"/>
      <c r="AH392" s="9"/>
      <c r="AI392" s="9"/>
      <c r="AJ392" s="9"/>
      <c r="AK392" s="9"/>
    </row>
    <row r="393" spans="1:37" ht="104.25">
      <c r="A393" s="288">
        <v>388</v>
      </c>
      <c r="B393" s="20" t="str">
        <f>VLOOKUP(E393,studia!$F$1:$I$12,2,FALSE)</f>
        <v>Elektrotechnika</v>
      </c>
      <c r="C393" s="20" t="str">
        <f>VLOOKUP(E393,studia!$F$1:$I$12,3,FALSE)</f>
        <v>mgr</v>
      </c>
      <c r="D393" s="20" t="str">
        <f>VLOOKUP(E393,studia!$F$1:$I$12,4,FALSE)</f>
        <v>ETP</v>
      </c>
      <c r="E393" s="159" t="s">
        <v>884</v>
      </c>
      <c r="F393" s="159"/>
      <c r="G393" s="253" t="s">
        <v>985</v>
      </c>
      <c r="H393" s="253" t="s">
        <v>986</v>
      </c>
      <c r="I393" s="253" t="s">
        <v>987</v>
      </c>
      <c r="J393" s="160" t="s">
        <v>975</v>
      </c>
      <c r="K393" s="19" t="str">
        <f>VLOOKUP(J393,Prowadzacy!$F$2:$J$105,2,FALSE)</f>
        <v>Maciej</v>
      </c>
      <c r="L393" s="19">
        <f>VLOOKUP(J393,Prowadzacy!$F$2:$K$105,3,FALSE)</f>
        <v>0</v>
      </c>
      <c r="M393" s="19" t="str">
        <f>VLOOKUP(J393,Prowadzacy!$F$2:$K$105,4,FALSE)</f>
        <v>Antal</v>
      </c>
      <c r="N393" s="20" t="str">
        <f>VLOOKUP(J393,Prowadzacy!$F$2:$M$105,8,FALSE)</f>
        <v xml:space="preserve">Maciej | Antal | Dr inż. |  ( 05357 ) </v>
      </c>
      <c r="O393" s="20" t="str">
        <f>VLOOKUP(J393,Prowadzacy!$F$2:$K$105,5,FALSE)</f>
        <v>K37W05D02</v>
      </c>
      <c r="P393" s="20" t="str">
        <f>VLOOKUP(J393,Prowadzacy!$F$2:$K$105,6,FALSE)</f>
        <v>ZMPE</v>
      </c>
      <c r="Q393" s="161" t="s">
        <v>1134</v>
      </c>
      <c r="R393" s="20" t="str">
        <f>VLOOKUP(Q393,Prowadzacy!$F$2:$K$105,2,FALSE)</f>
        <v>Adam</v>
      </c>
      <c r="S393" s="20">
        <f>VLOOKUP(Q393,Prowadzacy!$F$2:$K$105,3,FALSE)</f>
        <v>0</v>
      </c>
      <c r="T393" s="20" t="str">
        <f>VLOOKUP(Q393,Prowadzacy!$F$2:$K$105,4,FALSE)</f>
        <v>Gozdowiak</v>
      </c>
      <c r="U393" s="20" t="str">
        <f>VLOOKUP(Q393,Prowadzacy!$F$2:$M$105,8,FALSE)</f>
        <v xml:space="preserve">Adam | Gozdowiak | Dr inż. |  ( 053111 ) </v>
      </c>
      <c r="V393" s="164"/>
      <c r="W393" s="163" t="s">
        <v>221</v>
      </c>
      <c r="X393" s="163"/>
      <c r="Y393" s="163"/>
      <c r="Z393" s="10"/>
      <c r="AA393" s="9"/>
      <c r="AB393" s="9"/>
      <c r="AC393" s="9"/>
      <c r="AD393" s="9"/>
      <c r="AE393" s="9"/>
      <c r="AF393" s="9"/>
      <c r="AG393" s="9"/>
      <c r="AH393" s="9"/>
      <c r="AI393" s="9"/>
      <c r="AJ393" s="9"/>
      <c r="AK393" s="9"/>
    </row>
    <row r="394" spans="1:37" ht="53.25">
      <c r="A394" s="288">
        <v>389</v>
      </c>
      <c r="B394" s="20" t="str">
        <f>VLOOKUP(E394,studia!$F$1:$I$12,2,FALSE)</f>
        <v>Elektrotechnika</v>
      </c>
      <c r="C394" s="20" t="str">
        <f>VLOOKUP(E394,studia!$F$1:$I$12,3,FALSE)</f>
        <v>mgr</v>
      </c>
      <c r="D394" s="20" t="str">
        <f>VLOOKUP(E394,studia!$F$1:$I$12,4,FALSE)</f>
        <v>ETP</v>
      </c>
      <c r="E394" s="159" t="s">
        <v>884</v>
      </c>
      <c r="F394" s="159"/>
      <c r="G394" s="253" t="s">
        <v>988</v>
      </c>
      <c r="H394" s="253" t="s">
        <v>989</v>
      </c>
      <c r="I394" s="253" t="s">
        <v>990</v>
      </c>
      <c r="J394" s="160" t="s">
        <v>991</v>
      </c>
      <c r="K394" s="19" t="str">
        <f>VLOOKUP(J394,Prowadzacy!$F$2:$J$105,2,FALSE)</f>
        <v>Marek</v>
      </c>
      <c r="L394" s="19" t="str">
        <f>VLOOKUP(J394,Prowadzacy!$F$2:$K$105,3,FALSE)</f>
        <v>Paweł</v>
      </c>
      <c r="M394" s="19" t="str">
        <f>VLOOKUP(J394,Prowadzacy!$F$2:$K$105,4,FALSE)</f>
        <v>Ciurys</v>
      </c>
      <c r="N394" s="20" t="str">
        <f>VLOOKUP(J394,Prowadzacy!$F$2:$M$105,8,FALSE)</f>
        <v xml:space="preserve">Marek | Ciurys | Dr inż. |  ( 05369 ) </v>
      </c>
      <c r="O394" s="20" t="str">
        <f>VLOOKUP(J394,Prowadzacy!$F$2:$K$105,5,FALSE)</f>
        <v>K37W05D02</v>
      </c>
      <c r="P394" s="20" t="str">
        <f>VLOOKUP(J394,Prowadzacy!$F$2:$K$105,6,FALSE)</f>
        <v>ZMPE</v>
      </c>
      <c r="Q394" s="161" t="s">
        <v>975</v>
      </c>
      <c r="R394" s="20" t="str">
        <f>VLOOKUP(Q394,Prowadzacy!$F$2:$K$105,2,FALSE)</f>
        <v>Maciej</v>
      </c>
      <c r="S394" s="20">
        <f>VLOOKUP(Q394,Prowadzacy!$F$2:$K$105,3,FALSE)</f>
        <v>0</v>
      </c>
      <c r="T394" s="20" t="str">
        <f>VLOOKUP(Q394,Prowadzacy!$F$2:$K$105,4,FALSE)</f>
        <v>Antal</v>
      </c>
      <c r="U394" s="20" t="str">
        <f>VLOOKUP(Q394,Prowadzacy!$F$2:$M$105,8,FALSE)</f>
        <v xml:space="preserve">Maciej | Antal | Dr inż. |  ( 05357 ) </v>
      </c>
      <c r="V394" s="164"/>
      <c r="W394" s="163" t="s">
        <v>221</v>
      </c>
      <c r="X394" s="163"/>
      <c r="Y394" s="163"/>
      <c r="Z394" s="10"/>
      <c r="AA394" s="9"/>
      <c r="AB394" s="9"/>
      <c r="AC394" s="9"/>
      <c r="AD394" s="9"/>
      <c r="AE394" s="9"/>
      <c r="AF394" s="9"/>
      <c r="AG394" s="9"/>
      <c r="AH394" s="9"/>
      <c r="AI394" s="9"/>
      <c r="AJ394" s="9"/>
      <c r="AK394" s="9"/>
    </row>
    <row r="395" spans="1:37" ht="53.25">
      <c r="A395" s="288">
        <v>390</v>
      </c>
      <c r="B395" s="20" t="str">
        <f>VLOOKUP(E395,studia!$F$1:$I$12,2,FALSE)</f>
        <v>Elektrotechnika</v>
      </c>
      <c r="C395" s="20" t="str">
        <f>VLOOKUP(E395,studia!$F$1:$I$12,3,FALSE)</f>
        <v>mgr</v>
      </c>
      <c r="D395" s="20" t="str">
        <f>VLOOKUP(E395,studia!$F$1:$I$12,4,FALSE)</f>
        <v>ETP</v>
      </c>
      <c r="E395" s="159" t="s">
        <v>884</v>
      </c>
      <c r="F395" s="159"/>
      <c r="G395" s="253" t="s">
        <v>992</v>
      </c>
      <c r="H395" s="253" t="s">
        <v>993</v>
      </c>
      <c r="I395" s="253" t="s">
        <v>994</v>
      </c>
      <c r="J395" s="160" t="s">
        <v>991</v>
      </c>
      <c r="K395" s="19" t="str">
        <f>VLOOKUP(J395,Prowadzacy!$F$2:$J$105,2,FALSE)</f>
        <v>Marek</v>
      </c>
      <c r="L395" s="19" t="str">
        <f>VLOOKUP(J395,Prowadzacy!$F$2:$K$105,3,FALSE)</f>
        <v>Paweł</v>
      </c>
      <c r="M395" s="19" t="str">
        <f>VLOOKUP(J395,Prowadzacy!$F$2:$K$105,4,FALSE)</f>
        <v>Ciurys</v>
      </c>
      <c r="N395" s="20" t="str">
        <f>VLOOKUP(J395,Prowadzacy!$F$2:$M$105,8,FALSE)</f>
        <v xml:space="preserve">Marek | Ciurys | Dr inż. |  ( 05369 ) </v>
      </c>
      <c r="O395" s="20" t="str">
        <f>VLOOKUP(J395,Prowadzacy!$F$2:$K$105,5,FALSE)</f>
        <v>K37W05D02</v>
      </c>
      <c r="P395" s="20" t="str">
        <f>VLOOKUP(J395,Prowadzacy!$F$2:$K$105,6,FALSE)</f>
        <v>ZMPE</v>
      </c>
      <c r="Q395" s="161" t="s">
        <v>975</v>
      </c>
      <c r="R395" s="20" t="str">
        <f>VLOOKUP(Q395,Prowadzacy!$F$2:$K$105,2,FALSE)</f>
        <v>Maciej</v>
      </c>
      <c r="S395" s="20">
        <f>VLOOKUP(Q395,Prowadzacy!$F$2:$K$105,3,FALSE)</f>
        <v>0</v>
      </c>
      <c r="T395" s="20" t="str">
        <f>VLOOKUP(Q395,Prowadzacy!$F$2:$K$105,4,FALSE)</f>
        <v>Antal</v>
      </c>
      <c r="U395" s="20" t="str">
        <f>VLOOKUP(Q395,Prowadzacy!$F$2:$M$105,8,FALSE)</f>
        <v xml:space="preserve">Maciej | Antal | Dr inż. |  ( 05357 ) </v>
      </c>
      <c r="V395" s="164"/>
      <c r="W395" s="163" t="s">
        <v>221</v>
      </c>
      <c r="X395" s="163"/>
      <c r="Y395" s="163"/>
      <c r="Z395" s="10"/>
      <c r="AA395" s="9"/>
      <c r="AB395" s="9"/>
      <c r="AC395" s="9"/>
      <c r="AD395" s="9"/>
      <c r="AE395" s="9"/>
      <c r="AF395" s="9"/>
      <c r="AG395" s="9"/>
      <c r="AH395" s="9"/>
      <c r="AI395" s="9"/>
      <c r="AJ395" s="9"/>
      <c r="AK395" s="9"/>
    </row>
    <row r="396" spans="1:37" ht="104.25">
      <c r="A396" s="288">
        <v>391</v>
      </c>
      <c r="B396" s="20" t="str">
        <f>VLOOKUP(E396,studia!$F$1:$I$12,2,FALSE)</f>
        <v>Elektrotechnika</v>
      </c>
      <c r="C396" s="20" t="str">
        <f>VLOOKUP(E396,studia!$F$1:$I$12,3,FALSE)</f>
        <v>mgr</v>
      </c>
      <c r="D396" s="20" t="str">
        <f>VLOOKUP(E396,studia!$F$1:$I$12,4,FALSE)</f>
        <v>ETP</v>
      </c>
      <c r="E396" s="159" t="s">
        <v>884</v>
      </c>
      <c r="F396" s="295" t="s">
        <v>2124</v>
      </c>
      <c r="G396" s="253" t="s">
        <v>998</v>
      </c>
      <c r="H396" s="253" t="s">
        <v>999</v>
      </c>
      <c r="I396" s="253" t="s">
        <v>1000</v>
      </c>
      <c r="J396" s="160" t="s">
        <v>991</v>
      </c>
      <c r="K396" s="19" t="str">
        <f>VLOOKUP(J396,Prowadzacy!$F$2:$J$105,2,FALSE)</f>
        <v>Marek</v>
      </c>
      <c r="L396" s="19" t="str">
        <f>VLOOKUP(J396,Prowadzacy!$F$2:$K$105,3,FALSE)</f>
        <v>Paweł</v>
      </c>
      <c r="M396" s="19" t="str">
        <f>VLOOKUP(J396,Prowadzacy!$F$2:$K$105,4,FALSE)</f>
        <v>Ciurys</v>
      </c>
      <c r="N396" s="20" t="str">
        <f>VLOOKUP(J396,Prowadzacy!$F$2:$M$105,8,FALSE)</f>
        <v xml:space="preserve">Marek | Ciurys | Dr inż. |  ( 05369 ) </v>
      </c>
      <c r="O396" s="20" t="str">
        <f>VLOOKUP(J396,Prowadzacy!$F$2:$K$105,5,FALSE)</f>
        <v>K37W05D02</v>
      </c>
      <c r="P396" s="20" t="str">
        <f>VLOOKUP(J396,Prowadzacy!$F$2:$K$105,6,FALSE)</f>
        <v>ZMPE</v>
      </c>
      <c r="Q396" s="161" t="s">
        <v>975</v>
      </c>
      <c r="R396" s="20" t="str">
        <f>VLOOKUP(Q396,Prowadzacy!$F$2:$K$105,2,FALSE)</f>
        <v>Maciej</v>
      </c>
      <c r="S396" s="20">
        <f>VLOOKUP(Q396,Prowadzacy!$F$2:$K$105,3,FALSE)</f>
        <v>0</v>
      </c>
      <c r="T396" s="20" t="str">
        <f>VLOOKUP(Q396,Prowadzacy!$F$2:$K$105,4,FALSE)</f>
        <v>Antal</v>
      </c>
      <c r="U396" s="20" t="str">
        <f>VLOOKUP(Q396,Prowadzacy!$F$2:$M$105,8,FALSE)</f>
        <v xml:space="preserve">Maciej | Antal | Dr inż. |  ( 05357 ) </v>
      </c>
      <c r="V396" s="164"/>
      <c r="W396" s="163" t="s">
        <v>221</v>
      </c>
      <c r="X396" s="163"/>
      <c r="Y396" s="163"/>
      <c r="Z396" s="10"/>
      <c r="AA396" s="9"/>
      <c r="AB396" s="9"/>
      <c r="AC396" s="9"/>
      <c r="AD396" s="9"/>
      <c r="AE396" s="9"/>
      <c r="AF396" s="9"/>
      <c r="AG396" s="9"/>
      <c r="AH396" s="9"/>
      <c r="AI396" s="9"/>
      <c r="AJ396" s="9"/>
      <c r="AK396" s="9"/>
    </row>
    <row r="397" spans="1:37" ht="78.75">
      <c r="A397" s="288">
        <v>392</v>
      </c>
      <c r="B397" s="20" t="str">
        <f>VLOOKUP(E397,studia!$F$1:$I$12,2,FALSE)</f>
        <v>Elektrotechnika</v>
      </c>
      <c r="C397" s="20" t="str">
        <f>VLOOKUP(E397,studia!$F$1:$I$12,3,FALSE)</f>
        <v>mgr</v>
      </c>
      <c r="D397" s="20" t="str">
        <f>VLOOKUP(E397,studia!$F$1:$I$12,4,FALSE)</f>
        <v>ETP</v>
      </c>
      <c r="E397" s="159" t="s">
        <v>884</v>
      </c>
      <c r="F397" s="159"/>
      <c r="G397" s="253" t="s">
        <v>1001</v>
      </c>
      <c r="H397" s="253" t="s">
        <v>1002</v>
      </c>
      <c r="I397" s="253" t="s">
        <v>1003</v>
      </c>
      <c r="J397" s="160" t="s">
        <v>991</v>
      </c>
      <c r="K397" s="19" t="str">
        <f>VLOOKUP(J397,Prowadzacy!$F$2:$J$105,2,FALSE)</f>
        <v>Marek</v>
      </c>
      <c r="L397" s="19" t="str">
        <f>VLOOKUP(J397,Prowadzacy!$F$2:$K$105,3,FALSE)</f>
        <v>Paweł</v>
      </c>
      <c r="M397" s="19" t="str">
        <f>VLOOKUP(J397,Prowadzacy!$F$2:$K$105,4,FALSE)</f>
        <v>Ciurys</v>
      </c>
      <c r="N397" s="20" t="str">
        <f>VLOOKUP(J397,Prowadzacy!$F$2:$M$105,8,FALSE)</f>
        <v xml:space="preserve">Marek | Ciurys | Dr inż. |  ( 05369 ) </v>
      </c>
      <c r="O397" s="20" t="str">
        <f>VLOOKUP(J397,Prowadzacy!$F$2:$K$105,5,FALSE)</f>
        <v>K37W05D02</v>
      </c>
      <c r="P397" s="20" t="str">
        <f>VLOOKUP(J397,Prowadzacy!$F$2:$K$105,6,FALSE)</f>
        <v>ZMPE</v>
      </c>
      <c r="Q397" s="161" t="s">
        <v>1150</v>
      </c>
      <c r="R397" s="20" t="str">
        <f>VLOOKUP(Q397,Prowadzacy!$F$2:$K$105,2,FALSE)</f>
        <v>Maciej</v>
      </c>
      <c r="S397" s="20" t="str">
        <f>VLOOKUP(Q397,Prowadzacy!$F$2:$K$105,3,FALSE)</f>
        <v>Jakub</v>
      </c>
      <c r="T397" s="20" t="str">
        <f>VLOOKUP(Q397,Prowadzacy!$F$2:$K$105,4,FALSE)</f>
        <v>Gwoździewicz</v>
      </c>
      <c r="U397" s="20" t="str">
        <f>VLOOKUP(Q397,Prowadzacy!$F$2:$M$105,8,FALSE)</f>
        <v xml:space="preserve">Maciej | Gwoździewicz | Dr inż. |  ( 05389 ) </v>
      </c>
      <c r="V397" s="164"/>
      <c r="W397" s="163" t="s">
        <v>221</v>
      </c>
      <c r="X397" s="163"/>
      <c r="Y397" s="163"/>
      <c r="Z397" s="10"/>
      <c r="AA397" s="9"/>
      <c r="AB397" s="9"/>
      <c r="AC397" s="9"/>
      <c r="AD397" s="9"/>
      <c r="AE397" s="9"/>
      <c r="AF397" s="9"/>
      <c r="AG397" s="9"/>
      <c r="AH397" s="9"/>
      <c r="AI397" s="9"/>
      <c r="AJ397" s="9"/>
      <c r="AK397" s="9"/>
    </row>
    <row r="398" spans="1:37" ht="53.25">
      <c r="A398" s="288">
        <v>393</v>
      </c>
      <c r="B398" s="20" t="str">
        <f>VLOOKUP(E398,studia!$F$1:$I$12,2,FALSE)</f>
        <v>Elektrotechnika</v>
      </c>
      <c r="C398" s="20" t="str">
        <f>VLOOKUP(E398,studia!$F$1:$I$12,3,FALSE)</f>
        <v>mgr</v>
      </c>
      <c r="D398" s="20" t="str">
        <f>VLOOKUP(E398,studia!$F$1:$I$12,4,FALSE)</f>
        <v>ETP</v>
      </c>
      <c r="E398" s="159" t="s">
        <v>884</v>
      </c>
      <c r="F398" s="295" t="s">
        <v>2124</v>
      </c>
      <c r="G398" s="253" t="s">
        <v>1010</v>
      </c>
      <c r="H398" s="253" t="s">
        <v>1011</v>
      </c>
      <c r="I398" s="253" t="s">
        <v>1012</v>
      </c>
      <c r="J398" s="160" t="s">
        <v>991</v>
      </c>
      <c r="K398" s="19" t="str">
        <f>VLOOKUP(J398,Prowadzacy!$F$2:$J$105,2,FALSE)</f>
        <v>Marek</v>
      </c>
      <c r="L398" s="19" t="str">
        <f>VLOOKUP(J398,Prowadzacy!$F$2:$K$105,3,FALSE)</f>
        <v>Paweł</v>
      </c>
      <c r="M398" s="19" t="str">
        <f>VLOOKUP(J398,Prowadzacy!$F$2:$K$105,4,FALSE)</f>
        <v>Ciurys</v>
      </c>
      <c r="N398" s="20" t="str">
        <f>VLOOKUP(J398,Prowadzacy!$F$2:$M$105,8,FALSE)</f>
        <v xml:space="preserve">Marek | Ciurys | Dr inż. |  ( 05369 ) </v>
      </c>
      <c r="O398" s="20" t="str">
        <f>VLOOKUP(J398,Prowadzacy!$F$2:$K$105,5,FALSE)</f>
        <v>K37W05D02</v>
      </c>
      <c r="P398" s="20" t="str">
        <f>VLOOKUP(J398,Prowadzacy!$F$2:$K$105,6,FALSE)</f>
        <v>ZMPE</v>
      </c>
      <c r="Q398" s="161" t="s">
        <v>975</v>
      </c>
      <c r="R398" s="20" t="str">
        <f>VLOOKUP(Q398,Prowadzacy!$F$2:$K$105,2,FALSE)</f>
        <v>Maciej</v>
      </c>
      <c r="S398" s="20">
        <f>VLOOKUP(Q398,Prowadzacy!$F$2:$K$105,3,FALSE)</f>
        <v>0</v>
      </c>
      <c r="T398" s="20" t="str">
        <f>VLOOKUP(Q398,Prowadzacy!$F$2:$K$105,4,FALSE)</f>
        <v>Antal</v>
      </c>
      <c r="U398" s="20" t="str">
        <f>VLOOKUP(Q398,Prowadzacy!$F$2:$M$105,8,FALSE)</f>
        <v xml:space="preserve">Maciej | Antal | Dr inż. |  ( 05357 ) </v>
      </c>
      <c r="V398" s="164"/>
      <c r="W398" s="163" t="s">
        <v>221</v>
      </c>
      <c r="X398" s="163"/>
      <c r="Y398" s="163"/>
      <c r="Z398" s="10"/>
      <c r="AA398" s="9"/>
      <c r="AB398" s="9"/>
      <c r="AC398" s="9"/>
      <c r="AD398" s="9"/>
      <c r="AE398" s="9"/>
      <c r="AF398" s="9"/>
      <c r="AG398" s="9"/>
      <c r="AH398" s="9"/>
      <c r="AI398" s="9"/>
      <c r="AJ398" s="9"/>
      <c r="AK398" s="9"/>
    </row>
    <row r="399" spans="1:37" ht="78.75">
      <c r="A399" s="288">
        <v>394</v>
      </c>
      <c r="B399" s="20" t="str">
        <f>VLOOKUP(E399,studia!$F$1:$I$12,2,FALSE)</f>
        <v>Elektrotechnika</v>
      </c>
      <c r="C399" s="20" t="str">
        <f>VLOOKUP(E399,studia!$F$1:$I$12,3,FALSE)</f>
        <v>mgr</v>
      </c>
      <c r="D399" s="20" t="str">
        <f>VLOOKUP(E399,studia!$F$1:$I$12,4,FALSE)</f>
        <v>ETP</v>
      </c>
      <c r="E399" s="159" t="s">
        <v>884</v>
      </c>
      <c r="F399" s="159"/>
      <c r="G399" s="258" t="s">
        <v>1138</v>
      </c>
      <c r="H399" s="258" t="s">
        <v>1139</v>
      </c>
      <c r="I399" s="258" t="s">
        <v>1140</v>
      </c>
      <c r="J399" s="160" t="s">
        <v>1134</v>
      </c>
      <c r="K399" s="19" t="str">
        <f>VLOOKUP(J399,Prowadzacy!$F$2:$J$105,2,FALSE)</f>
        <v>Adam</v>
      </c>
      <c r="L399" s="19">
        <f>VLOOKUP(J399,Prowadzacy!$F$2:$K$105,3,FALSE)</f>
        <v>0</v>
      </c>
      <c r="M399" s="19" t="str">
        <f>VLOOKUP(J399,Prowadzacy!$F$2:$K$105,4,FALSE)</f>
        <v>Gozdowiak</v>
      </c>
      <c r="N399" s="20" t="str">
        <f>VLOOKUP(J399,Prowadzacy!$F$2:$M$105,8,FALSE)</f>
        <v xml:space="preserve">Adam | Gozdowiak | Dr inż. |  ( 053111 ) </v>
      </c>
      <c r="O399" s="20" t="str">
        <f>VLOOKUP(J399,Prowadzacy!$F$2:$K$105,5,FALSE)</f>
        <v>K37W05D02</v>
      </c>
      <c r="P399" s="20" t="str">
        <f>VLOOKUP(J399,Prowadzacy!$F$2:$K$105,6,FALSE)</f>
        <v>ZMPE</v>
      </c>
      <c r="Q399" s="161" t="s">
        <v>975</v>
      </c>
      <c r="R399" s="20" t="str">
        <f>VLOOKUP(Q399,Prowadzacy!$F$2:$K$105,2,FALSE)</f>
        <v>Maciej</v>
      </c>
      <c r="S399" s="20">
        <f>VLOOKUP(Q399,Prowadzacy!$F$2:$K$105,3,FALSE)</f>
        <v>0</v>
      </c>
      <c r="T399" s="20" t="str">
        <f>VLOOKUP(Q399,Prowadzacy!$F$2:$K$105,4,FALSE)</f>
        <v>Antal</v>
      </c>
      <c r="U399" s="20" t="str">
        <f>VLOOKUP(Q399,Prowadzacy!$F$2:$M$105,8,FALSE)</f>
        <v xml:space="preserve">Maciej | Antal | Dr inż. |  ( 05357 ) </v>
      </c>
      <c r="V399" s="164"/>
      <c r="W399" s="163" t="s">
        <v>221</v>
      </c>
      <c r="X399" s="163"/>
      <c r="Y399" s="163"/>
      <c r="Z399" s="10"/>
      <c r="AA399" s="9"/>
      <c r="AB399" s="9"/>
      <c r="AC399" s="9"/>
      <c r="AD399" s="9"/>
      <c r="AE399" s="9"/>
      <c r="AF399" s="9"/>
      <c r="AG399" s="9"/>
      <c r="AH399" s="9"/>
      <c r="AI399" s="9"/>
      <c r="AJ399" s="9"/>
      <c r="AK399" s="9"/>
    </row>
    <row r="400" spans="1:37" ht="142.5">
      <c r="A400" s="288">
        <v>395</v>
      </c>
      <c r="B400" s="20" t="str">
        <f>VLOOKUP(E400,studia!$F$1:$I$12,2,FALSE)</f>
        <v>Elektrotechnika</v>
      </c>
      <c r="C400" s="20" t="str">
        <f>VLOOKUP(E400,studia!$F$1:$I$12,3,FALSE)</f>
        <v>mgr</v>
      </c>
      <c r="D400" s="20" t="str">
        <f>VLOOKUP(E400,studia!$F$1:$I$12,4,FALSE)</f>
        <v>ETP</v>
      </c>
      <c r="E400" s="159" t="s">
        <v>884</v>
      </c>
      <c r="F400" s="159"/>
      <c r="G400" s="253" t="s">
        <v>1144</v>
      </c>
      <c r="H400" s="253" t="s">
        <v>1145</v>
      </c>
      <c r="I400" s="253" t="s">
        <v>1146</v>
      </c>
      <c r="J400" s="160" t="s">
        <v>1134</v>
      </c>
      <c r="K400" s="19" t="str">
        <f>VLOOKUP(J400,Prowadzacy!$F$2:$J$105,2,FALSE)</f>
        <v>Adam</v>
      </c>
      <c r="L400" s="19">
        <f>VLOOKUP(J400,Prowadzacy!$F$2:$K$105,3,FALSE)</f>
        <v>0</v>
      </c>
      <c r="M400" s="19" t="str">
        <f>VLOOKUP(J400,Prowadzacy!$F$2:$K$105,4,FALSE)</f>
        <v>Gozdowiak</v>
      </c>
      <c r="N400" s="20" t="str">
        <f>VLOOKUP(J400,Prowadzacy!$F$2:$M$105,8,FALSE)</f>
        <v xml:space="preserve">Adam | Gozdowiak | Dr inż. |  ( 053111 ) </v>
      </c>
      <c r="O400" s="20" t="str">
        <f>VLOOKUP(J400,Prowadzacy!$F$2:$K$105,5,FALSE)</f>
        <v>K37W05D02</v>
      </c>
      <c r="P400" s="20" t="str">
        <f>VLOOKUP(J400,Prowadzacy!$F$2:$K$105,6,FALSE)</f>
        <v>ZMPE</v>
      </c>
      <c r="Q400" s="161" t="s">
        <v>975</v>
      </c>
      <c r="R400" s="20" t="str">
        <f>VLOOKUP(Q400,Prowadzacy!$F$2:$K$105,2,FALSE)</f>
        <v>Maciej</v>
      </c>
      <c r="S400" s="20">
        <f>VLOOKUP(Q400,Prowadzacy!$F$2:$K$105,3,FALSE)</f>
        <v>0</v>
      </c>
      <c r="T400" s="20" t="str">
        <f>VLOOKUP(Q400,Prowadzacy!$F$2:$K$105,4,FALSE)</f>
        <v>Antal</v>
      </c>
      <c r="U400" s="20" t="str">
        <f>VLOOKUP(Q400,Prowadzacy!$F$2:$M$105,8,FALSE)</f>
        <v xml:space="preserve">Maciej | Antal | Dr inż. |  ( 05357 ) </v>
      </c>
      <c r="V400" s="164"/>
      <c r="W400" s="163" t="s">
        <v>221</v>
      </c>
      <c r="X400" s="163"/>
      <c r="Y400" s="163"/>
      <c r="Z400" s="10"/>
      <c r="AA400" s="9"/>
      <c r="AB400" s="9"/>
      <c r="AC400" s="9"/>
      <c r="AD400" s="9"/>
      <c r="AE400" s="9"/>
      <c r="AF400" s="9"/>
      <c r="AG400" s="9"/>
      <c r="AH400" s="9"/>
      <c r="AI400" s="9"/>
      <c r="AJ400" s="9"/>
      <c r="AK400" s="9"/>
    </row>
    <row r="401" spans="1:37" ht="180.75">
      <c r="A401" s="288">
        <v>396</v>
      </c>
      <c r="B401" s="20" t="str">
        <f>VLOOKUP(E401,studia!$F$1:$I$12,2,FALSE)</f>
        <v>Elektrotechnika</v>
      </c>
      <c r="C401" s="20" t="str">
        <f>VLOOKUP(E401,studia!$F$1:$I$12,3,FALSE)</f>
        <v>mgr</v>
      </c>
      <c r="D401" s="20" t="str">
        <f>VLOOKUP(E401,studia!$F$1:$I$12,4,FALSE)</f>
        <v>ETP</v>
      </c>
      <c r="E401" s="159" t="s">
        <v>884</v>
      </c>
      <c r="F401" s="159"/>
      <c r="G401" s="253" t="s">
        <v>1203</v>
      </c>
      <c r="H401" s="253" t="s">
        <v>1204</v>
      </c>
      <c r="I401" s="253" t="s">
        <v>1205</v>
      </c>
      <c r="J401" s="160" t="s">
        <v>1196</v>
      </c>
      <c r="K401" s="19" t="str">
        <f>VLOOKUP(J401,Prowadzacy!$F$2:$J$105,2,FALSE)</f>
        <v>Aleksander</v>
      </c>
      <c r="L401" s="19">
        <f>VLOOKUP(J401,Prowadzacy!$F$2:$K$105,3,FALSE)</f>
        <v>0</v>
      </c>
      <c r="M401" s="19" t="str">
        <f>VLOOKUP(J401,Prowadzacy!$F$2:$K$105,4,FALSE)</f>
        <v>Leicht</v>
      </c>
      <c r="N401" s="20" t="str">
        <f>VLOOKUP(J401,Prowadzacy!$F$2:$M$105,8,FALSE)</f>
        <v xml:space="preserve">Aleksander | Leicht | Dr inż. |  ( 5388 ) </v>
      </c>
      <c r="O401" s="20" t="str">
        <f>VLOOKUP(J401,Prowadzacy!$F$2:$K$105,5,FALSE)</f>
        <v>K37W05D02</v>
      </c>
      <c r="P401" s="20" t="str">
        <f>VLOOKUP(J401,Prowadzacy!$F$2:$K$105,6,FALSE)</f>
        <v>ZMPE</v>
      </c>
      <c r="Q401" s="161" t="s">
        <v>991</v>
      </c>
      <c r="R401" s="20" t="str">
        <f>VLOOKUP(Q401,Prowadzacy!$F$2:$K$105,2,FALSE)</f>
        <v>Marek</v>
      </c>
      <c r="S401" s="20" t="str">
        <f>VLOOKUP(Q401,Prowadzacy!$F$2:$K$105,3,FALSE)</f>
        <v>Paweł</v>
      </c>
      <c r="T401" s="20" t="str">
        <f>VLOOKUP(Q401,Prowadzacy!$F$2:$K$105,4,FALSE)</f>
        <v>Ciurys</v>
      </c>
      <c r="U401" s="20" t="str">
        <f>VLOOKUP(Q401,Prowadzacy!$F$2:$M$105,8,FALSE)</f>
        <v xml:space="preserve">Marek | Ciurys | Dr inż. |  ( 05369 ) </v>
      </c>
      <c r="V401" s="164"/>
      <c r="W401" s="163" t="s">
        <v>221</v>
      </c>
      <c r="X401" s="163"/>
      <c r="Y401" s="163"/>
      <c r="Z401" s="10"/>
      <c r="AA401" s="9"/>
      <c r="AB401" s="9"/>
      <c r="AC401" s="9"/>
      <c r="AD401" s="9"/>
      <c r="AE401" s="9"/>
      <c r="AF401" s="9"/>
      <c r="AG401" s="9"/>
      <c r="AH401" s="9"/>
      <c r="AI401" s="9"/>
      <c r="AJ401" s="9"/>
      <c r="AK401" s="9"/>
    </row>
    <row r="402" spans="1:37" ht="206.25">
      <c r="A402" s="288">
        <v>397</v>
      </c>
      <c r="B402" s="20" t="str">
        <f>VLOOKUP(E402,studia!$F$1:$I$12,2,FALSE)</f>
        <v>Elektrotechnika</v>
      </c>
      <c r="C402" s="20" t="str">
        <f>VLOOKUP(E402,studia!$F$1:$I$12,3,FALSE)</f>
        <v>mgr</v>
      </c>
      <c r="D402" s="20" t="str">
        <f>VLOOKUP(E402,studia!$F$1:$I$12,4,FALSE)</f>
        <v>ETP</v>
      </c>
      <c r="E402" s="159" t="s">
        <v>884</v>
      </c>
      <c r="F402" s="159"/>
      <c r="G402" s="253" t="s">
        <v>1206</v>
      </c>
      <c r="H402" s="253" t="s">
        <v>1207</v>
      </c>
      <c r="I402" s="253" t="s">
        <v>1208</v>
      </c>
      <c r="J402" s="160" t="s">
        <v>1196</v>
      </c>
      <c r="K402" s="19" t="str">
        <f>VLOOKUP(J402,Prowadzacy!$F$2:$J$105,2,FALSE)</f>
        <v>Aleksander</v>
      </c>
      <c r="L402" s="19">
        <f>VLOOKUP(J402,Prowadzacy!$F$2:$K$105,3,FALSE)</f>
        <v>0</v>
      </c>
      <c r="M402" s="19" t="str">
        <f>VLOOKUP(J402,Prowadzacy!$F$2:$K$105,4,FALSE)</f>
        <v>Leicht</v>
      </c>
      <c r="N402" s="20" t="str">
        <f>VLOOKUP(J402,Prowadzacy!$F$2:$M$105,8,FALSE)</f>
        <v xml:space="preserve">Aleksander | Leicht | Dr inż. |  ( 5388 ) </v>
      </c>
      <c r="O402" s="20" t="str">
        <f>VLOOKUP(J402,Prowadzacy!$F$2:$K$105,5,FALSE)</f>
        <v>K37W05D02</v>
      </c>
      <c r="P402" s="20" t="str">
        <f>VLOOKUP(J402,Prowadzacy!$F$2:$K$105,6,FALSE)</f>
        <v>ZMPE</v>
      </c>
      <c r="Q402" s="161" t="s">
        <v>991</v>
      </c>
      <c r="R402" s="20" t="str">
        <f>VLOOKUP(Q402,Prowadzacy!$F$2:$K$105,2,FALSE)</f>
        <v>Marek</v>
      </c>
      <c r="S402" s="20" t="str">
        <f>VLOOKUP(Q402,Prowadzacy!$F$2:$K$105,3,FALSE)</f>
        <v>Paweł</v>
      </c>
      <c r="T402" s="20" t="str">
        <f>VLOOKUP(Q402,Prowadzacy!$F$2:$K$105,4,FALSE)</f>
        <v>Ciurys</v>
      </c>
      <c r="U402" s="20" t="str">
        <f>VLOOKUP(Q402,Prowadzacy!$F$2:$M$105,8,FALSE)</f>
        <v xml:space="preserve">Marek | Ciurys | Dr inż. |  ( 05369 ) </v>
      </c>
      <c r="V402" s="164"/>
      <c r="W402" s="163" t="s">
        <v>221</v>
      </c>
      <c r="X402" s="163"/>
      <c r="Y402" s="163"/>
      <c r="Z402" s="10"/>
      <c r="AA402" s="9"/>
      <c r="AB402" s="9"/>
      <c r="AC402" s="9"/>
      <c r="AD402" s="9"/>
      <c r="AE402" s="9"/>
      <c r="AF402" s="9"/>
      <c r="AG402" s="9"/>
      <c r="AH402" s="9"/>
      <c r="AI402" s="9"/>
      <c r="AJ402" s="9"/>
      <c r="AK402" s="9"/>
    </row>
    <row r="403" spans="1:37" ht="168">
      <c r="A403" s="288">
        <v>398</v>
      </c>
      <c r="B403" s="20" t="str">
        <f>VLOOKUP(E403,studia!$F$1:$I$12,2,FALSE)</f>
        <v>Elektrotechnika</v>
      </c>
      <c r="C403" s="20" t="str">
        <f>VLOOKUP(E403,studia!$F$1:$I$12,3,FALSE)</f>
        <v>mgr</v>
      </c>
      <c r="D403" s="20" t="str">
        <f>VLOOKUP(E403,studia!$F$1:$I$12,4,FALSE)</f>
        <v>ETP</v>
      </c>
      <c r="E403" s="159" t="s">
        <v>884</v>
      </c>
      <c r="F403" s="159"/>
      <c r="G403" s="253" t="s">
        <v>1231</v>
      </c>
      <c r="H403" s="253" t="s">
        <v>1232</v>
      </c>
      <c r="I403" s="253" t="s">
        <v>1233</v>
      </c>
      <c r="J403" s="160" t="s">
        <v>1227</v>
      </c>
      <c r="K403" s="19" t="str">
        <f>VLOOKUP(J403,Prowadzacy!$F$2:$J$105,2,FALSE)</f>
        <v>Krzysztof</v>
      </c>
      <c r="L403" s="19">
        <f>VLOOKUP(J403,Prowadzacy!$F$2:$K$105,3,FALSE)</f>
        <v>0</v>
      </c>
      <c r="M403" s="19" t="str">
        <f>VLOOKUP(J403,Prowadzacy!$F$2:$K$105,4,FALSE)</f>
        <v>Makowski</v>
      </c>
      <c r="N403" s="20" t="str">
        <f>VLOOKUP(J403,Prowadzacy!$F$2:$M$105,8,FALSE)</f>
        <v xml:space="preserve">Krzysztof | Makowski | Dr hab. inż. |  ( 05329 ) </v>
      </c>
      <c r="O403" s="20" t="str">
        <f>VLOOKUP(J403,Prowadzacy!$F$2:$K$105,5,FALSE)</f>
        <v>K37W05D02</v>
      </c>
      <c r="P403" s="20" t="str">
        <f>VLOOKUP(J403,Prowadzacy!$F$2:$K$105,6,FALSE)</f>
        <v>ZMPE</v>
      </c>
      <c r="Q403" s="161" t="s">
        <v>1196</v>
      </c>
      <c r="R403" s="20" t="str">
        <f>VLOOKUP(Q403,Prowadzacy!$F$2:$K$105,2,FALSE)</f>
        <v>Aleksander</v>
      </c>
      <c r="S403" s="20">
        <f>VLOOKUP(Q403,Prowadzacy!$F$2:$K$105,3,FALSE)</f>
        <v>0</v>
      </c>
      <c r="T403" s="20" t="str">
        <f>VLOOKUP(Q403,Prowadzacy!$F$2:$K$105,4,FALSE)</f>
        <v>Leicht</v>
      </c>
      <c r="U403" s="20" t="str">
        <f>VLOOKUP(Q403,Prowadzacy!$F$2:$M$105,8,FALSE)</f>
        <v xml:space="preserve">Aleksander | Leicht | Dr inż. |  ( 5388 ) </v>
      </c>
      <c r="V403" s="164"/>
      <c r="W403" s="163" t="s">
        <v>221</v>
      </c>
      <c r="X403" s="163"/>
      <c r="Y403" s="163"/>
      <c r="Z403" s="10"/>
      <c r="AA403" s="9"/>
      <c r="AB403" s="9"/>
      <c r="AC403" s="9"/>
      <c r="AD403" s="9"/>
      <c r="AE403" s="9"/>
      <c r="AF403" s="9"/>
      <c r="AG403" s="9"/>
      <c r="AH403" s="9"/>
      <c r="AI403" s="9"/>
      <c r="AJ403" s="9"/>
      <c r="AK403" s="9"/>
    </row>
    <row r="404" spans="1:37" ht="193.5">
      <c r="A404" s="288">
        <v>399</v>
      </c>
      <c r="B404" s="20" t="str">
        <f>VLOOKUP(E404,studia!$F$1:$I$12,2,FALSE)</f>
        <v>Elektrotechnika</v>
      </c>
      <c r="C404" s="20" t="str">
        <f>VLOOKUP(E404,studia!$F$1:$I$12,3,FALSE)</f>
        <v>mgr</v>
      </c>
      <c r="D404" s="20" t="str">
        <f>VLOOKUP(E404,studia!$F$1:$I$12,4,FALSE)</f>
        <v>ETP</v>
      </c>
      <c r="E404" s="159" t="s">
        <v>884</v>
      </c>
      <c r="F404" s="295" t="s">
        <v>2124</v>
      </c>
      <c r="G404" s="253" t="s">
        <v>1237</v>
      </c>
      <c r="H404" s="253" t="s">
        <v>1238</v>
      </c>
      <c r="I404" s="253" t="s">
        <v>1239</v>
      </c>
      <c r="J404" s="160" t="s">
        <v>1236</v>
      </c>
      <c r="K404" s="19" t="str">
        <f>VLOOKUP(J404,Prowadzacy!$F$2:$J$105,2,FALSE)</f>
        <v>Leszek</v>
      </c>
      <c r="L404" s="19">
        <f>VLOOKUP(J404,Prowadzacy!$F$2:$K$105,3,FALSE)</f>
        <v>0</v>
      </c>
      <c r="M404" s="19" t="str">
        <f>VLOOKUP(J404,Prowadzacy!$F$2:$K$105,4,FALSE)</f>
        <v>Pawlaczyk</v>
      </c>
      <c r="N404" s="20" t="str">
        <f>VLOOKUP(J404,Prowadzacy!$F$2:$M$105,8,FALSE)</f>
        <v xml:space="preserve">Leszek | Pawlaczyk | Dr hab. inż. |  ( 05336 ) </v>
      </c>
      <c r="O404" s="20" t="str">
        <f>VLOOKUP(J404,Prowadzacy!$F$2:$K$105,5,FALSE)</f>
        <v>K37W05D02</v>
      </c>
      <c r="P404" s="20" t="str">
        <f>VLOOKUP(J404,Prowadzacy!$F$2:$K$105,6,FALSE)</f>
        <v>ZNEMAP</v>
      </c>
      <c r="Q404" s="161" t="s">
        <v>1280</v>
      </c>
      <c r="R404" s="20" t="str">
        <f>VLOOKUP(Q404,Prowadzacy!$F$2:$K$105,2,FALSE)</f>
        <v>Krzysztof</v>
      </c>
      <c r="S404" s="20">
        <f>VLOOKUP(Q404,Prowadzacy!$F$2:$K$105,3,FALSE)</f>
        <v>0</v>
      </c>
      <c r="T404" s="20" t="str">
        <f>VLOOKUP(Q404,Prowadzacy!$F$2:$K$105,4,FALSE)</f>
        <v>Pieńkowski</v>
      </c>
      <c r="U404" s="20" t="str">
        <f>VLOOKUP(Q404,Prowadzacy!$F$2:$M$105,8,FALSE)</f>
        <v xml:space="preserve">Krzysztof | Pieńkowski | Dr hab. inż. |  ( 05339 ) </v>
      </c>
      <c r="V404" s="164"/>
      <c r="W404" s="163" t="s">
        <v>221</v>
      </c>
      <c r="X404" s="163"/>
      <c r="Y404" s="163"/>
      <c r="Z404" s="10"/>
      <c r="AA404" s="9"/>
      <c r="AB404" s="9"/>
      <c r="AC404" s="9"/>
      <c r="AD404" s="9"/>
      <c r="AE404" s="9"/>
      <c r="AF404" s="9"/>
      <c r="AG404" s="9"/>
      <c r="AH404" s="9"/>
      <c r="AI404" s="9"/>
      <c r="AJ404" s="9"/>
      <c r="AK404" s="9"/>
    </row>
    <row r="405" spans="1:37" ht="155.25">
      <c r="A405" s="288">
        <v>400</v>
      </c>
      <c r="B405" s="20" t="str">
        <f>VLOOKUP(E405,studia!$F$1:$I$12,2,FALSE)</f>
        <v>Elektrotechnika</v>
      </c>
      <c r="C405" s="20" t="str">
        <f>VLOOKUP(E405,studia!$F$1:$I$12,3,FALSE)</f>
        <v>mgr</v>
      </c>
      <c r="D405" s="20" t="str">
        <f>VLOOKUP(E405,studia!$F$1:$I$12,4,FALSE)</f>
        <v>ETP</v>
      </c>
      <c r="E405" s="159" t="s">
        <v>884</v>
      </c>
      <c r="F405" s="159"/>
      <c r="G405" s="253" t="s">
        <v>1240</v>
      </c>
      <c r="H405" s="253" t="s">
        <v>1241</v>
      </c>
      <c r="I405" s="253" t="s">
        <v>1242</v>
      </c>
      <c r="J405" s="160" t="s">
        <v>1236</v>
      </c>
      <c r="K405" s="19" t="str">
        <f>VLOOKUP(J405,Prowadzacy!$F$2:$J$105,2,FALSE)</f>
        <v>Leszek</v>
      </c>
      <c r="L405" s="19">
        <f>VLOOKUP(J405,Prowadzacy!$F$2:$K$105,3,FALSE)</f>
        <v>0</v>
      </c>
      <c r="M405" s="19" t="str">
        <f>VLOOKUP(J405,Prowadzacy!$F$2:$K$105,4,FALSE)</f>
        <v>Pawlaczyk</v>
      </c>
      <c r="N405" s="20" t="str">
        <f>VLOOKUP(J405,Prowadzacy!$F$2:$M$105,8,FALSE)</f>
        <v xml:space="preserve">Leszek | Pawlaczyk | Dr hab. inż. |  ( 05336 ) </v>
      </c>
      <c r="O405" s="20" t="str">
        <f>VLOOKUP(J405,Prowadzacy!$F$2:$K$105,5,FALSE)</f>
        <v>K37W05D02</v>
      </c>
      <c r="P405" s="20" t="str">
        <f>VLOOKUP(J405,Prowadzacy!$F$2:$K$105,6,FALSE)</f>
        <v>ZNEMAP</v>
      </c>
      <c r="Q405" s="161" t="s">
        <v>1280</v>
      </c>
      <c r="R405" s="20" t="str">
        <f>VLOOKUP(Q405,Prowadzacy!$F$2:$K$105,2,FALSE)</f>
        <v>Krzysztof</v>
      </c>
      <c r="S405" s="20">
        <f>VLOOKUP(Q405,Prowadzacy!$F$2:$K$105,3,FALSE)</f>
        <v>0</v>
      </c>
      <c r="T405" s="20" t="str">
        <f>VLOOKUP(Q405,Prowadzacy!$F$2:$K$105,4,FALSE)</f>
        <v>Pieńkowski</v>
      </c>
      <c r="U405" s="20" t="str">
        <f>VLOOKUP(Q405,Prowadzacy!$F$2:$M$105,8,FALSE)</f>
        <v xml:space="preserve">Krzysztof | Pieńkowski | Dr hab. inż. |  ( 05339 ) </v>
      </c>
      <c r="V405" s="164"/>
      <c r="W405" s="163" t="s">
        <v>221</v>
      </c>
      <c r="X405" s="163"/>
      <c r="Y405" s="163"/>
      <c r="Z405" s="10"/>
      <c r="AA405" s="9"/>
      <c r="AB405" s="9"/>
      <c r="AC405" s="9"/>
      <c r="AD405" s="9"/>
      <c r="AE405" s="9"/>
      <c r="AF405" s="9"/>
      <c r="AG405" s="9"/>
      <c r="AH405" s="9"/>
      <c r="AI405" s="9"/>
      <c r="AJ405" s="9"/>
      <c r="AK405" s="9"/>
    </row>
    <row r="406" spans="1:37" ht="104.25">
      <c r="A406" s="288">
        <v>401</v>
      </c>
      <c r="B406" s="20" t="str">
        <f>VLOOKUP(E406,studia!$F$1:$I$12,2,FALSE)</f>
        <v>Automatyka Przemysłowa</v>
      </c>
      <c r="C406" s="20" t="str">
        <f>VLOOKUP(E406,studia!$F$1:$I$12,3,FALSE)</f>
        <v>mgr</v>
      </c>
      <c r="D406" s="20" t="str">
        <f>VLOOKUP(E406,studia!$F$1:$I$12,4,FALSE)</f>
        <v>AMU</v>
      </c>
      <c r="E406" s="159" t="s">
        <v>1654</v>
      </c>
      <c r="F406" s="159"/>
      <c r="G406" s="253" t="s">
        <v>1284</v>
      </c>
      <c r="H406" s="253" t="s">
        <v>1285</v>
      </c>
      <c r="I406" s="253" t="s">
        <v>1286</v>
      </c>
      <c r="J406" s="160" t="s">
        <v>1280</v>
      </c>
      <c r="K406" s="19" t="str">
        <f>VLOOKUP(J406,Prowadzacy!$F$2:$J$105,2,FALSE)</f>
        <v>Krzysztof</v>
      </c>
      <c r="L406" s="19">
        <f>VLOOKUP(J406,Prowadzacy!$F$2:$K$105,3,FALSE)</f>
        <v>0</v>
      </c>
      <c r="M406" s="19" t="str">
        <f>VLOOKUP(J406,Prowadzacy!$F$2:$K$105,4,FALSE)</f>
        <v>Pieńkowski</v>
      </c>
      <c r="N406" s="20" t="str">
        <f>VLOOKUP(J406,Prowadzacy!$F$2:$M$105,8,FALSE)</f>
        <v xml:space="preserve">Krzysztof | Pieńkowski | Dr hab. inż. |  ( 05339 ) </v>
      </c>
      <c r="O406" s="20" t="str">
        <f>VLOOKUP(J406,Prowadzacy!$F$2:$K$105,5,FALSE)</f>
        <v>K37W05D02</v>
      </c>
      <c r="P406" s="20" t="str">
        <f>VLOOKUP(J406,Prowadzacy!$F$2:$K$105,6,FALSE)</f>
        <v>ZNEMAP</v>
      </c>
      <c r="Q406" s="161" t="s">
        <v>1236</v>
      </c>
      <c r="R406" s="20" t="str">
        <f>VLOOKUP(Q406,Prowadzacy!$F$2:$K$105,2,FALSE)</f>
        <v>Leszek</v>
      </c>
      <c r="S406" s="20">
        <f>VLOOKUP(Q406,Prowadzacy!$F$2:$K$105,3,FALSE)</f>
        <v>0</v>
      </c>
      <c r="T406" s="20" t="str">
        <f>VLOOKUP(Q406,Prowadzacy!$F$2:$K$105,4,FALSE)</f>
        <v>Pawlaczyk</v>
      </c>
      <c r="U406" s="20" t="str">
        <f>VLOOKUP(Q406,Prowadzacy!$F$2:$M$105,8,FALSE)</f>
        <v xml:space="preserve">Leszek | Pawlaczyk | Dr hab. inż. |  ( 05336 ) </v>
      </c>
      <c r="V406" s="164"/>
      <c r="W406" s="163" t="s">
        <v>221</v>
      </c>
      <c r="X406" s="163"/>
      <c r="Y406" s="163"/>
      <c r="Z406" s="10"/>
      <c r="AA406" s="9"/>
      <c r="AB406" s="9"/>
      <c r="AC406" s="9"/>
      <c r="AD406" s="9"/>
      <c r="AE406" s="9"/>
      <c r="AF406" s="9"/>
      <c r="AG406" s="9"/>
      <c r="AH406" s="9"/>
      <c r="AI406" s="9"/>
      <c r="AJ406" s="9"/>
      <c r="AK406" s="9"/>
    </row>
    <row r="407" spans="1:37" ht="104.25">
      <c r="A407" s="288">
        <v>402</v>
      </c>
      <c r="B407" s="20" t="str">
        <f>VLOOKUP(E407,studia!$F$1:$I$12,2,FALSE)</f>
        <v>Automatyka Przemysłowa</v>
      </c>
      <c r="C407" s="20" t="str">
        <f>VLOOKUP(E407,studia!$F$1:$I$12,3,FALSE)</f>
        <v>mgr</v>
      </c>
      <c r="D407" s="20" t="str">
        <f>VLOOKUP(E407,studia!$F$1:$I$12,4,FALSE)</f>
        <v>AMU</v>
      </c>
      <c r="E407" s="159" t="s">
        <v>1654</v>
      </c>
      <c r="F407" s="159"/>
      <c r="G407" s="253" t="s">
        <v>1287</v>
      </c>
      <c r="H407" s="253" t="s">
        <v>1288</v>
      </c>
      <c r="I407" s="253" t="s">
        <v>1289</v>
      </c>
      <c r="J407" s="160" t="s">
        <v>1280</v>
      </c>
      <c r="K407" s="19" t="str">
        <f>VLOOKUP(J407,Prowadzacy!$F$2:$J$105,2,FALSE)</f>
        <v>Krzysztof</v>
      </c>
      <c r="L407" s="19">
        <f>VLOOKUP(J407,Prowadzacy!$F$2:$K$105,3,FALSE)</f>
        <v>0</v>
      </c>
      <c r="M407" s="19" t="str">
        <f>VLOOKUP(J407,Prowadzacy!$F$2:$K$105,4,FALSE)</f>
        <v>Pieńkowski</v>
      </c>
      <c r="N407" s="20" t="str">
        <f>VLOOKUP(J407,Prowadzacy!$F$2:$M$105,8,FALSE)</f>
        <v xml:space="preserve">Krzysztof | Pieńkowski | Dr hab. inż. |  ( 05339 ) </v>
      </c>
      <c r="O407" s="20" t="str">
        <f>VLOOKUP(J407,Prowadzacy!$F$2:$K$105,5,FALSE)</f>
        <v>K37W05D02</v>
      </c>
      <c r="P407" s="20" t="str">
        <f>VLOOKUP(J407,Prowadzacy!$F$2:$K$105,6,FALSE)</f>
        <v>ZNEMAP</v>
      </c>
      <c r="Q407" s="161" t="s">
        <v>1236</v>
      </c>
      <c r="R407" s="20" t="str">
        <f>VLOOKUP(Q407,Prowadzacy!$F$2:$K$105,2,FALSE)</f>
        <v>Leszek</v>
      </c>
      <c r="S407" s="20">
        <f>VLOOKUP(Q407,Prowadzacy!$F$2:$K$105,3,FALSE)</f>
        <v>0</v>
      </c>
      <c r="T407" s="20" t="str">
        <f>VLOOKUP(Q407,Prowadzacy!$F$2:$K$105,4,FALSE)</f>
        <v>Pawlaczyk</v>
      </c>
      <c r="U407" s="20" t="str">
        <f>VLOOKUP(Q407,Prowadzacy!$F$2:$M$105,8,FALSE)</f>
        <v xml:space="preserve">Leszek | Pawlaczyk | Dr hab. inż. |  ( 05336 ) </v>
      </c>
      <c r="V407" s="164"/>
      <c r="W407" s="163" t="s">
        <v>221</v>
      </c>
      <c r="X407" s="163"/>
      <c r="Y407" s="163"/>
      <c r="Z407" s="10"/>
      <c r="AA407" s="9"/>
      <c r="AB407" s="9"/>
      <c r="AC407" s="9"/>
      <c r="AD407" s="9"/>
      <c r="AE407" s="9"/>
      <c r="AF407" s="9"/>
      <c r="AG407" s="9"/>
      <c r="AH407" s="9"/>
      <c r="AI407" s="9"/>
      <c r="AJ407" s="9"/>
      <c r="AK407" s="9"/>
    </row>
    <row r="408" spans="1:37" ht="104.25">
      <c r="A408" s="288">
        <v>403</v>
      </c>
      <c r="B408" s="20" t="str">
        <f>VLOOKUP(E408,studia!$F$1:$I$12,2,FALSE)</f>
        <v>Elektrotechnika</v>
      </c>
      <c r="C408" s="20" t="str">
        <f>VLOOKUP(E408,studia!$F$1:$I$12,3,FALSE)</f>
        <v>mgr</v>
      </c>
      <c r="D408" s="20" t="str">
        <f>VLOOKUP(E408,studia!$F$1:$I$12,4,FALSE)</f>
        <v>ETP</v>
      </c>
      <c r="E408" s="159" t="s">
        <v>884</v>
      </c>
      <c r="F408" s="159"/>
      <c r="G408" s="253" t="s">
        <v>1290</v>
      </c>
      <c r="H408" s="253" t="s">
        <v>1291</v>
      </c>
      <c r="I408" s="253" t="s">
        <v>1292</v>
      </c>
      <c r="J408" s="160" t="s">
        <v>1280</v>
      </c>
      <c r="K408" s="19" t="str">
        <f>VLOOKUP(J408,Prowadzacy!$F$2:$J$105,2,FALSE)</f>
        <v>Krzysztof</v>
      </c>
      <c r="L408" s="19">
        <f>VLOOKUP(J408,Prowadzacy!$F$2:$K$105,3,FALSE)</f>
        <v>0</v>
      </c>
      <c r="M408" s="19" t="str">
        <f>VLOOKUP(J408,Prowadzacy!$F$2:$K$105,4,FALSE)</f>
        <v>Pieńkowski</v>
      </c>
      <c r="N408" s="20" t="str">
        <f>VLOOKUP(J408,Prowadzacy!$F$2:$M$105,8,FALSE)</f>
        <v xml:space="preserve">Krzysztof | Pieńkowski | Dr hab. inż. |  ( 05339 ) </v>
      </c>
      <c r="O408" s="20" t="str">
        <f>VLOOKUP(J408,Prowadzacy!$F$2:$K$105,5,FALSE)</f>
        <v>K37W05D02</v>
      </c>
      <c r="P408" s="20" t="str">
        <f>VLOOKUP(J408,Prowadzacy!$F$2:$K$105,6,FALSE)</f>
        <v>ZNEMAP</v>
      </c>
      <c r="Q408" s="161" t="s">
        <v>1212</v>
      </c>
      <c r="R408" s="20" t="str">
        <f>VLOOKUP(Q408,Prowadzacy!$F$2:$K$105,2,FALSE)</f>
        <v>Jacek</v>
      </c>
      <c r="S408" s="20">
        <f>VLOOKUP(Q408,Prowadzacy!$F$2:$K$105,3,FALSE)</f>
        <v>0</v>
      </c>
      <c r="T408" s="20" t="str">
        <f>VLOOKUP(Q408,Prowadzacy!$F$2:$K$105,4,FALSE)</f>
        <v>Listwan</v>
      </c>
      <c r="U408" s="20" t="str">
        <f>VLOOKUP(Q408,Prowadzacy!$F$2:$M$105,8,FALSE)</f>
        <v xml:space="preserve">Jacek | Listwan | Dr inż. |  ( p53100 ) </v>
      </c>
      <c r="V408" s="164"/>
      <c r="W408" s="163" t="s">
        <v>221</v>
      </c>
      <c r="X408" s="163"/>
      <c r="Y408" s="163"/>
      <c r="Z408" s="10"/>
      <c r="AA408" s="9"/>
      <c r="AB408" s="9"/>
      <c r="AC408" s="9"/>
      <c r="AD408" s="9"/>
      <c r="AE408" s="9"/>
      <c r="AF408" s="9"/>
      <c r="AG408" s="9"/>
      <c r="AH408" s="9"/>
      <c r="AI408" s="9"/>
      <c r="AJ408" s="9"/>
      <c r="AK408" s="9"/>
    </row>
    <row r="409" spans="1:37" ht="66">
      <c r="A409" s="288">
        <v>404</v>
      </c>
      <c r="B409" s="20" t="str">
        <f>VLOOKUP(E409,studia!$F$1:$I$12,2,FALSE)</f>
        <v>Elektrotechnika</v>
      </c>
      <c r="C409" s="20" t="str">
        <f>VLOOKUP(E409,studia!$F$1:$I$12,3,FALSE)</f>
        <v>mgr</v>
      </c>
      <c r="D409" s="20" t="str">
        <f>VLOOKUP(E409,studia!$F$1:$I$12,4,FALSE)</f>
        <v>ETP</v>
      </c>
      <c r="E409" s="159" t="s">
        <v>884</v>
      </c>
      <c r="F409" s="159"/>
      <c r="G409" s="253" t="s">
        <v>1389</v>
      </c>
      <c r="H409" s="253" t="s">
        <v>1390</v>
      </c>
      <c r="I409" s="253" t="s">
        <v>1833</v>
      </c>
      <c r="J409" s="160" t="s">
        <v>1391</v>
      </c>
      <c r="K409" s="19" t="str">
        <f>VLOOKUP(J409,Prowadzacy!$F$2:$J$105,2,FALSE)</f>
        <v>Tomasz</v>
      </c>
      <c r="L409" s="19" t="str">
        <f>VLOOKUP(J409,Prowadzacy!$F$2:$K$105,3,FALSE)</f>
        <v>Jacek</v>
      </c>
      <c r="M409" s="19" t="str">
        <f>VLOOKUP(J409,Prowadzacy!$F$2:$K$105,4,FALSE)</f>
        <v>Zawilak</v>
      </c>
      <c r="N409" s="20" t="str">
        <f>VLOOKUP(J409,Prowadzacy!$F$2:$M$105,8,FALSE)</f>
        <v xml:space="preserve">Tomasz | Zawilak | Dr inż. |  ( 05362 ) </v>
      </c>
      <c r="O409" s="20" t="str">
        <f>VLOOKUP(J409,Prowadzacy!$F$2:$K$105,5,FALSE)</f>
        <v>K37W05D02</v>
      </c>
      <c r="P409" s="20" t="str">
        <f>VLOOKUP(J409,Prowadzacy!$F$2:$K$105,6,FALSE)</f>
        <v>ZMPE</v>
      </c>
      <c r="Q409" s="161" t="s">
        <v>1134</v>
      </c>
      <c r="R409" s="20" t="str">
        <f>VLOOKUP(Q409,Prowadzacy!$F$2:$K$105,2,FALSE)</f>
        <v>Adam</v>
      </c>
      <c r="S409" s="20">
        <f>VLOOKUP(Q409,Prowadzacy!$F$2:$K$105,3,FALSE)</f>
        <v>0</v>
      </c>
      <c r="T409" s="20" t="str">
        <f>VLOOKUP(Q409,Prowadzacy!$F$2:$K$105,4,FALSE)</f>
        <v>Gozdowiak</v>
      </c>
      <c r="U409" s="20" t="str">
        <f>VLOOKUP(Q409,Prowadzacy!$F$2:$M$105,8,FALSE)</f>
        <v xml:space="preserve">Adam | Gozdowiak | Dr inż. |  ( 053111 ) </v>
      </c>
      <c r="V409" s="164"/>
      <c r="W409" s="163" t="s">
        <v>221</v>
      </c>
      <c r="X409" s="163"/>
      <c r="Y409" s="163"/>
      <c r="Z409" s="10"/>
      <c r="AA409" s="9"/>
      <c r="AB409" s="9"/>
      <c r="AC409" s="9"/>
      <c r="AD409" s="9"/>
      <c r="AE409" s="9"/>
      <c r="AF409" s="9"/>
      <c r="AG409" s="9"/>
      <c r="AH409" s="9"/>
      <c r="AI409" s="9"/>
      <c r="AJ409" s="9"/>
      <c r="AK409" s="9"/>
    </row>
    <row r="410" spans="1:37" ht="78.75">
      <c r="A410" s="288">
        <v>405</v>
      </c>
      <c r="B410" s="20" t="str">
        <f>VLOOKUP(E410,studia!$F$1:$I$12,2,FALSE)</f>
        <v>Elektrotechnika</v>
      </c>
      <c r="C410" s="20" t="str">
        <f>VLOOKUP(E410,studia!$F$1:$I$12,3,FALSE)</f>
        <v>mgr</v>
      </c>
      <c r="D410" s="20" t="str">
        <f>VLOOKUP(E410,studia!$F$1:$I$12,4,FALSE)</f>
        <v>ETP</v>
      </c>
      <c r="E410" s="159" t="s">
        <v>884</v>
      </c>
      <c r="F410" s="159"/>
      <c r="G410" s="253" t="s">
        <v>1392</v>
      </c>
      <c r="H410" s="253" t="s">
        <v>1393</v>
      </c>
      <c r="I410" s="253" t="s">
        <v>1394</v>
      </c>
      <c r="J410" s="160" t="s">
        <v>1391</v>
      </c>
      <c r="K410" s="19" t="str">
        <f>VLOOKUP(J410,Prowadzacy!$F$2:$J$105,2,FALSE)</f>
        <v>Tomasz</v>
      </c>
      <c r="L410" s="19" t="str">
        <f>VLOOKUP(J410,Prowadzacy!$F$2:$K$105,3,FALSE)</f>
        <v>Jacek</v>
      </c>
      <c r="M410" s="19" t="str">
        <f>VLOOKUP(J410,Prowadzacy!$F$2:$K$105,4,FALSE)</f>
        <v>Zawilak</v>
      </c>
      <c r="N410" s="20" t="str">
        <f>VLOOKUP(J410,Prowadzacy!$F$2:$M$105,8,FALSE)</f>
        <v xml:space="preserve">Tomasz | Zawilak | Dr inż. |  ( 05362 ) </v>
      </c>
      <c r="O410" s="20" t="str">
        <f>VLOOKUP(J410,Prowadzacy!$F$2:$K$105,5,FALSE)</f>
        <v>K37W05D02</v>
      </c>
      <c r="P410" s="20" t="str">
        <f>VLOOKUP(J410,Prowadzacy!$F$2:$K$105,6,FALSE)</f>
        <v>ZMPE</v>
      </c>
      <c r="Q410" s="161" t="s">
        <v>1134</v>
      </c>
      <c r="R410" s="20" t="str">
        <f>VLOOKUP(Q410,Prowadzacy!$F$2:$K$105,2,FALSE)</f>
        <v>Adam</v>
      </c>
      <c r="S410" s="20">
        <f>VLOOKUP(Q410,Prowadzacy!$F$2:$K$105,3,FALSE)</f>
        <v>0</v>
      </c>
      <c r="T410" s="20" t="str">
        <f>VLOOKUP(Q410,Prowadzacy!$F$2:$K$105,4,FALSE)</f>
        <v>Gozdowiak</v>
      </c>
      <c r="U410" s="20" t="str">
        <f>VLOOKUP(Q410,Prowadzacy!$F$2:$M$105,8,FALSE)</f>
        <v xml:space="preserve">Adam | Gozdowiak | Dr inż. |  ( 053111 ) </v>
      </c>
      <c r="V410" s="164"/>
      <c r="W410" s="163" t="s">
        <v>221</v>
      </c>
      <c r="X410" s="163"/>
      <c r="Y410" s="163"/>
      <c r="Z410" s="10"/>
      <c r="AA410" s="9"/>
      <c r="AB410" s="9"/>
      <c r="AC410" s="9"/>
      <c r="AD410" s="9"/>
      <c r="AE410" s="9"/>
      <c r="AF410" s="9"/>
      <c r="AG410" s="9"/>
      <c r="AH410" s="9"/>
      <c r="AI410" s="9"/>
      <c r="AJ410" s="9"/>
      <c r="AK410" s="9"/>
    </row>
    <row r="411" spans="1:37" ht="78.75">
      <c r="A411" s="288">
        <v>406</v>
      </c>
      <c r="B411" s="20" t="str">
        <f>VLOOKUP(E411,studia!$F$1:$I$12,2,FALSE)</f>
        <v>Elektrotechnika</v>
      </c>
      <c r="C411" s="20" t="str">
        <f>VLOOKUP(E411,studia!$F$1:$I$12,3,FALSE)</f>
        <v>mgr</v>
      </c>
      <c r="D411" s="20" t="str">
        <f>VLOOKUP(E411,studia!$F$1:$I$12,4,FALSE)</f>
        <v>ETP</v>
      </c>
      <c r="E411" s="159" t="s">
        <v>884</v>
      </c>
      <c r="F411" s="159"/>
      <c r="G411" s="253" t="s">
        <v>1395</v>
      </c>
      <c r="H411" s="253" t="s">
        <v>1396</v>
      </c>
      <c r="I411" s="253" t="s">
        <v>1397</v>
      </c>
      <c r="J411" s="160" t="s">
        <v>1391</v>
      </c>
      <c r="K411" s="19" t="str">
        <f>VLOOKUP(J411,Prowadzacy!$F$2:$J$105,2,FALSE)</f>
        <v>Tomasz</v>
      </c>
      <c r="L411" s="19" t="str">
        <f>VLOOKUP(J411,Prowadzacy!$F$2:$K$105,3,FALSE)</f>
        <v>Jacek</v>
      </c>
      <c r="M411" s="19" t="str">
        <f>VLOOKUP(J411,Prowadzacy!$F$2:$K$105,4,FALSE)</f>
        <v>Zawilak</v>
      </c>
      <c r="N411" s="20" t="str">
        <f>VLOOKUP(J411,Prowadzacy!$F$2:$M$105,8,FALSE)</f>
        <v xml:space="preserve">Tomasz | Zawilak | Dr inż. |  ( 05362 ) </v>
      </c>
      <c r="O411" s="20" t="str">
        <f>VLOOKUP(J411,Prowadzacy!$F$2:$K$105,5,FALSE)</f>
        <v>K37W05D02</v>
      </c>
      <c r="P411" s="20" t="str">
        <f>VLOOKUP(J411,Prowadzacy!$F$2:$K$105,6,FALSE)</f>
        <v>ZMPE</v>
      </c>
      <c r="Q411" s="161" t="s">
        <v>1134</v>
      </c>
      <c r="R411" s="20" t="str">
        <f>VLOOKUP(Q411,Prowadzacy!$F$2:$K$105,2,FALSE)</f>
        <v>Adam</v>
      </c>
      <c r="S411" s="20">
        <f>VLOOKUP(Q411,Prowadzacy!$F$2:$K$105,3,FALSE)</f>
        <v>0</v>
      </c>
      <c r="T411" s="20" t="str">
        <f>VLOOKUP(Q411,Prowadzacy!$F$2:$K$105,4,FALSE)</f>
        <v>Gozdowiak</v>
      </c>
      <c r="U411" s="20" t="str">
        <f>VLOOKUP(Q411,Prowadzacy!$F$2:$M$105,8,FALSE)</f>
        <v xml:space="preserve">Adam | Gozdowiak | Dr inż. |  ( 053111 ) </v>
      </c>
      <c r="V411" s="164"/>
      <c r="W411" s="163" t="s">
        <v>221</v>
      </c>
      <c r="X411" s="163"/>
      <c r="Y411" s="163"/>
      <c r="Z411" s="10"/>
      <c r="AA411" s="9"/>
      <c r="AB411" s="9"/>
      <c r="AC411" s="9"/>
      <c r="AD411" s="9"/>
      <c r="AE411" s="9"/>
      <c r="AF411" s="9"/>
      <c r="AG411" s="9"/>
      <c r="AH411" s="9"/>
      <c r="AI411" s="9"/>
      <c r="AJ411" s="9"/>
      <c r="AK411" s="9"/>
    </row>
    <row r="412" spans="1:37" ht="104.25">
      <c r="A412" s="288">
        <v>407</v>
      </c>
      <c r="B412" s="20" t="str">
        <f>VLOOKUP(E412,studia!$F$1:$I$12,2,FALSE)</f>
        <v>Elektrotechnika</v>
      </c>
      <c r="C412" s="20" t="str">
        <f>VLOOKUP(E412,studia!$F$1:$I$12,3,FALSE)</f>
        <v>mgr</v>
      </c>
      <c r="D412" s="20" t="str">
        <f>VLOOKUP(E412,studia!$F$1:$I$12,4,FALSE)</f>
        <v>ETP</v>
      </c>
      <c r="E412" s="159" t="s">
        <v>884</v>
      </c>
      <c r="F412" s="159"/>
      <c r="G412" s="253" t="s">
        <v>1426</v>
      </c>
      <c r="H412" s="253" t="s">
        <v>1427</v>
      </c>
      <c r="I412" s="253" t="s">
        <v>1428</v>
      </c>
      <c r="J412" s="160" t="s">
        <v>1416</v>
      </c>
      <c r="K412" s="19" t="str">
        <f>VLOOKUP(J412,Prowadzacy!$F$2:$J$105,2,FALSE)</f>
        <v>Tomasz</v>
      </c>
      <c r="L412" s="19">
        <f>VLOOKUP(J412,Prowadzacy!$F$2:$K$105,3,FALSE)</f>
        <v>0</v>
      </c>
      <c r="M412" s="19" t="str">
        <f>VLOOKUP(J412,Prowadzacy!$F$2:$K$105,4,FALSE)</f>
        <v>Czapka</v>
      </c>
      <c r="N412" s="20" t="str">
        <f>VLOOKUP(J412,Prowadzacy!$F$2:$M$105,8,FALSE)</f>
        <v xml:space="preserve">Tomasz | Czapka | Dr inż. |  ( 05158 ) </v>
      </c>
      <c r="O412" s="20" t="str">
        <f>VLOOKUP(J412,Prowadzacy!$F$2:$K$105,5,FALSE)</f>
        <v>K38W05D02</v>
      </c>
      <c r="P412" s="20" t="str">
        <f>VLOOKUP(J412,Prowadzacy!$F$2:$K$105,6,FALSE)</f>
        <v>ZWN</v>
      </c>
      <c r="Q412" s="161" t="s">
        <v>1515</v>
      </c>
      <c r="R412" s="20" t="str">
        <f>VLOOKUP(Q412,Prowadzacy!$F$2:$K$105,2,FALSE)</f>
        <v>Adam</v>
      </c>
      <c r="S412" s="20" t="str">
        <f>VLOOKUP(Q412,Prowadzacy!$F$2:$K$105,3,FALSE)</f>
        <v>Łukasz</v>
      </c>
      <c r="T412" s="20" t="str">
        <f>VLOOKUP(Q412,Prowadzacy!$F$2:$K$105,4,FALSE)</f>
        <v>Pelesz</v>
      </c>
      <c r="U412" s="20" t="str">
        <f>VLOOKUP(Q412,Prowadzacy!$F$2:$M$105,8,FALSE)</f>
        <v xml:space="preserve">Adam | Pelesz | Dr inż. |  ( 05170 ) </v>
      </c>
      <c r="V412" s="164"/>
      <c r="W412" s="163" t="s">
        <v>221</v>
      </c>
      <c r="X412" s="163"/>
      <c r="Y412" s="163" t="s">
        <v>221</v>
      </c>
      <c r="Z412" s="10"/>
      <c r="AA412" s="9"/>
      <c r="AB412" s="9"/>
      <c r="AC412" s="9"/>
      <c r="AD412" s="9"/>
      <c r="AE412" s="9"/>
      <c r="AF412" s="9"/>
      <c r="AG412" s="9"/>
      <c r="AH412" s="9"/>
      <c r="AI412" s="9"/>
      <c r="AJ412" s="9"/>
      <c r="AK412" s="9"/>
    </row>
    <row r="413" spans="1:37" ht="66">
      <c r="A413" s="288">
        <v>408</v>
      </c>
      <c r="B413" s="20" t="str">
        <f>VLOOKUP(E413,studia!$F$1:$I$12,2,FALSE)</f>
        <v>Elektrotechnika</v>
      </c>
      <c r="C413" s="20" t="str">
        <f>VLOOKUP(E413,studia!$F$1:$I$12,3,FALSE)</f>
        <v>mgr</v>
      </c>
      <c r="D413" s="20" t="str">
        <f>VLOOKUP(E413,studia!$F$1:$I$12,4,FALSE)</f>
        <v>ETP</v>
      </c>
      <c r="E413" s="159" t="s">
        <v>884</v>
      </c>
      <c r="F413" s="295" t="s">
        <v>2124</v>
      </c>
      <c r="G413" s="253" t="s">
        <v>1637</v>
      </c>
      <c r="H413" s="253" t="s">
        <v>1638</v>
      </c>
      <c r="I413" s="253" t="s">
        <v>1639</v>
      </c>
      <c r="J413" s="160" t="s">
        <v>1628</v>
      </c>
      <c r="K413" s="19" t="str">
        <f>VLOOKUP(J413,Prowadzacy!$F$2:$J$105,2,FALSE)</f>
        <v>Maciej</v>
      </c>
      <c r="L413" s="19" t="str">
        <f>VLOOKUP(J413,Prowadzacy!$F$2:$K$105,3,FALSE)</f>
        <v>Władysław</v>
      </c>
      <c r="M413" s="19" t="str">
        <f>VLOOKUP(J413,Prowadzacy!$F$2:$K$105,4,FALSE)</f>
        <v>Jaroszewski</v>
      </c>
      <c r="N413" s="20" t="str">
        <f>VLOOKUP(J413,Prowadzacy!$F$2:$M$105,8,FALSE)</f>
        <v xml:space="preserve">Maciej | Jaroszewski | Dr hab. inż. |  ( 05104 ) </v>
      </c>
      <c r="O413" s="20" t="str">
        <f>VLOOKUP(J413,Prowadzacy!$F$2:$K$105,5,FALSE)</f>
        <v>K38W05D02</v>
      </c>
      <c r="P413" s="20" t="str">
        <f>VLOOKUP(J413,Prowadzacy!$F$2:$K$105,6,FALSE)</f>
        <v>ZWN</v>
      </c>
      <c r="Q413" s="161" t="s">
        <v>1416</v>
      </c>
      <c r="R413" s="20" t="str">
        <f>VLOOKUP(Q413,Prowadzacy!$F$2:$K$105,2,FALSE)</f>
        <v>Tomasz</v>
      </c>
      <c r="S413" s="20">
        <f>VLOOKUP(Q413,Prowadzacy!$F$2:$K$105,3,FALSE)</f>
        <v>0</v>
      </c>
      <c r="T413" s="20" t="str">
        <f>VLOOKUP(Q413,Prowadzacy!$F$2:$K$105,4,FALSE)</f>
        <v>Czapka</v>
      </c>
      <c r="U413" s="20" t="str">
        <f>VLOOKUP(Q413,Prowadzacy!$F$2:$M$105,8,FALSE)</f>
        <v xml:space="preserve">Tomasz | Czapka | Dr inż. |  ( 05158 ) </v>
      </c>
      <c r="V413" s="164"/>
      <c r="W413" s="163" t="s">
        <v>221</v>
      </c>
      <c r="X413" s="163"/>
      <c r="Y413" s="163"/>
      <c r="Z413" s="10"/>
      <c r="AA413" s="9"/>
      <c r="AB413" s="9"/>
      <c r="AC413" s="9"/>
      <c r="AD413" s="9"/>
      <c r="AE413" s="9"/>
      <c r="AF413" s="9"/>
      <c r="AG413" s="9"/>
      <c r="AH413" s="9"/>
      <c r="AI413" s="9"/>
      <c r="AJ413" s="9"/>
      <c r="AK413" s="9"/>
    </row>
    <row r="414" spans="1:37" ht="78.75">
      <c r="A414" s="288">
        <v>409</v>
      </c>
      <c r="B414" s="20" t="str">
        <f>VLOOKUP(E414,studia!$F$1:$I$12,2,FALSE)</f>
        <v>Elektrotechnika</v>
      </c>
      <c r="C414" s="20" t="str">
        <f>VLOOKUP(E414,studia!$F$1:$I$12,3,FALSE)</f>
        <v>mgr</v>
      </c>
      <c r="D414" s="20" t="str">
        <f>VLOOKUP(E414,studia!$F$1:$I$12,4,FALSE)</f>
        <v>ETP</v>
      </c>
      <c r="E414" s="159" t="s">
        <v>884</v>
      </c>
      <c r="F414" s="295" t="s">
        <v>2124</v>
      </c>
      <c r="G414" s="253" t="s">
        <v>1640</v>
      </c>
      <c r="H414" s="253" t="s">
        <v>1641</v>
      </c>
      <c r="I414" s="253" t="s">
        <v>1642</v>
      </c>
      <c r="J414" s="160" t="s">
        <v>1628</v>
      </c>
      <c r="K414" s="19" t="str">
        <f>VLOOKUP(J414,Prowadzacy!$F$2:$J$105,2,FALSE)</f>
        <v>Maciej</v>
      </c>
      <c r="L414" s="19" t="str">
        <f>VLOOKUP(J414,Prowadzacy!$F$2:$K$105,3,FALSE)</f>
        <v>Władysław</v>
      </c>
      <c r="M414" s="19" t="str">
        <f>VLOOKUP(J414,Prowadzacy!$F$2:$K$105,4,FALSE)</f>
        <v>Jaroszewski</v>
      </c>
      <c r="N414" s="20" t="str">
        <f>VLOOKUP(J414,Prowadzacy!$F$2:$M$105,8,FALSE)</f>
        <v xml:space="preserve">Maciej | Jaroszewski | Dr hab. inż. |  ( 05104 ) </v>
      </c>
      <c r="O414" s="20" t="str">
        <f>VLOOKUP(J414,Prowadzacy!$F$2:$K$105,5,FALSE)</f>
        <v>K38W05D02</v>
      </c>
      <c r="P414" s="20" t="str">
        <f>VLOOKUP(J414,Prowadzacy!$F$2:$K$105,6,FALSE)</f>
        <v>ZWN</v>
      </c>
      <c r="Q414" s="161" t="s">
        <v>1515</v>
      </c>
      <c r="R414" s="20" t="str">
        <f>VLOOKUP(Q414,Prowadzacy!$F$2:$K$105,2,FALSE)</f>
        <v>Adam</v>
      </c>
      <c r="S414" s="20" t="str">
        <f>VLOOKUP(Q414,Prowadzacy!$F$2:$K$105,3,FALSE)</f>
        <v>Łukasz</v>
      </c>
      <c r="T414" s="20" t="str">
        <f>VLOOKUP(Q414,Prowadzacy!$F$2:$K$105,4,FALSE)</f>
        <v>Pelesz</v>
      </c>
      <c r="U414" s="20" t="str">
        <f>VLOOKUP(Q414,Prowadzacy!$F$2:$M$105,8,FALSE)</f>
        <v xml:space="preserve">Adam | Pelesz | Dr inż. |  ( 05170 ) </v>
      </c>
      <c r="V414" s="164"/>
      <c r="W414" s="163" t="s">
        <v>221</v>
      </c>
      <c r="X414" s="163"/>
      <c r="Y414" s="163"/>
      <c r="Z414" s="10"/>
      <c r="AA414" s="9"/>
      <c r="AB414" s="9"/>
      <c r="AC414" s="9"/>
      <c r="AD414" s="9"/>
      <c r="AE414" s="9"/>
      <c r="AF414" s="9"/>
      <c r="AG414" s="9"/>
      <c r="AH414" s="9"/>
      <c r="AI414" s="9"/>
      <c r="AJ414" s="9"/>
      <c r="AK414" s="9"/>
    </row>
    <row r="415" spans="1:37" ht="78.75">
      <c r="A415" s="288">
        <v>410</v>
      </c>
      <c r="B415" s="20" t="str">
        <f>VLOOKUP(E415,studia!$F$1:$I$12,2,FALSE)</f>
        <v>Elektrotechnika</v>
      </c>
      <c r="C415" s="20" t="str">
        <f>VLOOKUP(E415,studia!$F$1:$I$12,3,FALSE)</f>
        <v>mgr</v>
      </c>
      <c r="D415" s="20" t="str">
        <f>VLOOKUP(E415,studia!$F$1:$I$12,4,FALSE)</f>
        <v>ETP</v>
      </c>
      <c r="E415" s="159" t="s">
        <v>884</v>
      </c>
      <c r="F415" s="159"/>
      <c r="G415" s="253" t="s">
        <v>1643</v>
      </c>
      <c r="H415" s="253" t="s">
        <v>1644</v>
      </c>
      <c r="I415" s="253" t="s">
        <v>1645</v>
      </c>
      <c r="J415" s="160" t="s">
        <v>1628</v>
      </c>
      <c r="K415" s="19" t="str">
        <f>VLOOKUP(J415,Prowadzacy!$F$2:$J$105,2,FALSE)</f>
        <v>Maciej</v>
      </c>
      <c r="L415" s="19" t="str">
        <f>VLOOKUP(J415,Prowadzacy!$F$2:$K$105,3,FALSE)</f>
        <v>Władysław</v>
      </c>
      <c r="M415" s="19" t="str">
        <f>VLOOKUP(J415,Prowadzacy!$F$2:$K$105,4,FALSE)</f>
        <v>Jaroszewski</v>
      </c>
      <c r="N415" s="20" t="str">
        <f>VLOOKUP(J415,Prowadzacy!$F$2:$M$105,8,FALSE)</f>
        <v xml:space="preserve">Maciej | Jaroszewski | Dr hab. inż. |  ( 05104 ) </v>
      </c>
      <c r="O415" s="20" t="str">
        <f>VLOOKUP(J415,Prowadzacy!$F$2:$K$105,5,FALSE)</f>
        <v>K38W05D02</v>
      </c>
      <c r="P415" s="20" t="str">
        <f>VLOOKUP(J415,Prowadzacy!$F$2:$K$105,6,FALSE)</f>
        <v>ZWN</v>
      </c>
      <c r="Q415" s="161" t="s">
        <v>1515</v>
      </c>
      <c r="R415" s="20" t="str">
        <f>VLOOKUP(Q415,Prowadzacy!$F$2:$K$105,2,FALSE)</f>
        <v>Adam</v>
      </c>
      <c r="S415" s="20" t="str">
        <f>VLOOKUP(Q415,Prowadzacy!$F$2:$K$105,3,FALSE)</f>
        <v>Łukasz</v>
      </c>
      <c r="T415" s="20" t="str">
        <f>VLOOKUP(Q415,Prowadzacy!$F$2:$K$105,4,FALSE)</f>
        <v>Pelesz</v>
      </c>
      <c r="U415" s="20" t="str">
        <f>VLOOKUP(Q415,Prowadzacy!$F$2:$M$105,8,FALSE)</f>
        <v xml:space="preserve">Adam | Pelesz | Dr inż. |  ( 05170 ) </v>
      </c>
      <c r="V415" s="164"/>
      <c r="W415" s="163" t="s">
        <v>221</v>
      </c>
      <c r="X415" s="163"/>
      <c r="Y415" s="163"/>
      <c r="Z415" s="10"/>
      <c r="AA415" s="9"/>
      <c r="AB415" s="9"/>
      <c r="AC415" s="9"/>
      <c r="AD415" s="9"/>
      <c r="AE415" s="9"/>
      <c r="AF415" s="9"/>
      <c r="AG415" s="9"/>
      <c r="AH415" s="9"/>
      <c r="AI415" s="9"/>
      <c r="AJ415" s="9"/>
      <c r="AK415" s="9"/>
    </row>
    <row r="416" spans="1:37" ht="91.5">
      <c r="A416" s="288">
        <v>411</v>
      </c>
      <c r="B416" s="20" t="str">
        <f>VLOOKUP(E416,studia!$F$1:$I$12,2,FALSE)</f>
        <v>Elektrotechnika</v>
      </c>
      <c r="C416" s="20" t="str">
        <f>VLOOKUP(E416,studia!$F$1:$I$12,3,FALSE)</f>
        <v>mgr</v>
      </c>
      <c r="D416" s="20" t="str">
        <f>VLOOKUP(E416,studia!$F$1:$I$12,4,FALSE)</f>
        <v>ETP</v>
      </c>
      <c r="E416" s="159" t="s">
        <v>884</v>
      </c>
      <c r="F416" s="295" t="s">
        <v>2124</v>
      </c>
      <c r="G416" s="253" t="s">
        <v>1646</v>
      </c>
      <c r="H416" s="253" t="s">
        <v>1647</v>
      </c>
      <c r="I416" s="253" t="s">
        <v>1648</v>
      </c>
      <c r="J416" s="160" t="s">
        <v>1628</v>
      </c>
      <c r="K416" s="19" t="str">
        <f>VLOOKUP(J416,Prowadzacy!$F$2:$J$105,2,FALSE)</f>
        <v>Maciej</v>
      </c>
      <c r="L416" s="19" t="str">
        <f>VLOOKUP(J416,Prowadzacy!$F$2:$K$105,3,FALSE)</f>
        <v>Władysław</v>
      </c>
      <c r="M416" s="19" t="str">
        <f>VLOOKUP(J416,Prowadzacy!$F$2:$K$105,4,FALSE)</f>
        <v>Jaroszewski</v>
      </c>
      <c r="N416" s="20" t="str">
        <f>VLOOKUP(J416,Prowadzacy!$F$2:$M$105,8,FALSE)</f>
        <v xml:space="preserve">Maciej | Jaroszewski | Dr hab. inż. |  ( 05104 ) </v>
      </c>
      <c r="O416" s="20" t="str">
        <f>VLOOKUP(J416,Prowadzacy!$F$2:$K$105,5,FALSE)</f>
        <v>K38W05D02</v>
      </c>
      <c r="P416" s="20" t="str">
        <f>VLOOKUP(J416,Prowadzacy!$F$2:$K$105,6,FALSE)</f>
        <v>ZWN</v>
      </c>
      <c r="Q416" s="161" t="s">
        <v>1416</v>
      </c>
      <c r="R416" s="20" t="str">
        <f>VLOOKUP(Q416,Prowadzacy!$F$2:$K$105,2,FALSE)</f>
        <v>Tomasz</v>
      </c>
      <c r="S416" s="20">
        <f>VLOOKUP(Q416,Prowadzacy!$F$2:$K$105,3,FALSE)</f>
        <v>0</v>
      </c>
      <c r="T416" s="20" t="str">
        <f>VLOOKUP(Q416,Prowadzacy!$F$2:$K$105,4,FALSE)</f>
        <v>Czapka</v>
      </c>
      <c r="U416" s="20" t="str">
        <f>VLOOKUP(Q416,Prowadzacy!$F$2:$M$105,8,FALSE)</f>
        <v xml:space="preserve">Tomasz | Czapka | Dr inż. |  ( 05158 ) </v>
      </c>
      <c r="V416" s="164"/>
      <c r="W416" s="163" t="s">
        <v>221</v>
      </c>
      <c r="X416" s="163"/>
      <c r="Y416" s="163"/>
      <c r="Z416" s="10"/>
      <c r="AA416" s="9"/>
      <c r="AB416" s="9"/>
      <c r="AC416" s="9"/>
      <c r="AD416" s="9"/>
      <c r="AE416" s="9"/>
      <c r="AF416" s="9"/>
      <c r="AG416" s="9"/>
      <c r="AH416" s="9"/>
      <c r="AI416" s="9"/>
      <c r="AJ416" s="9"/>
      <c r="AK416" s="9"/>
    </row>
    <row r="417" spans="1:37" ht="91.5">
      <c r="A417" s="288">
        <v>412</v>
      </c>
      <c r="B417" s="20" t="str">
        <f>VLOOKUP(E417,studia!$F$1:$I$12,2,FALSE)</f>
        <v>Elektrotechnika</v>
      </c>
      <c r="C417" s="20" t="str">
        <f>VLOOKUP(E417,studia!$F$1:$I$12,3,FALSE)</f>
        <v>mgr</v>
      </c>
      <c r="D417" s="20" t="str">
        <f>VLOOKUP(E417,studia!$F$1:$I$12,4,FALSE)</f>
        <v>ETP</v>
      </c>
      <c r="E417" s="159" t="s">
        <v>884</v>
      </c>
      <c r="F417" s="159"/>
      <c r="G417" s="259" t="s">
        <v>1836</v>
      </c>
      <c r="H417" s="256" t="s">
        <v>1837</v>
      </c>
      <c r="I417" s="256" t="s">
        <v>1649</v>
      </c>
      <c r="J417" s="160" t="s">
        <v>1628</v>
      </c>
      <c r="K417" s="19" t="str">
        <f>VLOOKUP(J417,Prowadzacy!$F$2:$J$105,2,FALSE)</f>
        <v>Maciej</v>
      </c>
      <c r="L417" s="19" t="str">
        <f>VLOOKUP(J417,Prowadzacy!$F$2:$K$105,3,FALSE)</f>
        <v>Władysław</v>
      </c>
      <c r="M417" s="19" t="str">
        <f>VLOOKUP(J417,Prowadzacy!$F$2:$K$105,4,FALSE)</f>
        <v>Jaroszewski</v>
      </c>
      <c r="N417" s="20" t="str">
        <f>VLOOKUP(J417,Prowadzacy!$F$2:$M$105,8,FALSE)</f>
        <v xml:space="preserve">Maciej | Jaroszewski | Dr hab. inż. |  ( 05104 ) </v>
      </c>
      <c r="O417" s="20" t="str">
        <f>VLOOKUP(J417,Prowadzacy!$F$2:$K$105,5,FALSE)</f>
        <v>K38W05D02</v>
      </c>
      <c r="P417" s="20" t="str">
        <f>VLOOKUP(J417,Prowadzacy!$F$2:$K$105,6,FALSE)</f>
        <v>ZWN</v>
      </c>
      <c r="Q417" s="161" t="s">
        <v>1416</v>
      </c>
      <c r="R417" s="20" t="str">
        <f>VLOOKUP(Q417,Prowadzacy!$F$2:$K$105,2,FALSE)</f>
        <v>Tomasz</v>
      </c>
      <c r="S417" s="20">
        <f>VLOOKUP(Q417,Prowadzacy!$F$2:$K$105,3,FALSE)</f>
        <v>0</v>
      </c>
      <c r="T417" s="20" t="str">
        <f>VLOOKUP(Q417,Prowadzacy!$F$2:$K$105,4,FALSE)</f>
        <v>Czapka</v>
      </c>
      <c r="U417" s="20" t="str">
        <f>VLOOKUP(Q417,Prowadzacy!$F$2:$M$105,8,FALSE)</f>
        <v xml:space="preserve">Tomasz | Czapka | Dr inż. |  ( 05158 ) </v>
      </c>
      <c r="V417" s="164"/>
      <c r="W417" s="163" t="s">
        <v>221</v>
      </c>
      <c r="X417" s="163"/>
      <c r="Y417" s="163"/>
      <c r="Z417" s="10"/>
      <c r="AA417" s="9"/>
      <c r="AB417" s="9"/>
      <c r="AC417" s="9"/>
      <c r="AD417" s="9"/>
      <c r="AE417" s="9"/>
      <c r="AF417" s="9"/>
      <c r="AG417" s="9"/>
      <c r="AH417" s="9"/>
      <c r="AI417" s="9"/>
      <c r="AJ417" s="9"/>
      <c r="AK417" s="9"/>
    </row>
    <row r="418" spans="1:37" ht="91.5">
      <c r="A418" s="288">
        <v>413</v>
      </c>
      <c r="B418" s="20" t="str">
        <f>VLOOKUP(E418,studia!$F$1:$I$12,2,FALSE)</f>
        <v>Elektrotechnika</v>
      </c>
      <c r="C418" s="20" t="str">
        <f>VLOOKUP(E418,studia!$F$1:$I$12,3,FALSE)</f>
        <v>mgr</v>
      </c>
      <c r="D418" s="20" t="str">
        <f>VLOOKUP(E418,studia!$F$1:$I$12,4,FALSE)</f>
        <v>ETP</v>
      </c>
      <c r="E418" s="159" t="s">
        <v>884</v>
      </c>
      <c r="F418" s="159"/>
      <c r="G418" s="253" t="s">
        <v>1650</v>
      </c>
      <c r="H418" s="253" t="s">
        <v>1651</v>
      </c>
      <c r="I418" s="253" t="s">
        <v>1652</v>
      </c>
      <c r="J418" s="160" t="s">
        <v>1628</v>
      </c>
      <c r="K418" s="19" t="str">
        <f>VLOOKUP(J418,Prowadzacy!$F$2:$J$105,2,FALSE)</f>
        <v>Maciej</v>
      </c>
      <c r="L418" s="19" t="str">
        <f>VLOOKUP(J418,Prowadzacy!$F$2:$K$105,3,FALSE)</f>
        <v>Władysław</v>
      </c>
      <c r="M418" s="19" t="str">
        <f>VLOOKUP(J418,Prowadzacy!$F$2:$K$105,4,FALSE)</f>
        <v>Jaroszewski</v>
      </c>
      <c r="N418" s="20" t="str">
        <f>VLOOKUP(J418,Prowadzacy!$F$2:$M$105,8,FALSE)</f>
        <v xml:space="preserve">Maciej | Jaroszewski | Dr hab. inż. |  ( 05104 ) </v>
      </c>
      <c r="O418" s="20" t="str">
        <f>VLOOKUP(J418,Prowadzacy!$F$2:$K$105,5,FALSE)</f>
        <v>K38W05D02</v>
      </c>
      <c r="P418" s="20" t="str">
        <f>VLOOKUP(J418,Prowadzacy!$F$2:$K$105,6,FALSE)</f>
        <v>ZWN</v>
      </c>
      <c r="Q418" s="161" t="s">
        <v>1416</v>
      </c>
      <c r="R418" s="20" t="str">
        <f>VLOOKUP(Q418,Prowadzacy!$F$2:$K$105,2,FALSE)</f>
        <v>Tomasz</v>
      </c>
      <c r="S418" s="20">
        <f>VLOOKUP(Q418,Prowadzacy!$F$2:$K$105,3,FALSE)</f>
        <v>0</v>
      </c>
      <c r="T418" s="20" t="str">
        <f>VLOOKUP(Q418,Prowadzacy!$F$2:$K$105,4,FALSE)</f>
        <v>Czapka</v>
      </c>
      <c r="U418" s="20" t="str">
        <f>VLOOKUP(Q418,Prowadzacy!$F$2:$M$105,8,FALSE)</f>
        <v xml:space="preserve">Tomasz | Czapka | Dr inż. |  ( 05158 ) </v>
      </c>
      <c r="V418" s="164"/>
      <c r="W418" s="163" t="s">
        <v>221</v>
      </c>
      <c r="X418" s="163"/>
      <c r="Y418" s="163"/>
      <c r="Z418" s="10"/>
      <c r="AA418" s="9"/>
      <c r="AB418" s="9"/>
      <c r="AC418" s="9"/>
      <c r="AD418" s="9"/>
      <c r="AE418" s="9"/>
      <c r="AF418" s="9"/>
      <c r="AG418" s="9"/>
      <c r="AH418" s="9"/>
      <c r="AI418" s="9"/>
      <c r="AJ418" s="9"/>
      <c r="AK418" s="9"/>
    </row>
    <row r="419" spans="1:37" ht="104.25">
      <c r="A419" s="288">
        <v>414</v>
      </c>
      <c r="B419" s="20" t="str">
        <f>VLOOKUP(E419,studia!$F$1:$I$12,2,FALSE)</f>
        <v>Elektrotechnika</v>
      </c>
      <c r="C419" s="20" t="str">
        <f>VLOOKUP(E419,studia!$F$1:$I$12,3,FALSE)</f>
        <v>mgr</v>
      </c>
      <c r="D419" s="20" t="str">
        <f>VLOOKUP(E419,studia!$F$1:$I$12,4,FALSE)</f>
        <v>ETP</v>
      </c>
      <c r="E419" s="159" t="s">
        <v>884</v>
      </c>
      <c r="F419" s="159"/>
      <c r="G419" s="253" t="s">
        <v>1456</v>
      </c>
      <c r="H419" s="253" t="s">
        <v>1457</v>
      </c>
      <c r="I419" s="253" t="s">
        <v>1458</v>
      </c>
      <c r="J419" s="160" t="s">
        <v>1455</v>
      </c>
      <c r="K419" s="19" t="str">
        <f>VLOOKUP(J419,Prowadzacy!$F$2:$J$105,2,FALSE)</f>
        <v>Ryszard</v>
      </c>
      <c r="L419" s="19" t="str">
        <f>VLOOKUP(J419,Prowadzacy!$F$2:$K$105,3,FALSE)</f>
        <v>Leon</v>
      </c>
      <c r="M419" s="19" t="str">
        <f>VLOOKUP(J419,Prowadzacy!$F$2:$K$105,4,FALSE)</f>
        <v>Kacprzyk</v>
      </c>
      <c r="N419" s="20" t="str">
        <f>VLOOKUP(J419,Prowadzacy!$F$2:$M$105,8,FALSE)</f>
        <v xml:space="preserve">Ryszard | Kacprzyk | Prof. dr hab. inż. |  ( 05106 ) </v>
      </c>
      <c r="O419" s="20" t="str">
        <f>VLOOKUP(J419,Prowadzacy!$F$2:$K$105,5,FALSE)</f>
        <v>K38W05D02</v>
      </c>
      <c r="P419" s="20" t="str">
        <f>VLOOKUP(J419,Prowadzacy!$F$2:$K$105,6,FALSE)</f>
        <v>ZWN</v>
      </c>
      <c r="Q419" s="161" t="s">
        <v>1416</v>
      </c>
      <c r="R419" s="20" t="str">
        <f>VLOOKUP(Q419,Prowadzacy!$F$2:$K$105,2,FALSE)</f>
        <v>Tomasz</v>
      </c>
      <c r="S419" s="20">
        <f>VLOOKUP(Q419,Prowadzacy!$F$2:$K$105,3,FALSE)</f>
        <v>0</v>
      </c>
      <c r="T419" s="20" t="str">
        <f>VLOOKUP(Q419,Prowadzacy!$F$2:$K$105,4,FALSE)</f>
        <v>Czapka</v>
      </c>
      <c r="U419" s="20" t="str">
        <f>VLOOKUP(Q419,Prowadzacy!$F$2:$M$105,8,FALSE)</f>
        <v xml:space="preserve">Tomasz | Czapka | Dr inż. |  ( 05158 ) </v>
      </c>
      <c r="V419" s="164"/>
      <c r="W419" s="163" t="s">
        <v>221</v>
      </c>
      <c r="X419" s="163"/>
      <c r="Y419" s="163" t="s">
        <v>221</v>
      </c>
      <c r="Z419" s="10"/>
      <c r="AA419" s="9"/>
      <c r="AB419" s="9"/>
      <c r="AC419" s="9"/>
      <c r="AD419" s="9"/>
      <c r="AE419" s="9"/>
      <c r="AF419" s="9"/>
      <c r="AG419" s="9"/>
      <c r="AH419" s="9"/>
      <c r="AI419" s="9"/>
      <c r="AJ419" s="9"/>
      <c r="AK419" s="9"/>
    </row>
    <row r="420" spans="1:37" ht="91.5">
      <c r="A420" s="288">
        <v>415</v>
      </c>
      <c r="B420" s="20" t="str">
        <f>VLOOKUP(E420,studia!$F$1:$I$12,2,FALSE)</f>
        <v>Elektrotechnika</v>
      </c>
      <c r="C420" s="20" t="str">
        <f>VLOOKUP(E420,studia!$F$1:$I$12,3,FALSE)</f>
        <v>mgr</v>
      </c>
      <c r="D420" s="20" t="str">
        <f>VLOOKUP(E420,studia!$F$1:$I$12,4,FALSE)</f>
        <v>ETP</v>
      </c>
      <c r="E420" s="159" t="s">
        <v>884</v>
      </c>
      <c r="F420" s="159"/>
      <c r="G420" s="256" t="s">
        <v>1459</v>
      </c>
      <c r="H420" s="256" t="s">
        <v>1460</v>
      </c>
      <c r="I420" s="256" t="s">
        <v>1834</v>
      </c>
      <c r="J420" s="160" t="s">
        <v>1455</v>
      </c>
      <c r="K420" s="19" t="str">
        <f>VLOOKUP(J420,Prowadzacy!$F$2:$J$105,2,FALSE)</f>
        <v>Ryszard</v>
      </c>
      <c r="L420" s="19" t="str">
        <f>VLOOKUP(J420,Prowadzacy!$F$2:$K$105,3,FALSE)</f>
        <v>Leon</v>
      </c>
      <c r="M420" s="19" t="str">
        <f>VLOOKUP(J420,Prowadzacy!$F$2:$K$105,4,FALSE)</f>
        <v>Kacprzyk</v>
      </c>
      <c r="N420" s="20" t="str">
        <f>VLOOKUP(J420,Prowadzacy!$F$2:$M$105,8,FALSE)</f>
        <v xml:space="preserve">Ryszard | Kacprzyk | Prof. dr hab. inż. |  ( 05106 ) </v>
      </c>
      <c r="O420" s="20" t="str">
        <f>VLOOKUP(J420,Prowadzacy!$F$2:$K$105,5,FALSE)</f>
        <v>K38W05D02</v>
      </c>
      <c r="P420" s="20" t="str">
        <f>VLOOKUP(J420,Prowadzacy!$F$2:$K$105,6,FALSE)</f>
        <v>ZWN</v>
      </c>
      <c r="Q420" s="161" t="s">
        <v>1593</v>
      </c>
      <c r="R420" s="20" t="str">
        <f>VLOOKUP(Q420,Prowadzacy!$F$2:$K$105,2,FALSE)</f>
        <v>Paweł</v>
      </c>
      <c r="S420" s="20">
        <f>VLOOKUP(Q420,Prowadzacy!$F$2:$K$105,3,FALSE)</f>
        <v>0</v>
      </c>
      <c r="T420" s="20" t="str">
        <f>VLOOKUP(Q420,Prowadzacy!$F$2:$K$105,4,FALSE)</f>
        <v>Żyłka</v>
      </c>
      <c r="U420" s="20" t="str">
        <f>VLOOKUP(Q420,Prowadzacy!$F$2:$M$105,8,FALSE)</f>
        <v xml:space="preserve">Paweł | Żyłka | Dr hab. inż. |  ( 05134 ) </v>
      </c>
      <c r="V420" s="164"/>
      <c r="W420" s="163" t="s">
        <v>221</v>
      </c>
      <c r="X420" s="163"/>
      <c r="Y420" s="163" t="s">
        <v>221</v>
      </c>
      <c r="Z420" s="10"/>
      <c r="AA420" s="9"/>
      <c r="AB420" s="9"/>
      <c r="AC420" s="9"/>
      <c r="AD420" s="9"/>
      <c r="AE420" s="9"/>
      <c r="AF420" s="9"/>
      <c r="AG420" s="9"/>
      <c r="AH420" s="9"/>
      <c r="AI420" s="9"/>
      <c r="AJ420" s="9"/>
      <c r="AK420" s="9"/>
    </row>
    <row r="421" spans="1:37" ht="104.25">
      <c r="A421" s="288">
        <v>416</v>
      </c>
      <c r="B421" s="20" t="str">
        <f>VLOOKUP(E421,studia!$F$1:$I$12,2,FALSE)</f>
        <v>Elektrotechnika</v>
      </c>
      <c r="C421" s="20" t="str">
        <f>VLOOKUP(E421,studia!$F$1:$I$12,3,FALSE)</f>
        <v>mgr</v>
      </c>
      <c r="D421" s="20" t="str">
        <f>VLOOKUP(E421,studia!$F$1:$I$12,4,FALSE)</f>
        <v>ETP</v>
      </c>
      <c r="E421" s="159" t="s">
        <v>884</v>
      </c>
      <c r="F421" s="159"/>
      <c r="G421" s="253" t="s">
        <v>1835</v>
      </c>
      <c r="H421" s="253" t="s">
        <v>1461</v>
      </c>
      <c r="I421" s="253" t="s">
        <v>1462</v>
      </c>
      <c r="J421" s="160" t="s">
        <v>1455</v>
      </c>
      <c r="K421" s="19" t="str">
        <f>VLOOKUP(J421,Prowadzacy!$F$2:$J$105,2,FALSE)</f>
        <v>Ryszard</v>
      </c>
      <c r="L421" s="19" t="str">
        <f>VLOOKUP(J421,Prowadzacy!$F$2:$K$105,3,FALSE)</f>
        <v>Leon</v>
      </c>
      <c r="M421" s="19" t="str">
        <f>VLOOKUP(J421,Prowadzacy!$F$2:$K$105,4,FALSE)</f>
        <v>Kacprzyk</v>
      </c>
      <c r="N421" s="20" t="str">
        <f>VLOOKUP(J421,Prowadzacy!$F$2:$M$105,8,FALSE)</f>
        <v xml:space="preserve">Ryszard | Kacprzyk | Prof. dr hab. inż. |  ( 05106 ) </v>
      </c>
      <c r="O421" s="20" t="str">
        <f>VLOOKUP(J421,Prowadzacy!$F$2:$K$105,5,FALSE)</f>
        <v>K38W05D02</v>
      </c>
      <c r="P421" s="20" t="str">
        <f>VLOOKUP(J421,Prowadzacy!$F$2:$K$105,6,FALSE)</f>
        <v>ZWN</v>
      </c>
      <c r="Q421" s="161" t="s">
        <v>1416</v>
      </c>
      <c r="R421" s="20" t="str">
        <f>VLOOKUP(Q421,Prowadzacy!$F$2:$K$105,2,FALSE)</f>
        <v>Tomasz</v>
      </c>
      <c r="S421" s="20">
        <f>VLOOKUP(Q421,Prowadzacy!$F$2:$K$105,3,FALSE)</f>
        <v>0</v>
      </c>
      <c r="T421" s="20" t="str">
        <f>VLOOKUP(Q421,Prowadzacy!$F$2:$K$105,4,FALSE)</f>
        <v>Czapka</v>
      </c>
      <c r="U421" s="20" t="str">
        <f>VLOOKUP(Q421,Prowadzacy!$F$2:$M$105,8,FALSE)</f>
        <v xml:space="preserve">Tomasz | Czapka | Dr inż. |  ( 05158 ) </v>
      </c>
      <c r="V421" s="164"/>
      <c r="W421" s="163" t="s">
        <v>221</v>
      </c>
      <c r="X421" s="163"/>
      <c r="Y421" s="163" t="s">
        <v>221</v>
      </c>
      <c r="Z421" s="10"/>
      <c r="AA421" s="9"/>
      <c r="AB421" s="9"/>
      <c r="AC421" s="9"/>
      <c r="AD421" s="9"/>
      <c r="AE421" s="9"/>
      <c r="AF421" s="9"/>
      <c r="AG421" s="9"/>
      <c r="AH421" s="9"/>
      <c r="AI421" s="9"/>
      <c r="AJ421" s="9"/>
      <c r="AK421" s="9"/>
    </row>
    <row r="422" spans="1:37" ht="117">
      <c r="A422" s="288">
        <v>417</v>
      </c>
      <c r="B422" s="20" t="str">
        <f>VLOOKUP(E422,studia!$F$1:$I$12,2,FALSE)</f>
        <v>Elektrotechnika</v>
      </c>
      <c r="C422" s="20" t="str">
        <f>VLOOKUP(E422,studia!$F$1:$I$12,3,FALSE)</f>
        <v>mgr</v>
      </c>
      <c r="D422" s="20" t="str">
        <f>VLOOKUP(E422,studia!$F$1:$I$12,4,FALSE)</f>
        <v>ETP</v>
      </c>
      <c r="E422" s="159" t="s">
        <v>884</v>
      </c>
      <c r="F422" s="159"/>
      <c r="G422" s="253" t="s">
        <v>1623</v>
      </c>
      <c r="H422" s="253" t="s">
        <v>1624</v>
      </c>
      <c r="I422" s="253" t="s">
        <v>1625</v>
      </c>
      <c r="J422" s="160" t="s">
        <v>1622</v>
      </c>
      <c r="K422" s="19" t="str">
        <f>VLOOKUP(J422,Prowadzacy!$F$2:$J$105,2,FALSE)</f>
        <v>Anna</v>
      </c>
      <c r="L422" s="19">
        <f>VLOOKUP(J422,Prowadzacy!$F$2:$K$105,3,FALSE)</f>
        <v>0</v>
      </c>
      <c r="M422" s="19" t="str">
        <f>VLOOKUP(J422,Prowadzacy!$F$2:$K$105,4,FALSE)</f>
        <v>Kisiel</v>
      </c>
      <c r="N422" s="20" t="str">
        <f>VLOOKUP(J422,Prowadzacy!$F$2:$M$105,8,FALSE)</f>
        <v xml:space="preserve">Anna | Kisiel | Dr inż. |  ( 05107 ) </v>
      </c>
      <c r="O422" s="20" t="str">
        <f>VLOOKUP(J422,Prowadzacy!$F$2:$K$105,5,FALSE)</f>
        <v>K38W05D02</v>
      </c>
      <c r="P422" s="20" t="str">
        <f>VLOOKUP(J422,Prowadzacy!$F$2:$K$105,6,FALSE)</f>
        <v>ZE</v>
      </c>
      <c r="Q422" s="161" t="s">
        <v>1582</v>
      </c>
      <c r="R422" s="20" t="str">
        <f>VLOOKUP(Q422,Prowadzacy!$F$2:$K$105,2,FALSE)</f>
        <v>Jan</v>
      </c>
      <c r="S422" s="20" t="str">
        <f>VLOOKUP(Q422,Prowadzacy!$F$2:$K$105,3,FALSE)</f>
        <v>Stanisław</v>
      </c>
      <c r="T422" s="20" t="str">
        <f>VLOOKUP(Q422,Prowadzacy!$F$2:$K$105,4,FALSE)</f>
        <v>Ziaja</v>
      </c>
      <c r="U422" s="20" t="str">
        <f>VLOOKUP(Q422,Prowadzacy!$F$2:$M$105,8,FALSE)</f>
        <v xml:space="preserve">Jan | Ziaja | Dr hab. inż. |  ( 05132 ) </v>
      </c>
      <c r="V422" s="164"/>
      <c r="W422" s="163" t="s">
        <v>221</v>
      </c>
      <c r="X422" s="163"/>
      <c r="Y422" s="163" t="s">
        <v>221</v>
      </c>
      <c r="Z422" s="10"/>
      <c r="AA422" s="9"/>
      <c r="AB422" s="9"/>
      <c r="AC422" s="9"/>
      <c r="AD422" s="9"/>
      <c r="AE422" s="9"/>
      <c r="AF422" s="9"/>
      <c r="AG422" s="9"/>
      <c r="AH422" s="9"/>
      <c r="AI422" s="9"/>
      <c r="AJ422" s="9"/>
      <c r="AK422" s="9"/>
    </row>
    <row r="423" spans="1:37" ht="66">
      <c r="A423" s="288">
        <v>418</v>
      </c>
      <c r="B423" s="20" t="str">
        <f>VLOOKUP(E423,studia!$F$1:$I$12,2,FALSE)</f>
        <v>Elektrotechnika</v>
      </c>
      <c r="C423" s="20" t="str">
        <f>VLOOKUP(E423,studia!$F$1:$I$12,3,FALSE)</f>
        <v>mgr</v>
      </c>
      <c r="D423" s="20" t="str">
        <f>VLOOKUP(E423,studia!$F$1:$I$12,4,FALSE)</f>
        <v>ETP</v>
      </c>
      <c r="E423" s="159" t="s">
        <v>884</v>
      </c>
      <c r="F423" s="159"/>
      <c r="G423" s="253" t="s">
        <v>1509</v>
      </c>
      <c r="H423" s="253" t="s">
        <v>1510</v>
      </c>
      <c r="I423" s="253" t="s">
        <v>1511</v>
      </c>
      <c r="J423" s="160" t="s">
        <v>1505</v>
      </c>
      <c r="K423" s="19" t="str">
        <f>VLOOKUP(J423,Prowadzacy!$F$2:$J$105,2,FALSE)</f>
        <v>Marcin</v>
      </c>
      <c r="L423" s="19" t="str">
        <f>VLOOKUP(J423,Prowadzacy!$F$2:$K$105,3,FALSE)</f>
        <v>przemysław</v>
      </c>
      <c r="M423" s="19" t="str">
        <f>VLOOKUP(J423,Prowadzacy!$F$2:$K$105,4,FALSE)</f>
        <v>Lewandowski</v>
      </c>
      <c r="N423" s="20" t="str">
        <f>VLOOKUP(J423,Prowadzacy!$F$2:$M$105,8,FALSE)</f>
        <v xml:space="preserve">Marcin | Lewandowski | Dr inż. |  ( 05166 ) </v>
      </c>
      <c r="O423" s="20" t="str">
        <f>VLOOKUP(J423,Prowadzacy!$F$2:$K$105,5,FALSE)</f>
        <v>K38W05D02</v>
      </c>
      <c r="P423" s="20" t="str">
        <f>VLOOKUP(J423,Prowadzacy!$F$2:$K$105,6,FALSE)</f>
        <v>ZE</v>
      </c>
      <c r="Q423" s="161" t="s">
        <v>1478</v>
      </c>
      <c r="R423" s="20" t="str">
        <f>VLOOKUP(Q423,Prowadzacy!$F$2:$K$105,2,FALSE)</f>
        <v>Krystian</v>
      </c>
      <c r="S423" s="20">
        <f>VLOOKUP(Q423,Prowadzacy!$F$2:$K$105,3,FALSE)</f>
        <v>0</v>
      </c>
      <c r="T423" s="20" t="str">
        <f>VLOOKUP(Q423,Prowadzacy!$F$2:$K$105,4,FALSE)</f>
        <v>Krawczyk</v>
      </c>
      <c r="U423" s="20" t="str">
        <f>VLOOKUP(Q423,Prowadzacy!$F$2:$M$105,8,FALSE)</f>
        <v xml:space="preserve">Krystian | Krawczyk | Dr inż. |  ( 05157 ) </v>
      </c>
      <c r="V423" s="164"/>
      <c r="W423" s="163" t="s">
        <v>221</v>
      </c>
      <c r="X423" s="163"/>
      <c r="Y423" s="163" t="s">
        <v>221</v>
      </c>
      <c r="Z423" s="10"/>
      <c r="AA423" s="9"/>
      <c r="AB423" s="9"/>
      <c r="AC423" s="9"/>
      <c r="AD423" s="9"/>
      <c r="AE423" s="9"/>
      <c r="AF423" s="9"/>
      <c r="AG423" s="9"/>
      <c r="AH423" s="9"/>
      <c r="AI423" s="9"/>
      <c r="AJ423" s="9"/>
      <c r="AK423" s="9"/>
    </row>
    <row r="424" spans="1:37" ht="129.75">
      <c r="A424" s="288">
        <v>419</v>
      </c>
      <c r="B424" s="20" t="str">
        <f>VLOOKUP(E424,studia!$F$1:$I$12,2,FALSE)</f>
        <v>Elektrotechnika</v>
      </c>
      <c r="C424" s="20" t="str">
        <f>VLOOKUP(E424,studia!$F$1:$I$12,3,FALSE)</f>
        <v>mgr</v>
      </c>
      <c r="D424" s="20" t="str">
        <f>VLOOKUP(E424,studia!$F$1:$I$12,4,FALSE)</f>
        <v>ETP</v>
      </c>
      <c r="E424" s="159" t="s">
        <v>884</v>
      </c>
      <c r="F424" s="159"/>
      <c r="G424" s="253" t="s">
        <v>1512</v>
      </c>
      <c r="H424" s="253" t="s">
        <v>1513</v>
      </c>
      <c r="I424" s="253" t="s">
        <v>1514</v>
      </c>
      <c r="J424" s="160" t="s">
        <v>1515</v>
      </c>
      <c r="K424" s="19" t="str">
        <f>VLOOKUP(J424,Prowadzacy!$F$2:$J$105,2,FALSE)</f>
        <v>Adam</v>
      </c>
      <c r="L424" s="19" t="str">
        <f>VLOOKUP(J424,Prowadzacy!$F$2:$K$105,3,FALSE)</f>
        <v>Łukasz</v>
      </c>
      <c r="M424" s="19" t="str">
        <f>VLOOKUP(J424,Prowadzacy!$F$2:$K$105,4,FALSE)</f>
        <v>Pelesz</v>
      </c>
      <c r="N424" s="20" t="str">
        <f>VLOOKUP(J424,Prowadzacy!$F$2:$M$105,8,FALSE)</f>
        <v xml:space="preserve">Adam | Pelesz | Dr inż. |  ( 05170 ) </v>
      </c>
      <c r="O424" s="20" t="str">
        <f>VLOOKUP(J424,Prowadzacy!$F$2:$K$105,5,FALSE)</f>
        <v>K38W05D02</v>
      </c>
      <c r="P424" s="20" t="str">
        <f>VLOOKUP(J424,Prowadzacy!$F$2:$K$105,6,FALSE)</f>
        <v>ZWN</v>
      </c>
      <c r="Q424" s="161" t="s">
        <v>1593</v>
      </c>
      <c r="R424" s="20" t="str">
        <f>VLOOKUP(Q424,Prowadzacy!$F$2:$K$105,2,FALSE)</f>
        <v>Paweł</v>
      </c>
      <c r="S424" s="20">
        <f>VLOOKUP(Q424,Prowadzacy!$F$2:$K$105,3,FALSE)</f>
        <v>0</v>
      </c>
      <c r="T424" s="20" t="str">
        <f>VLOOKUP(Q424,Prowadzacy!$F$2:$K$105,4,FALSE)</f>
        <v>Żyłka</v>
      </c>
      <c r="U424" s="20" t="str">
        <f>VLOOKUP(Q424,Prowadzacy!$F$2:$M$105,8,FALSE)</f>
        <v xml:space="preserve">Paweł | Żyłka | Dr hab. inż. |  ( 05134 ) </v>
      </c>
      <c r="V424" s="164"/>
      <c r="W424" s="163" t="s">
        <v>221</v>
      </c>
      <c r="X424" s="163"/>
      <c r="Y424" s="163" t="s">
        <v>221</v>
      </c>
      <c r="Z424" s="10"/>
      <c r="AA424" s="9"/>
      <c r="AB424" s="9"/>
      <c r="AC424" s="9"/>
      <c r="AD424" s="9"/>
      <c r="AE424" s="9"/>
      <c r="AF424" s="9"/>
      <c r="AG424" s="9"/>
      <c r="AH424" s="9"/>
      <c r="AI424" s="9"/>
      <c r="AJ424" s="9"/>
      <c r="AK424" s="9"/>
    </row>
    <row r="425" spans="1:37" ht="142.5">
      <c r="A425" s="288">
        <v>420</v>
      </c>
      <c r="B425" s="20" t="str">
        <f>VLOOKUP(E425,studia!$F$1:$I$12,2,FALSE)</f>
        <v>Elektrotechnika</v>
      </c>
      <c r="C425" s="20" t="str">
        <f>VLOOKUP(E425,studia!$F$1:$I$12,3,FALSE)</f>
        <v>mgr</v>
      </c>
      <c r="D425" s="20" t="str">
        <f>VLOOKUP(E425,studia!$F$1:$I$12,4,FALSE)</f>
        <v>ETP</v>
      </c>
      <c r="E425" s="159" t="s">
        <v>884</v>
      </c>
      <c r="F425" s="159"/>
      <c r="G425" s="253" t="s">
        <v>1516</v>
      </c>
      <c r="H425" s="253" t="s">
        <v>1517</v>
      </c>
      <c r="I425" s="253" t="s">
        <v>1518</v>
      </c>
      <c r="J425" s="160" t="s">
        <v>1515</v>
      </c>
      <c r="K425" s="19" t="str">
        <f>VLOOKUP(J425,Prowadzacy!$F$2:$J$105,2,FALSE)</f>
        <v>Adam</v>
      </c>
      <c r="L425" s="19" t="str">
        <f>VLOOKUP(J425,Prowadzacy!$F$2:$K$105,3,FALSE)</f>
        <v>Łukasz</v>
      </c>
      <c r="M425" s="19" t="str">
        <f>VLOOKUP(J425,Prowadzacy!$F$2:$K$105,4,FALSE)</f>
        <v>Pelesz</v>
      </c>
      <c r="N425" s="20" t="str">
        <f>VLOOKUP(J425,Prowadzacy!$F$2:$M$105,8,FALSE)</f>
        <v xml:space="preserve">Adam | Pelesz | Dr inż. |  ( 05170 ) </v>
      </c>
      <c r="O425" s="20" t="str">
        <f>VLOOKUP(J425,Prowadzacy!$F$2:$K$105,5,FALSE)</f>
        <v>K38W05D02</v>
      </c>
      <c r="P425" s="20" t="str">
        <f>VLOOKUP(J425,Prowadzacy!$F$2:$K$105,6,FALSE)</f>
        <v>ZWN</v>
      </c>
      <c r="Q425" s="161" t="s">
        <v>1416</v>
      </c>
      <c r="R425" s="20" t="str">
        <f>VLOOKUP(Q425,Prowadzacy!$F$2:$K$105,2,FALSE)</f>
        <v>Tomasz</v>
      </c>
      <c r="S425" s="20">
        <f>VLOOKUP(Q425,Prowadzacy!$F$2:$K$105,3,FALSE)</f>
        <v>0</v>
      </c>
      <c r="T425" s="20" t="str">
        <f>VLOOKUP(Q425,Prowadzacy!$F$2:$K$105,4,FALSE)</f>
        <v>Czapka</v>
      </c>
      <c r="U425" s="20" t="str">
        <f>VLOOKUP(Q425,Prowadzacy!$F$2:$M$105,8,FALSE)</f>
        <v xml:space="preserve">Tomasz | Czapka | Dr inż. |  ( 05158 ) </v>
      </c>
      <c r="V425" s="164"/>
      <c r="W425" s="163" t="s">
        <v>221</v>
      </c>
      <c r="X425" s="163"/>
      <c r="Y425" s="163" t="s">
        <v>221</v>
      </c>
      <c r="Z425" s="10"/>
      <c r="AA425" s="9"/>
      <c r="AB425" s="9"/>
      <c r="AC425" s="9"/>
      <c r="AD425" s="9"/>
      <c r="AE425" s="9"/>
      <c r="AF425" s="9"/>
      <c r="AG425" s="9"/>
      <c r="AH425" s="9"/>
      <c r="AI425" s="9"/>
      <c r="AJ425" s="9"/>
      <c r="AK425" s="9"/>
    </row>
    <row r="426" spans="1:37" ht="78.75">
      <c r="A426" s="288">
        <v>421</v>
      </c>
      <c r="B426" s="20" t="str">
        <f>VLOOKUP(E426,studia!$F$1:$I$12,2,FALSE)</f>
        <v>Elektrotechnika</v>
      </c>
      <c r="C426" s="20" t="str">
        <f>VLOOKUP(E426,studia!$F$1:$I$12,3,FALSE)</f>
        <v>mgr</v>
      </c>
      <c r="D426" s="20" t="str">
        <f>VLOOKUP(E426,studia!$F$1:$I$12,4,FALSE)</f>
        <v>ETP</v>
      </c>
      <c r="E426" s="163" t="s">
        <v>884</v>
      </c>
      <c r="F426" s="163"/>
      <c r="G426" s="253" t="s">
        <v>1541</v>
      </c>
      <c r="H426" s="253" t="s">
        <v>1542</v>
      </c>
      <c r="I426" s="253" t="s">
        <v>1543</v>
      </c>
      <c r="J426" s="164" t="s">
        <v>1534</v>
      </c>
      <c r="K426" s="19" t="str">
        <f>VLOOKUP(J426,Prowadzacy!$F$2:$J$105,2,FALSE)</f>
        <v>Jacek</v>
      </c>
      <c r="L426" s="19" t="str">
        <f>VLOOKUP(J426,Prowadzacy!$F$2:$K$105,3,FALSE)</f>
        <v>Jerzy</v>
      </c>
      <c r="M426" s="19" t="str">
        <f>VLOOKUP(J426,Prowadzacy!$F$2:$K$105,4,FALSE)</f>
        <v>Rezmer</v>
      </c>
      <c r="N426" s="20" t="str">
        <f>VLOOKUP(J426,Prowadzacy!$F$2:$M$105,8,FALSE)</f>
        <v xml:space="preserve">Jacek | Rezmer | Dr hab. inż. |  ( 05120 ) </v>
      </c>
      <c r="O426" s="20" t="str">
        <f>VLOOKUP(J426,Prowadzacy!$F$2:$K$105,5,FALSE)</f>
        <v>K38W05D02</v>
      </c>
      <c r="P426" s="20" t="str">
        <f>VLOOKUP(J426,Prowadzacy!$F$2:$K$105,6,FALSE)</f>
        <v>ZET</v>
      </c>
      <c r="Q426" s="163" t="s">
        <v>1569</v>
      </c>
      <c r="R426" s="20" t="str">
        <f>VLOOKUP(Q426,Prowadzacy!$F$2:$K$105,2,FALSE)</f>
        <v>Zbigniew</v>
      </c>
      <c r="S426" s="20" t="str">
        <f>VLOOKUP(Q426,Prowadzacy!$F$2:$K$105,3,FALSE)</f>
        <v>Krzysztof</v>
      </c>
      <c r="T426" s="20" t="str">
        <f>VLOOKUP(Q426,Prowadzacy!$F$2:$K$105,4,FALSE)</f>
        <v>Wacławek</v>
      </c>
      <c r="U426" s="20" t="str">
        <f>VLOOKUP(Q426,Prowadzacy!$F$2:$M$105,8,FALSE)</f>
        <v xml:space="preserve">Zbigniew | Wacławek | Dr inż. |  ( 05129 ) </v>
      </c>
      <c r="V426" s="164"/>
      <c r="W426" s="163" t="s">
        <v>221</v>
      </c>
      <c r="X426" s="163"/>
      <c r="Y426" s="163" t="s">
        <v>221</v>
      </c>
      <c r="Z426" s="10"/>
      <c r="AA426" s="9"/>
      <c r="AB426" s="9"/>
      <c r="AC426" s="9"/>
      <c r="AD426" s="9"/>
      <c r="AE426" s="9"/>
      <c r="AF426" s="9"/>
      <c r="AG426" s="9"/>
      <c r="AH426" s="9"/>
      <c r="AI426" s="9"/>
      <c r="AJ426" s="9"/>
      <c r="AK426" s="9"/>
    </row>
    <row r="427" spans="1:37" ht="193.5">
      <c r="A427" s="288">
        <v>422</v>
      </c>
      <c r="B427" s="20" t="str">
        <f>VLOOKUP(E427,studia!$F$1:$I$12,2,FALSE)</f>
        <v>Automatyka Przemysłowa</v>
      </c>
      <c r="C427" s="20" t="str">
        <f>VLOOKUP(E427,studia!$F$1:$I$12,3,FALSE)</f>
        <v>mgr</v>
      </c>
      <c r="D427" s="20" t="str">
        <f>VLOOKUP(E427,studia!$F$1:$I$12,4,FALSE)</f>
        <v>AMU</v>
      </c>
      <c r="E427" s="168" t="s">
        <v>1654</v>
      </c>
      <c r="F427" s="168"/>
      <c r="G427" s="253" t="s">
        <v>1560</v>
      </c>
      <c r="H427" s="253" t="s">
        <v>1561</v>
      </c>
      <c r="I427" s="253" t="s">
        <v>1562</v>
      </c>
      <c r="J427" s="169" t="s">
        <v>1547</v>
      </c>
      <c r="K427" s="19" t="str">
        <f>VLOOKUP(J427,Prowadzacy!$F$2:$J$105,2,FALSE)</f>
        <v>Jarosław</v>
      </c>
      <c r="L427" s="19" t="str">
        <f>VLOOKUP(J427,Prowadzacy!$F$2:$K$105,3,FALSE)</f>
        <v>Marian</v>
      </c>
      <c r="M427" s="19" t="str">
        <f>VLOOKUP(J427,Prowadzacy!$F$2:$K$105,4,FALSE)</f>
        <v>Szymańda</v>
      </c>
      <c r="N427" s="20" t="str">
        <f>VLOOKUP(J427,Prowadzacy!$F$2:$M$105,8,FALSE)</f>
        <v xml:space="preserve">Jarosław | Szymańda | Dr inż. |  ( 05126 ) </v>
      </c>
      <c r="O427" s="20" t="str">
        <f>VLOOKUP(J427,Prowadzacy!$F$2:$K$105,5,FALSE)</f>
        <v>K38W05D02</v>
      </c>
      <c r="P427" s="20" t="str">
        <f>VLOOKUP(J427,Prowadzacy!$F$2:$K$105,6,FALSE)</f>
        <v>ZET</v>
      </c>
      <c r="Q427" s="168" t="s">
        <v>1534</v>
      </c>
      <c r="R427" s="20" t="str">
        <f>VLOOKUP(Q427,Prowadzacy!$F$2:$K$105,2,FALSE)</f>
        <v>Jacek</v>
      </c>
      <c r="S427" s="20" t="str">
        <f>VLOOKUP(Q427,Prowadzacy!$F$2:$K$105,3,FALSE)</f>
        <v>Jerzy</v>
      </c>
      <c r="T427" s="20" t="str">
        <f>VLOOKUP(Q427,Prowadzacy!$F$2:$K$105,4,FALSE)</f>
        <v>Rezmer</v>
      </c>
      <c r="U427" s="20" t="str">
        <f>VLOOKUP(Q427,Prowadzacy!$F$2:$M$105,8,FALSE)</f>
        <v xml:space="preserve">Jacek | Rezmer | Dr hab. inż. |  ( 05120 ) </v>
      </c>
      <c r="V427" s="169"/>
      <c r="W427" s="168" t="s">
        <v>221</v>
      </c>
      <c r="X427" s="168"/>
      <c r="Y427" s="168" t="s">
        <v>221</v>
      </c>
      <c r="Z427" s="10"/>
      <c r="AA427" s="9"/>
      <c r="AB427" s="9"/>
      <c r="AC427" s="9"/>
      <c r="AD427" s="9"/>
      <c r="AE427" s="9"/>
      <c r="AF427" s="9"/>
      <c r="AG427" s="9"/>
      <c r="AH427" s="9"/>
      <c r="AI427" s="9"/>
      <c r="AJ427" s="9"/>
      <c r="AK427" s="9"/>
    </row>
    <row r="428" spans="1:37" ht="91.5">
      <c r="A428" s="288">
        <v>423</v>
      </c>
      <c r="B428" s="20" t="str">
        <f>VLOOKUP(E428,studia!$F$1:$I$12,2,FALSE)</f>
        <v>Elektrotechnika</v>
      </c>
      <c r="C428" s="20" t="str">
        <f>VLOOKUP(E428,studia!$F$1:$I$12,3,FALSE)</f>
        <v>mgr</v>
      </c>
      <c r="D428" s="20" t="str">
        <f>VLOOKUP(E428,studia!$F$1:$I$12,4,FALSE)</f>
        <v>ETP</v>
      </c>
      <c r="E428" s="168" t="s">
        <v>884</v>
      </c>
      <c r="F428" s="168"/>
      <c r="G428" s="253" t="s">
        <v>1588</v>
      </c>
      <c r="H428" s="253" t="s">
        <v>1589</v>
      </c>
      <c r="I428" s="253" t="s">
        <v>1590</v>
      </c>
      <c r="J428" s="169" t="s">
        <v>1582</v>
      </c>
      <c r="K428" s="19" t="str">
        <f>VLOOKUP(J428,Prowadzacy!$F$2:$J$105,2,FALSE)</f>
        <v>Jan</v>
      </c>
      <c r="L428" s="19" t="str">
        <f>VLOOKUP(J428,Prowadzacy!$F$2:$K$105,3,FALSE)</f>
        <v>Stanisław</v>
      </c>
      <c r="M428" s="19" t="str">
        <f>VLOOKUP(J428,Prowadzacy!$F$2:$K$105,4,FALSE)</f>
        <v>Ziaja</v>
      </c>
      <c r="N428" s="20" t="str">
        <f>VLOOKUP(J428,Prowadzacy!$F$2:$M$105,8,FALSE)</f>
        <v xml:space="preserve">Jan | Ziaja | Dr hab. inż. |  ( 05132 ) </v>
      </c>
      <c r="O428" s="20" t="str">
        <f>VLOOKUP(J428,Prowadzacy!$F$2:$K$105,5,FALSE)</f>
        <v>K38W05D02</v>
      </c>
      <c r="P428" s="20" t="str">
        <f>VLOOKUP(J428,Prowadzacy!$F$2:$K$105,6,FALSE)</f>
        <v>ZE</v>
      </c>
      <c r="Q428" s="168" t="s">
        <v>1628</v>
      </c>
      <c r="R428" s="20" t="str">
        <f>VLOOKUP(Q428,Prowadzacy!$F$2:$K$105,2,FALSE)</f>
        <v>Maciej</v>
      </c>
      <c r="S428" s="20" t="str">
        <f>VLOOKUP(Q428,Prowadzacy!$F$2:$K$105,3,FALSE)</f>
        <v>Władysław</v>
      </c>
      <c r="T428" s="20" t="str">
        <f>VLOOKUP(Q428,Prowadzacy!$F$2:$K$105,4,FALSE)</f>
        <v>Jaroszewski</v>
      </c>
      <c r="U428" s="20" t="str">
        <f>VLOOKUP(Q428,Prowadzacy!$F$2:$M$105,8,FALSE)</f>
        <v xml:space="preserve">Maciej | Jaroszewski | Dr hab. inż. |  ( 05104 ) </v>
      </c>
      <c r="V428" s="169"/>
      <c r="W428" s="168" t="s">
        <v>221</v>
      </c>
      <c r="X428" s="168"/>
      <c r="Y428" s="168" t="s">
        <v>221</v>
      </c>
      <c r="Z428" s="10"/>
      <c r="AA428" s="9"/>
      <c r="AB428" s="9"/>
      <c r="AC428" s="9"/>
      <c r="AD428" s="9"/>
      <c r="AE428" s="9"/>
      <c r="AF428" s="9"/>
      <c r="AG428" s="9"/>
      <c r="AH428" s="9"/>
      <c r="AI428" s="9"/>
      <c r="AJ428" s="9"/>
      <c r="AK428" s="9"/>
    </row>
    <row r="429" spans="1:37" ht="142.5">
      <c r="A429" s="288">
        <v>424</v>
      </c>
      <c r="B429" s="20" t="str">
        <f>VLOOKUP(E429,studia!$F$1:$I$12,2,FALSE)</f>
        <v>Elektrotechnika</v>
      </c>
      <c r="C429" s="20" t="str">
        <f>VLOOKUP(E429,studia!$F$1:$I$12,3,FALSE)</f>
        <v>mgr</v>
      </c>
      <c r="D429" s="20" t="str">
        <f>VLOOKUP(E429,studia!$F$1:$I$12,4,FALSE)</f>
        <v>ETP</v>
      </c>
      <c r="E429" s="168" t="s">
        <v>884</v>
      </c>
      <c r="F429" s="168"/>
      <c r="G429" s="253" t="s">
        <v>1594</v>
      </c>
      <c r="H429" s="253" t="s">
        <v>1595</v>
      </c>
      <c r="I429" s="253" t="s">
        <v>1596</v>
      </c>
      <c r="J429" s="169" t="s">
        <v>1593</v>
      </c>
      <c r="K429" s="19" t="str">
        <f>VLOOKUP(J429,Prowadzacy!$F$2:$J$105,2,FALSE)</f>
        <v>Paweł</v>
      </c>
      <c r="L429" s="19">
        <f>VLOOKUP(J429,Prowadzacy!$F$2:$K$105,3,FALSE)</f>
        <v>0</v>
      </c>
      <c r="M429" s="19" t="str">
        <f>VLOOKUP(J429,Prowadzacy!$F$2:$K$105,4,FALSE)</f>
        <v>Żyłka</v>
      </c>
      <c r="N429" s="20" t="str">
        <f>VLOOKUP(J429,Prowadzacy!$F$2:$M$105,8,FALSE)</f>
        <v xml:space="preserve">Paweł | Żyłka | Dr hab. inż. |  ( 05134 ) </v>
      </c>
      <c r="O429" s="20" t="str">
        <f>VLOOKUP(J429,Prowadzacy!$F$2:$K$105,5,FALSE)</f>
        <v>K38W05D02</v>
      </c>
      <c r="P429" s="20" t="str">
        <f>VLOOKUP(J429,Prowadzacy!$F$2:$K$105,6,FALSE)</f>
        <v>ZE</v>
      </c>
      <c r="Q429" s="168" t="s">
        <v>1515</v>
      </c>
      <c r="R429" s="20" t="str">
        <f>VLOOKUP(Q429,Prowadzacy!$F$2:$K$105,2,FALSE)</f>
        <v>Adam</v>
      </c>
      <c r="S429" s="20" t="str">
        <f>VLOOKUP(Q429,Prowadzacy!$F$2:$K$105,3,FALSE)</f>
        <v>Łukasz</v>
      </c>
      <c r="T429" s="20" t="str">
        <f>VLOOKUP(Q429,Prowadzacy!$F$2:$K$105,4,FALSE)</f>
        <v>Pelesz</v>
      </c>
      <c r="U429" s="20" t="str">
        <f>VLOOKUP(Q429,Prowadzacy!$F$2:$M$105,8,FALSE)</f>
        <v xml:space="preserve">Adam | Pelesz | Dr inż. |  ( 05170 ) </v>
      </c>
      <c r="V429" s="169"/>
      <c r="W429" s="168" t="s">
        <v>221</v>
      </c>
      <c r="X429" s="168"/>
      <c r="Y429" s="168" t="s">
        <v>221</v>
      </c>
      <c r="Z429" s="10"/>
      <c r="AA429" s="9"/>
      <c r="AB429" s="9"/>
      <c r="AC429" s="9"/>
      <c r="AD429" s="9"/>
      <c r="AE429" s="9"/>
      <c r="AF429" s="9"/>
      <c r="AG429" s="9"/>
      <c r="AH429" s="9"/>
      <c r="AI429" s="9"/>
      <c r="AJ429" s="9"/>
      <c r="AK429" s="9"/>
    </row>
    <row r="430" spans="1:37" ht="206.25">
      <c r="A430" s="288">
        <v>425</v>
      </c>
      <c r="B430" s="20" t="str">
        <f>VLOOKUP(E430,studia!$F$1:$I$12,2,FALSE)</f>
        <v>Elektrotechnika</v>
      </c>
      <c r="C430" s="20" t="str">
        <f>VLOOKUP(E430,studia!$F$1:$I$12,3,FALSE)</f>
        <v>mgr</v>
      </c>
      <c r="D430" s="20" t="str">
        <f>VLOOKUP(E430,studia!$F$1:$I$12,4,FALSE)</f>
        <v>ETP</v>
      </c>
      <c r="E430" s="168" t="s">
        <v>884</v>
      </c>
      <c r="F430" s="168"/>
      <c r="G430" s="253" t="s">
        <v>1609</v>
      </c>
      <c r="H430" s="253" t="s">
        <v>1610</v>
      </c>
      <c r="I430" s="253" t="s">
        <v>1611</v>
      </c>
      <c r="J430" s="169" t="s">
        <v>1593</v>
      </c>
      <c r="K430" s="19" t="str">
        <f>VLOOKUP(J430,Prowadzacy!$F$2:$J$105,2,FALSE)</f>
        <v>Paweł</v>
      </c>
      <c r="L430" s="19">
        <f>VLOOKUP(J430,Prowadzacy!$F$2:$K$105,3,FALSE)</f>
        <v>0</v>
      </c>
      <c r="M430" s="19" t="str">
        <f>VLOOKUP(J430,Prowadzacy!$F$2:$K$105,4,FALSE)</f>
        <v>Żyłka</v>
      </c>
      <c r="N430" s="20" t="str">
        <f>VLOOKUP(J430,Prowadzacy!$F$2:$M$105,8,FALSE)</f>
        <v xml:space="preserve">Paweł | Żyłka | Dr hab. inż. |  ( 05134 ) </v>
      </c>
      <c r="O430" s="20" t="str">
        <f>VLOOKUP(J430,Prowadzacy!$F$2:$K$105,5,FALSE)</f>
        <v>K38W05D02</v>
      </c>
      <c r="P430" s="20" t="str">
        <f>VLOOKUP(J430,Prowadzacy!$F$2:$K$105,6,FALSE)</f>
        <v>ZE</v>
      </c>
      <c r="Q430" s="168" t="s">
        <v>1416</v>
      </c>
      <c r="R430" s="20" t="str">
        <f>VLOOKUP(Q430,Prowadzacy!$F$2:$K$105,2,FALSE)</f>
        <v>Tomasz</v>
      </c>
      <c r="S430" s="20">
        <f>VLOOKUP(Q430,Prowadzacy!$F$2:$K$105,3,FALSE)</f>
        <v>0</v>
      </c>
      <c r="T430" s="20" t="str">
        <f>VLOOKUP(Q430,Prowadzacy!$F$2:$K$105,4,FALSE)</f>
        <v>Czapka</v>
      </c>
      <c r="U430" s="20" t="str">
        <f>VLOOKUP(Q430,Prowadzacy!$F$2:$M$105,8,FALSE)</f>
        <v xml:space="preserve">Tomasz | Czapka | Dr inż. |  ( 05158 ) </v>
      </c>
      <c r="V430" s="169"/>
      <c r="W430" s="168" t="s">
        <v>221</v>
      </c>
      <c r="X430" s="168"/>
      <c r="Y430" s="168" t="s">
        <v>221</v>
      </c>
      <c r="Z430" s="10"/>
      <c r="AA430" s="9"/>
      <c r="AB430" s="9"/>
      <c r="AC430" s="9"/>
      <c r="AD430" s="9"/>
      <c r="AE430" s="9"/>
      <c r="AF430" s="9"/>
      <c r="AG430" s="9"/>
      <c r="AH430" s="9"/>
      <c r="AI430" s="9"/>
      <c r="AJ430" s="9"/>
      <c r="AK430" s="9"/>
    </row>
    <row r="431" spans="1:37" ht="193.5">
      <c r="A431" s="288">
        <v>426</v>
      </c>
      <c r="B431" s="20" t="str">
        <f>VLOOKUP(E431,studia!$F$1:$I$12,2,FALSE)</f>
        <v>Elektrotechnika</v>
      </c>
      <c r="C431" s="20" t="str">
        <f>VLOOKUP(E431,studia!$F$1:$I$12,3,FALSE)</f>
        <v>mgr</v>
      </c>
      <c r="D431" s="20" t="str">
        <f>VLOOKUP(E431,studia!$F$1:$I$12,4,FALSE)</f>
        <v>ETP</v>
      </c>
      <c r="E431" s="168" t="s">
        <v>884</v>
      </c>
      <c r="F431" s="168"/>
      <c r="G431" s="253" t="s">
        <v>1612</v>
      </c>
      <c r="H431" s="253" t="s">
        <v>1613</v>
      </c>
      <c r="I431" s="253" t="s">
        <v>1614</v>
      </c>
      <c r="J431" s="169" t="s">
        <v>1593</v>
      </c>
      <c r="K431" s="19" t="str">
        <f>VLOOKUP(J431,Prowadzacy!$F$2:$J$105,2,FALSE)</f>
        <v>Paweł</v>
      </c>
      <c r="L431" s="19">
        <f>VLOOKUP(J431,Prowadzacy!$F$2:$K$105,3,FALSE)</f>
        <v>0</v>
      </c>
      <c r="M431" s="19" t="str">
        <f>VLOOKUP(J431,Prowadzacy!$F$2:$K$105,4,FALSE)</f>
        <v>Żyłka</v>
      </c>
      <c r="N431" s="20" t="str">
        <f>VLOOKUP(J431,Prowadzacy!$F$2:$M$105,8,FALSE)</f>
        <v xml:space="preserve">Paweł | Żyłka | Dr hab. inż. |  ( 05134 ) </v>
      </c>
      <c r="O431" s="20" t="str">
        <f>VLOOKUP(J431,Prowadzacy!$F$2:$K$105,5,FALSE)</f>
        <v>K38W05D02</v>
      </c>
      <c r="P431" s="20" t="str">
        <f>VLOOKUP(J431,Prowadzacy!$F$2:$K$105,6,FALSE)</f>
        <v>ZE</v>
      </c>
      <c r="Q431" s="168" t="s">
        <v>1628</v>
      </c>
      <c r="R431" s="20" t="str">
        <f>VLOOKUP(Q431,Prowadzacy!$F$2:$K$105,2,FALSE)</f>
        <v>Maciej</v>
      </c>
      <c r="S431" s="20" t="str">
        <f>VLOOKUP(Q431,Prowadzacy!$F$2:$K$105,3,FALSE)</f>
        <v>Władysław</v>
      </c>
      <c r="T431" s="20" t="str">
        <f>VLOOKUP(Q431,Prowadzacy!$F$2:$K$105,4,FALSE)</f>
        <v>Jaroszewski</v>
      </c>
      <c r="U431" s="20" t="str">
        <f>VLOOKUP(Q431,Prowadzacy!$F$2:$M$105,8,FALSE)</f>
        <v xml:space="preserve">Maciej | Jaroszewski | Dr hab. inż. |  ( 05104 ) </v>
      </c>
      <c r="V431" s="169"/>
      <c r="W431" s="168" t="s">
        <v>221</v>
      </c>
      <c r="X431" s="168"/>
      <c r="Y431" s="168" t="s">
        <v>221</v>
      </c>
      <c r="Z431" s="10"/>
      <c r="AA431" s="9"/>
      <c r="AB431" s="9"/>
      <c r="AC431" s="9"/>
      <c r="AD431" s="9"/>
      <c r="AE431" s="9"/>
      <c r="AF431" s="9"/>
      <c r="AG431" s="9"/>
      <c r="AH431" s="9"/>
      <c r="AI431" s="9"/>
      <c r="AJ431" s="9"/>
      <c r="AK431" s="9"/>
    </row>
    <row r="432" spans="1:37" ht="155.25">
      <c r="A432" s="288">
        <v>427</v>
      </c>
      <c r="B432" s="20" t="str">
        <f>VLOOKUP(E432,studia!$F$1:$I$12,2,FALSE)</f>
        <v>Elektrotechnika</v>
      </c>
      <c r="C432" s="20" t="str">
        <f>VLOOKUP(E432,studia!$F$1:$I$12,3,FALSE)</f>
        <v>mgr</v>
      </c>
      <c r="D432" s="20" t="str">
        <f>VLOOKUP(E432,studia!$F$1:$I$12,4,FALSE)</f>
        <v>ETP</v>
      </c>
      <c r="E432" s="168" t="s">
        <v>884</v>
      </c>
      <c r="F432" s="168"/>
      <c r="G432" s="253" t="s">
        <v>1615</v>
      </c>
      <c r="H432" s="253" t="s">
        <v>1616</v>
      </c>
      <c r="I432" s="253" t="s">
        <v>1617</v>
      </c>
      <c r="J432" s="169" t="s">
        <v>1593</v>
      </c>
      <c r="K432" s="19" t="str">
        <f>VLOOKUP(J432,Prowadzacy!$F$2:$J$105,2,FALSE)</f>
        <v>Paweł</v>
      </c>
      <c r="L432" s="19">
        <f>VLOOKUP(J432,Prowadzacy!$F$2:$K$105,3,FALSE)</f>
        <v>0</v>
      </c>
      <c r="M432" s="19" t="str">
        <f>VLOOKUP(J432,Prowadzacy!$F$2:$K$105,4,FALSE)</f>
        <v>Żyłka</v>
      </c>
      <c r="N432" s="20" t="str">
        <f>VLOOKUP(J432,Prowadzacy!$F$2:$M$105,8,FALSE)</f>
        <v xml:space="preserve">Paweł | Żyłka | Dr hab. inż. |  ( 05134 ) </v>
      </c>
      <c r="O432" s="20" t="str">
        <f>VLOOKUP(J432,Prowadzacy!$F$2:$K$105,5,FALSE)</f>
        <v>K38W05D02</v>
      </c>
      <c r="P432" s="20" t="str">
        <f>VLOOKUP(J432,Prowadzacy!$F$2:$K$105,6,FALSE)</f>
        <v>ZE</v>
      </c>
      <c r="Q432" s="168" t="s">
        <v>1416</v>
      </c>
      <c r="R432" s="20" t="str">
        <f>VLOOKUP(Q432,Prowadzacy!$F$2:$K$105,2,FALSE)</f>
        <v>Tomasz</v>
      </c>
      <c r="S432" s="20">
        <f>VLOOKUP(Q432,Prowadzacy!$F$2:$K$105,3,FALSE)</f>
        <v>0</v>
      </c>
      <c r="T432" s="20" t="str">
        <f>VLOOKUP(Q432,Prowadzacy!$F$2:$K$105,4,FALSE)</f>
        <v>Czapka</v>
      </c>
      <c r="U432" s="20" t="str">
        <f>VLOOKUP(Q432,Prowadzacy!$F$2:$M$105,8,FALSE)</f>
        <v xml:space="preserve">Tomasz | Czapka | Dr inż. |  ( 05158 ) </v>
      </c>
      <c r="V432" s="169"/>
      <c r="W432" s="168" t="s">
        <v>221</v>
      </c>
      <c r="X432" s="168"/>
      <c r="Y432" s="168" t="s">
        <v>221</v>
      </c>
      <c r="Z432" s="10"/>
      <c r="AA432" s="9"/>
      <c r="AB432" s="9"/>
      <c r="AC432" s="9"/>
      <c r="AD432" s="9"/>
      <c r="AE432" s="9"/>
      <c r="AF432" s="9"/>
      <c r="AG432" s="9"/>
      <c r="AH432" s="9"/>
      <c r="AI432" s="9"/>
      <c r="AJ432" s="9"/>
      <c r="AK432" s="9"/>
    </row>
    <row r="433" spans="1:37" ht="180.75">
      <c r="A433" s="288">
        <v>428</v>
      </c>
      <c r="B433" s="20" t="str">
        <f>VLOOKUP(E433,studia!$F$1:$I$12,2,FALSE)</f>
        <v>Elektrotechnika</v>
      </c>
      <c r="C433" s="20" t="str">
        <f>VLOOKUP(E433,studia!$F$1:$I$12,3,FALSE)</f>
        <v>mgr</v>
      </c>
      <c r="D433" s="20" t="str">
        <f>VLOOKUP(E433,studia!$F$1:$I$12,4,FALSE)</f>
        <v>OZE</v>
      </c>
      <c r="E433" s="145" t="s">
        <v>918</v>
      </c>
      <c r="F433" s="145"/>
      <c r="G433" s="261" t="s">
        <v>919</v>
      </c>
      <c r="H433" s="261" t="s">
        <v>920</v>
      </c>
      <c r="I433" s="261" t="s">
        <v>921</v>
      </c>
      <c r="J433" s="145" t="s">
        <v>394</v>
      </c>
      <c r="K433" s="19" t="str">
        <f>VLOOKUP(J433,Prowadzacy!$F$2:$J$105,2,FALSE)</f>
        <v>Daniel</v>
      </c>
      <c r="L433" s="19" t="str">
        <f>VLOOKUP(J433,Prowadzacy!$F$2:$K$105,3,FALSE)</f>
        <v>Łukasz</v>
      </c>
      <c r="M433" s="19" t="str">
        <f>VLOOKUP(J433,Prowadzacy!$F$2:$K$105,4,FALSE)</f>
        <v>Bejmert</v>
      </c>
      <c r="N433" s="20" t="str">
        <f>VLOOKUP(J433,Prowadzacy!$F$2:$M$105,8,FALSE)</f>
        <v xml:space="preserve">Daniel | Bejmert | Dr inż. |  ( 05285 ) </v>
      </c>
      <c r="O433" s="20" t="str">
        <f>VLOOKUP(J433,Prowadzacy!$F$2:$K$105,5,FALSE)</f>
        <v>K36W05D02</v>
      </c>
      <c r="P433" s="20" t="str">
        <f>VLOOKUP(J433,Prowadzacy!$F$2:$K$105,6,FALSE)</f>
        <v>ZAS</v>
      </c>
      <c r="Q433" s="145" t="s">
        <v>435</v>
      </c>
      <c r="R433" s="20" t="str">
        <f>VLOOKUP(Q433,Prowadzacy!$F$2:$K$105,2,FALSE)</f>
        <v>Paweł</v>
      </c>
      <c r="S433" s="20" t="str">
        <f>VLOOKUP(Q433,Prowadzacy!$F$2:$K$105,3,FALSE)</f>
        <v>Adam</v>
      </c>
      <c r="T433" s="20" t="str">
        <f>VLOOKUP(Q433,Prowadzacy!$F$2:$K$105,4,FALSE)</f>
        <v>Regulski</v>
      </c>
      <c r="U433" s="20" t="str">
        <f>VLOOKUP(Q433,Prowadzacy!$F$2:$M$105,8,FALSE)</f>
        <v xml:space="preserve">Paweł | Regulski | Dr inż. |  ( 52340 ) </v>
      </c>
      <c r="V433" s="145"/>
      <c r="W433" s="145" t="s">
        <v>221</v>
      </c>
      <c r="X433" s="145"/>
      <c r="Y433" s="145" t="s">
        <v>221</v>
      </c>
      <c r="Z433" s="10"/>
      <c r="AA433" s="9"/>
      <c r="AB433" s="9"/>
      <c r="AC433" s="9"/>
      <c r="AD433" s="9"/>
      <c r="AE433" s="9"/>
      <c r="AF433" s="9"/>
      <c r="AG433" s="9"/>
      <c r="AH433" s="9"/>
      <c r="AI433" s="9"/>
      <c r="AJ433" s="9"/>
      <c r="AK433" s="9"/>
    </row>
    <row r="434" spans="1:37" ht="206.25">
      <c r="A434" s="288">
        <v>429</v>
      </c>
      <c r="B434" s="20" t="str">
        <f>VLOOKUP(E434,studia!$F$1:$I$12,2,FALSE)</f>
        <v>Elektrotechnika</v>
      </c>
      <c r="C434" s="20" t="str">
        <f>VLOOKUP(E434,studia!$F$1:$I$12,3,FALSE)</f>
        <v>mgr</v>
      </c>
      <c r="D434" s="20" t="str">
        <f>VLOOKUP(E434,studia!$F$1:$I$12,4,FALSE)</f>
        <v>OZE</v>
      </c>
      <c r="E434" s="145" t="s">
        <v>918</v>
      </c>
      <c r="F434" s="295" t="s">
        <v>2124</v>
      </c>
      <c r="G434" s="261" t="s">
        <v>922</v>
      </c>
      <c r="H434" s="261" t="s">
        <v>923</v>
      </c>
      <c r="I434" s="261" t="s">
        <v>924</v>
      </c>
      <c r="J434" s="145" t="s">
        <v>512</v>
      </c>
      <c r="K434" s="19" t="str">
        <f>VLOOKUP(J434,Prowadzacy!$F$2:$J$105,2,FALSE)</f>
        <v>Małgorzata</v>
      </c>
      <c r="L434" s="19" t="str">
        <f>VLOOKUP(J434,Prowadzacy!$F$2:$K$105,3,FALSE)</f>
        <v>Anna</v>
      </c>
      <c r="M434" s="19" t="str">
        <f>VLOOKUP(J434,Prowadzacy!$F$2:$K$105,4,FALSE)</f>
        <v>Bielówka</v>
      </c>
      <c r="N434" s="20" t="str">
        <f>VLOOKUP(J434,Prowadzacy!$F$2:$M$105,8,FALSE)</f>
        <v xml:space="preserve">Małgorzata | Bielówka | Dr inż. |  ( 05286 ) </v>
      </c>
      <c r="O434" s="20" t="str">
        <f>VLOOKUP(J434,Prowadzacy!$F$2:$K$105,5,FALSE)</f>
        <v>K36W05D02</v>
      </c>
      <c r="P434" s="20" t="str">
        <f>VLOOKUP(J434,Prowadzacy!$F$2:$K$105,6,FALSE)</f>
        <v>ZUE</v>
      </c>
      <c r="Q434" s="145" t="s">
        <v>500</v>
      </c>
      <c r="R434" s="20" t="str">
        <f>VLOOKUP(Q434,Prowadzacy!$F$2:$K$105,2,FALSE)</f>
        <v>Marta</v>
      </c>
      <c r="S434" s="20" t="str">
        <f>VLOOKUP(Q434,Prowadzacy!$F$2:$K$105,3,FALSE)</f>
        <v>Monika</v>
      </c>
      <c r="T434" s="20" t="str">
        <f>VLOOKUP(Q434,Prowadzacy!$F$2:$K$105,4,FALSE)</f>
        <v>Bątkiewicz-Pantuła</v>
      </c>
      <c r="U434" s="20" t="str">
        <f>VLOOKUP(Q434,Prowadzacy!$F$2:$M$105,8,FALSE)</f>
        <v xml:space="preserve">Marta | Bątkiewicz-Pantuła | Dr inż. |  ( 05298 ) </v>
      </c>
      <c r="V434" s="145"/>
      <c r="W434" s="285" t="s">
        <v>221</v>
      </c>
      <c r="X434" s="145"/>
      <c r="Y434" s="145" t="s">
        <v>221</v>
      </c>
      <c r="Z434" s="10"/>
      <c r="AA434" s="9"/>
      <c r="AB434" s="9"/>
      <c r="AC434" s="9"/>
      <c r="AD434" s="9"/>
      <c r="AE434" s="9"/>
      <c r="AF434" s="9"/>
      <c r="AG434" s="9"/>
      <c r="AH434" s="9"/>
      <c r="AI434" s="9"/>
      <c r="AJ434" s="9"/>
      <c r="AK434" s="9"/>
    </row>
    <row r="435" spans="1:37" ht="104.25">
      <c r="A435" s="288">
        <v>430</v>
      </c>
      <c r="B435" s="20" t="str">
        <f>VLOOKUP(E435,studia!$F$1:$I$12,2,FALSE)</f>
        <v>Elektrotechnika</v>
      </c>
      <c r="C435" s="20" t="str">
        <f>VLOOKUP(E435,studia!$F$1:$I$12,3,FALSE)</f>
        <v>mgr</v>
      </c>
      <c r="D435" s="20" t="str">
        <f>VLOOKUP(E435,studia!$F$1:$I$12,4,FALSE)</f>
        <v>OZE</v>
      </c>
      <c r="E435" s="145" t="s">
        <v>918</v>
      </c>
      <c r="F435" s="295" t="s">
        <v>2124</v>
      </c>
      <c r="G435" s="262" t="s">
        <v>925</v>
      </c>
      <c r="H435" s="262" t="s">
        <v>926</v>
      </c>
      <c r="I435" s="262" t="s">
        <v>1838</v>
      </c>
      <c r="J435" s="145" t="s">
        <v>523</v>
      </c>
      <c r="K435" s="19" t="str">
        <f>VLOOKUP(J435,Prowadzacy!$F$2:$J$105,2,FALSE)</f>
        <v>Joanna</v>
      </c>
      <c r="L435" s="19" t="str">
        <f>VLOOKUP(J435,Prowadzacy!$F$2:$K$105,3,FALSE)</f>
        <v>Karolina</v>
      </c>
      <c r="M435" s="19" t="str">
        <f>VLOOKUP(J435,Prowadzacy!$F$2:$K$105,4,FALSE)</f>
        <v>Budzisz</v>
      </c>
      <c r="N435" s="20" t="str">
        <f>VLOOKUP(J435,Prowadzacy!$F$2:$M$105,8,FALSE)</f>
        <v xml:space="preserve">Joanna | Budzisz | Dr inż. |  ( 05404 ) </v>
      </c>
      <c r="O435" s="20" t="str">
        <f>VLOOKUP(J435,Prowadzacy!$F$2:$K$105,5,FALSE)</f>
        <v>K36W05D02</v>
      </c>
      <c r="P435" s="20" t="str">
        <f>VLOOKUP(J435,Prowadzacy!$F$2:$K$105,6,FALSE)</f>
        <v>ZEP</v>
      </c>
      <c r="Q435" s="145" t="s">
        <v>695</v>
      </c>
      <c r="R435" s="20" t="str">
        <f>VLOOKUP(Q435,Prowadzacy!$F$2:$K$105,2,FALSE)</f>
        <v>Wiktoria</v>
      </c>
      <c r="S435" s="20" t="str">
        <f>VLOOKUP(Q435,Prowadzacy!$F$2:$K$105,3,FALSE)</f>
        <v>Maria</v>
      </c>
      <c r="T435" s="20" t="str">
        <f>VLOOKUP(Q435,Prowadzacy!$F$2:$K$105,4,FALSE)</f>
        <v>Grycan</v>
      </c>
      <c r="U435" s="20" t="str">
        <f>VLOOKUP(Q435,Prowadzacy!$F$2:$M$105,8,FALSE)</f>
        <v xml:space="preserve">Wiktoria | Grycan | Dr inż. |  ( 05408 ) </v>
      </c>
      <c r="V435" s="145"/>
      <c r="W435" s="145" t="s">
        <v>221</v>
      </c>
      <c r="X435" s="145"/>
      <c r="Y435" s="145" t="s">
        <v>221</v>
      </c>
      <c r="Z435" s="10"/>
      <c r="AA435" s="9"/>
      <c r="AB435" s="9"/>
      <c r="AC435" s="9"/>
      <c r="AD435" s="9"/>
      <c r="AE435" s="9"/>
      <c r="AF435" s="9"/>
      <c r="AG435" s="9"/>
      <c r="AH435" s="9"/>
      <c r="AI435" s="9"/>
      <c r="AJ435" s="9"/>
      <c r="AK435" s="9"/>
    </row>
    <row r="436" spans="1:37" ht="78.75">
      <c r="A436" s="288">
        <v>431</v>
      </c>
      <c r="B436" s="20" t="str">
        <f>VLOOKUP(E436,studia!$F$1:$I$12,2,FALSE)</f>
        <v>Elektrotechnika</v>
      </c>
      <c r="C436" s="20" t="str">
        <f>VLOOKUP(E436,studia!$F$1:$I$12,3,FALSE)</f>
        <v>mgr</v>
      </c>
      <c r="D436" s="20" t="str">
        <f>VLOOKUP(E436,studia!$F$1:$I$12,4,FALSE)</f>
        <v>OZE</v>
      </c>
      <c r="E436" s="145" t="s">
        <v>918</v>
      </c>
      <c r="F436" s="295" t="s">
        <v>2124</v>
      </c>
      <c r="G436" s="263" t="s">
        <v>927</v>
      </c>
      <c r="H436" s="263" t="s">
        <v>928</v>
      </c>
      <c r="I436" s="264" t="s">
        <v>929</v>
      </c>
      <c r="J436" s="145" t="s">
        <v>527</v>
      </c>
      <c r="K436" s="19" t="str">
        <f>VLOOKUP(J436,Prowadzacy!$F$2:$J$105,2,FALSE)</f>
        <v>Grażyna</v>
      </c>
      <c r="L436" s="19" t="str">
        <f>VLOOKUP(J436,Prowadzacy!$F$2:$K$105,3,FALSE)</f>
        <v>Zuzanna</v>
      </c>
      <c r="M436" s="19" t="str">
        <f>VLOOKUP(J436,Prowadzacy!$F$2:$K$105,4,FALSE)</f>
        <v>Dąbrowska-Kauf</v>
      </c>
      <c r="N436" s="20" t="str">
        <f>VLOOKUP(J436,Prowadzacy!$F$2:$M$105,8,FALSE)</f>
        <v xml:space="preserve">Grażyna | Dąbrowska-Kauf | Dr inż. |  ( 05206 ) </v>
      </c>
      <c r="O436" s="20" t="str">
        <f>VLOOKUP(J436,Prowadzacy!$F$2:$K$105,5,FALSE)</f>
        <v>K36W05D02</v>
      </c>
      <c r="P436" s="20" t="str">
        <f>VLOOKUP(J436,Prowadzacy!$F$2:$K$105,6,FALSE)</f>
        <v>ZEP</v>
      </c>
      <c r="Q436" s="145" t="s">
        <v>487</v>
      </c>
      <c r="R436" s="20" t="str">
        <f>VLOOKUP(Q436,Prowadzacy!$F$2:$K$105,2,FALSE)</f>
        <v>Janusz</v>
      </c>
      <c r="S436" s="20" t="str">
        <f>VLOOKUP(Q436,Prowadzacy!$F$2:$K$105,3,FALSE)</f>
        <v>Stanisław</v>
      </c>
      <c r="T436" s="20" t="str">
        <f>VLOOKUP(Q436,Prowadzacy!$F$2:$K$105,4,FALSE)</f>
        <v>Konieczny</v>
      </c>
      <c r="U436" s="20" t="str">
        <f>VLOOKUP(Q436,Prowadzacy!$F$2:$M$105,8,FALSE)</f>
        <v xml:space="preserve">Janusz | Konieczny | Dr inż. |  ( 05269 ) </v>
      </c>
      <c r="V436" s="145"/>
      <c r="W436" s="145" t="s">
        <v>221</v>
      </c>
      <c r="X436" s="145"/>
      <c r="Y436" s="145" t="s">
        <v>221</v>
      </c>
      <c r="Z436" s="10"/>
      <c r="AA436" s="9"/>
      <c r="AB436" s="9"/>
      <c r="AC436" s="9"/>
      <c r="AD436" s="9"/>
      <c r="AE436" s="9"/>
      <c r="AF436" s="9"/>
      <c r="AG436" s="9"/>
      <c r="AH436" s="9"/>
      <c r="AI436" s="9"/>
      <c r="AJ436" s="9"/>
      <c r="AK436" s="9"/>
    </row>
    <row r="437" spans="1:37" ht="142.5">
      <c r="A437" s="288">
        <v>432</v>
      </c>
      <c r="B437" s="20" t="str">
        <f>VLOOKUP(E437,studia!$F$1:$I$12,2,FALSE)</f>
        <v>Elektrotechnika</v>
      </c>
      <c r="C437" s="20" t="str">
        <f>VLOOKUP(E437,studia!$F$1:$I$12,3,FALSE)</f>
        <v>mgr</v>
      </c>
      <c r="D437" s="20" t="str">
        <f>VLOOKUP(E437,studia!$F$1:$I$12,4,FALSE)</f>
        <v>OZE</v>
      </c>
      <c r="E437" s="145" t="s">
        <v>918</v>
      </c>
      <c r="F437" s="145"/>
      <c r="G437" s="261" t="s">
        <v>930</v>
      </c>
      <c r="H437" s="261" t="s">
        <v>931</v>
      </c>
      <c r="I437" s="261" t="s">
        <v>932</v>
      </c>
      <c r="J437" s="145" t="s">
        <v>533</v>
      </c>
      <c r="K437" s="19" t="str">
        <f>VLOOKUP(J437,Prowadzacy!$F$2:$J$105,2,FALSE)</f>
        <v>Waldemar</v>
      </c>
      <c r="L437" s="19" t="str">
        <f>VLOOKUP(J437,Prowadzacy!$F$2:$K$105,3,FALSE)</f>
        <v>Paweł</v>
      </c>
      <c r="M437" s="19" t="str">
        <f>VLOOKUP(J437,Prowadzacy!$F$2:$K$105,4,FALSE)</f>
        <v>Dołęga</v>
      </c>
      <c r="N437" s="20" t="str">
        <f>VLOOKUP(J437,Prowadzacy!$F$2:$M$105,8,FALSE)</f>
        <v xml:space="preserve">Waldemar | Dołęga | Dr hab. inż. |  ( 05265 ) </v>
      </c>
      <c r="O437" s="20" t="str">
        <f>VLOOKUP(J437,Prowadzacy!$F$2:$K$105,5,FALSE)</f>
        <v>K36W05D02</v>
      </c>
      <c r="P437" s="20" t="str">
        <f>VLOOKUP(J437,Prowadzacy!$F$2:$K$105,6,FALSE)</f>
        <v>ZUE</v>
      </c>
      <c r="Q437" s="145" t="s">
        <v>558</v>
      </c>
      <c r="R437" s="20" t="str">
        <f>VLOOKUP(Q437,Prowadzacy!$F$2:$K$105,2,FALSE)</f>
        <v>Kazimierz</v>
      </c>
      <c r="S437" s="20">
        <f>VLOOKUP(Q437,Prowadzacy!$F$2:$K$105,3,FALSE)</f>
        <v>0</v>
      </c>
      <c r="T437" s="20" t="str">
        <f>VLOOKUP(Q437,Prowadzacy!$F$2:$K$105,4,FALSE)</f>
        <v>Herlender</v>
      </c>
      <c r="U437" s="20" t="str">
        <f>VLOOKUP(Q437,Prowadzacy!$F$2:$M$105,8,FALSE)</f>
        <v xml:space="preserve">Kazimierz | Herlender | Dr inż. |  ( 05211 ) </v>
      </c>
      <c r="V437" s="145"/>
      <c r="W437" s="145" t="s">
        <v>221</v>
      </c>
      <c r="X437" s="145"/>
      <c r="Y437" s="145" t="s">
        <v>221</v>
      </c>
      <c r="Z437" s="10"/>
      <c r="AA437" s="9"/>
      <c r="AB437" s="9"/>
      <c r="AC437" s="9"/>
      <c r="AD437" s="9"/>
      <c r="AE437" s="9"/>
      <c r="AF437" s="9"/>
      <c r="AG437" s="9"/>
      <c r="AH437" s="9"/>
      <c r="AI437" s="9"/>
      <c r="AJ437" s="9"/>
      <c r="AK437" s="9"/>
    </row>
    <row r="438" spans="1:37" ht="180.75">
      <c r="A438" s="288">
        <v>433</v>
      </c>
      <c r="B438" s="20" t="str">
        <f>VLOOKUP(E438,studia!$F$1:$I$12,2,FALSE)</f>
        <v>Elektrotechnika</v>
      </c>
      <c r="C438" s="20" t="str">
        <f>VLOOKUP(E438,studia!$F$1:$I$12,3,FALSE)</f>
        <v>mgr</v>
      </c>
      <c r="D438" s="20" t="str">
        <f>VLOOKUP(E438,studia!$F$1:$I$12,4,FALSE)</f>
        <v>OZE</v>
      </c>
      <c r="E438" s="145" t="s">
        <v>918</v>
      </c>
      <c r="F438" s="295" t="s">
        <v>2124</v>
      </c>
      <c r="G438" s="261" t="s">
        <v>933</v>
      </c>
      <c r="H438" s="261" t="s">
        <v>934</v>
      </c>
      <c r="I438" s="261" t="s">
        <v>935</v>
      </c>
      <c r="J438" s="145" t="s">
        <v>533</v>
      </c>
      <c r="K438" s="19" t="str">
        <f>VLOOKUP(J438,Prowadzacy!$F$2:$J$105,2,FALSE)</f>
        <v>Waldemar</v>
      </c>
      <c r="L438" s="19" t="str">
        <f>VLOOKUP(J438,Prowadzacy!$F$2:$K$105,3,FALSE)</f>
        <v>Paweł</v>
      </c>
      <c r="M438" s="19" t="str">
        <f>VLOOKUP(J438,Prowadzacy!$F$2:$K$105,4,FALSE)</f>
        <v>Dołęga</v>
      </c>
      <c r="N438" s="20" t="str">
        <f>VLOOKUP(J438,Prowadzacy!$F$2:$M$105,8,FALSE)</f>
        <v xml:space="preserve">Waldemar | Dołęga | Dr hab. inż. |  ( 05265 ) </v>
      </c>
      <c r="O438" s="20" t="str">
        <f>VLOOKUP(J438,Prowadzacy!$F$2:$K$105,5,FALSE)</f>
        <v>K36W05D02</v>
      </c>
      <c r="P438" s="20" t="str">
        <f>VLOOKUP(J438,Prowadzacy!$F$2:$K$105,6,FALSE)</f>
        <v>ZUE</v>
      </c>
      <c r="Q438" s="145" t="s">
        <v>558</v>
      </c>
      <c r="R438" s="20" t="str">
        <f>VLOOKUP(Q438,Prowadzacy!$F$2:$K$105,2,FALSE)</f>
        <v>Kazimierz</v>
      </c>
      <c r="S438" s="20">
        <f>VLOOKUP(Q438,Prowadzacy!$F$2:$K$105,3,FALSE)</f>
        <v>0</v>
      </c>
      <c r="T438" s="20" t="str">
        <f>VLOOKUP(Q438,Prowadzacy!$F$2:$K$105,4,FALSE)</f>
        <v>Herlender</v>
      </c>
      <c r="U438" s="20" t="str">
        <f>VLOOKUP(Q438,Prowadzacy!$F$2:$M$105,8,FALSE)</f>
        <v xml:space="preserve">Kazimierz | Herlender | Dr inż. |  ( 05211 ) </v>
      </c>
      <c r="V438" s="145"/>
      <c r="W438" s="145" t="s">
        <v>221</v>
      </c>
      <c r="X438" s="145"/>
      <c r="Y438" s="145" t="s">
        <v>221</v>
      </c>
      <c r="Z438" s="10"/>
      <c r="AA438" s="9"/>
      <c r="AB438" s="9"/>
      <c r="AC438" s="9"/>
      <c r="AD438" s="9"/>
      <c r="AE438" s="9"/>
      <c r="AF438" s="9"/>
      <c r="AG438" s="9"/>
      <c r="AH438" s="9"/>
      <c r="AI438" s="9"/>
      <c r="AJ438" s="9"/>
      <c r="AK438" s="9"/>
    </row>
    <row r="439" spans="1:37" ht="193.5">
      <c r="A439" s="288">
        <v>434</v>
      </c>
      <c r="B439" s="20" t="str">
        <f>VLOOKUP(E439,studia!$F$1:$I$12,2,FALSE)</f>
        <v>Elektrotechnika</v>
      </c>
      <c r="C439" s="20" t="str">
        <f>VLOOKUP(E439,studia!$F$1:$I$12,3,FALSE)</f>
        <v>mgr</v>
      </c>
      <c r="D439" s="20" t="str">
        <f>VLOOKUP(E439,studia!$F$1:$I$12,4,FALSE)</f>
        <v>OZE</v>
      </c>
      <c r="E439" s="145" t="s">
        <v>918</v>
      </c>
      <c r="F439" s="295" t="s">
        <v>2124</v>
      </c>
      <c r="G439" s="261" t="s">
        <v>936</v>
      </c>
      <c r="H439" s="261" t="s">
        <v>937</v>
      </c>
      <c r="I439" s="261" t="s">
        <v>938</v>
      </c>
      <c r="J439" s="145" t="s">
        <v>533</v>
      </c>
      <c r="K439" s="19" t="str">
        <f>VLOOKUP(J439,Prowadzacy!$F$2:$J$105,2,FALSE)</f>
        <v>Waldemar</v>
      </c>
      <c r="L439" s="19" t="str">
        <f>VLOOKUP(J439,Prowadzacy!$F$2:$K$105,3,FALSE)</f>
        <v>Paweł</v>
      </c>
      <c r="M439" s="19" t="str">
        <f>VLOOKUP(J439,Prowadzacy!$F$2:$K$105,4,FALSE)</f>
        <v>Dołęga</v>
      </c>
      <c r="N439" s="20" t="str">
        <f>VLOOKUP(J439,Prowadzacy!$F$2:$M$105,8,FALSE)</f>
        <v xml:space="preserve">Waldemar | Dołęga | Dr hab. inż. |  ( 05265 ) </v>
      </c>
      <c r="O439" s="20" t="str">
        <f>VLOOKUP(J439,Prowadzacy!$F$2:$K$105,5,FALSE)</f>
        <v>K36W05D02</v>
      </c>
      <c r="P439" s="20" t="str">
        <f>VLOOKUP(J439,Prowadzacy!$F$2:$K$105,6,FALSE)</f>
        <v>ZUE</v>
      </c>
      <c r="Q439" s="145" t="s">
        <v>558</v>
      </c>
      <c r="R439" s="20" t="str">
        <f>VLOOKUP(Q439,Prowadzacy!$F$2:$K$105,2,FALSE)</f>
        <v>Kazimierz</v>
      </c>
      <c r="S439" s="20">
        <f>VLOOKUP(Q439,Prowadzacy!$F$2:$K$105,3,FALSE)</f>
        <v>0</v>
      </c>
      <c r="T439" s="20" t="str">
        <f>VLOOKUP(Q439,Prowadzacy!$F$2:$K$105,4,FALSE)</f>
        <v>Herlender</v>
      </c>
      <c r="U439" s="20" t="str">
        <f>VLOOKUP(Q439,Prowadzacy!$F$2:$M$105,8,FALSE)</f>
        <v xml:space="preserve">Kazimierz | Herlender | Dr inż. |  ( 05211 ) </v>
      </c>
      <c r="V439" s="145"/>
      <c r="W439" s="145" t="s">
        <v>221</v>
      </c>
      <c r="X439" s="145"/>
      <c r="Y439" s="145" t="s">
        <v>221</v>
      </c>
      <c r="Z439" s="10"/>
      <c r="AA439" s="9"/>
      <c r="AB439" s="9"/>
      <c r="AC439" s="9"/>
      <c r="AD439" s="9"/>
      <c r="AE439" s="9"/>
      <c r="AF439" s="9"/>
      <c r="AG439" s="9"/>
      <c r="AH439" s="9"/>
      <c r="AI439" s="9"/>
      <c r="AJ439" s="9"/>
      <c r="AK439" s="9"/>
    </row>
    <row r="440" spans="1:37" ht="295.5">
      <c r="A440" s="288">
        <v>435</v>
      </c>
      <c r="B440" s="20" t="str">
        <f>VLOOKUP(E440,studia!$F$1:$I$12,2,FALSE)</f>
        <v>Elektrotechnika</v>
      </c>
      <c r="C440" s="20" t="str">
        <f>VLOOKUP(E440,studia!$F$1:$I$12,3,FALSE)</f>
        <v>mgr</v>
      </c>
      <c r="D440" s="20" t="str">
        <f>VLOOKUP(E440,studia!$F$1:$I$12,4,FALSE)</f>
        <v>OZE</v>
      </c>
      <c r="E440" s="145" t="s">
        <v>918</v>
      </c>
      <c r="F440" s="295" t="s">
        <v>2124</v>
      </c>
      <c r="G440" s="261" t="s">
        <v>939</v>
      </c>
      <c r="H440" s="261" t="s">
        <v>940</v>
      </c>
      <c r="I440" s="261" t="s">
        <v>941</v>
      </c>
      <c r="J440" s="145" t="s">
        <v>533</v>
      </c>
      <c r="K440" s="19" t="str">
        <f>VLOOKUP(J440,Prowadzacy!$F$2:$J$105,2,FALSE)</f>
        <v>Waldemar</v>
      </c>
      <c r="L440" s="19" t="str">
        <f>VLOOKUP(J440,Prowadzacy!$F$2:$K$105,3,FALSE)</f>
        <v>Paweł</v>
      </c>
      <c r="M440" s="19" t="str">
        <f>VLOOKUP(J440,Prowadzacy!$F$2:$K$105,4,FALSE)</f>
        <v>Dołęga</v>
      </c>
      <c r="N440" s="20" t="str">
        <f>VLOOKUP(J440,Prowadzacy!$F$2:$M$105,8,FALSE)</f>
        <v xml:space="preserve">Waldemar | Dołęga | Dr hab. inż. |  ( 05265 ) </v>
      </c>
      <c r="O440" s="20" t="str">
        <f>VLOOKUP(J440,Prowadzacy!$F$2:$K$105,5,FALSE)</f>
        <v>K36W05D02</v>
      </c>
      <c r="P440" s="20" t="str">
        <f>VLOOKUP(J440,Prowadzacy!$F$2:$K$105,6,FALSE)</f>
        <v>ZUE</v>
      </c>
      <c r="Q440" s="145" t="s">
        <v>558</v>
      </c>
      <c r="R440" s="20" t="str">
        <f>VLOOKUP(Q440,Prowadzacy!$F$2:$K$105,2,FALSE)</f>
        <v>Kazimierz</v>
      </c>
      <c r="S440" s="20">
        <f>VLOOKUP(Q440,Prowadzacy!$F$2:$K$105,3,FALSE)</f>
        <v>0</v>
      </c>
      <c r="T440" s="20" t="str">
        <f>VLOOKUP(Q440,Prowadzacy!$F$2:$K$105,4,FALSE)</f>
        <v>Herlender</v>
      </c>
      <c r="U440" s="20" t="str">
        <f>VLOOKUP(Q440,Prowadzacy!$F$2:$M$105,8,FALSE)</f>
        <v xml:space="preserve">Kazimierz | Herlender | Dr inż. |  ( 05211 ) </v>
      </c>
      <c r="V440" s="145"/>
      <c r="W440" s="145" t="s">
        <v>221</v>
      </c>
      <c r="X440" s="145"/>
      <c r="Y440" s="145" t="s">
        <v>221</v>
      </c>
      <c r="Z440" s="10"/>
      <c r="AA440" s="9"/>
      <c r="AB440" s="9"/>
      <c r="AC440" s="9"/>
      <c r="AD440" s="9"/>
      <c r="AE440" s="9"/>
      <c r="AF440" s="9"/>
      <c r="AG440" s="9"/>
      <c r="AH440" s="9"/>
      <c r="AI440" s="9"/>
      <c r="AJ440" s="9"/>
      <c r="AK440" s="9"/>
    </row>
    <row r="441" spans="1:37" ht="193.5">
      <c r="A441" s="288">
        <v>436</v>
      </c>
      <c r="B441" s="20" t="str">
        <f>VLOOKUP(E441,studia!$F$1:$I$12,2,FALSE)</f>
        <v>Elektrotechnika</v>
      </c>
      <c r="C441" s="20" t="str">
        <f>VLOOKUP(E441,studia!$F$1:$I$12,3,FALSE)</f>
        <v>mgr</v>
      </c>
      <c r="D441" s="20" t="str">
        <f>VLOOKUP(E441,studia!$F$1:$I$12,4,FALSE)</f>
        <v>OZE</v>
      </c>
      <c r="E441" s="145" t="s">
        <v>918</v>
      </c>
      <c r="F441" s="295" t="s">
        <v>2124</v>
      </c>
      <c r="G441" s="261" t="s">
        <v>942</v>
      </c>
      <c r="H441" s="261" t="s">
        <v>943</v>
      </c>
      <c r="I441" s="261" t="s">
        <v>944</v>
      </c>
      <c r="J441" s="145" t="s">
        <v>419</v>
      </c>
      <c r="K441" s="19" t="str">
        <f>VLOOKUP(J441,Prowadzacy!$F$2:$J$105,2,FALSE)</f>
        <v>Robert</v>
      </c>
      <c r="L441" s="19" t="str">
        <f>VLOOKUP(J441,Prowadzacy!$F$2:$K$105,3,FALSE)</f>
        <v>Stanisław</v>
      </c>
      <c r="M441" s="19" t="str">
        <f>VLOOKUP(J441,Prowadzacy!$F$2:$K$105,4,FALSE)</f>
        <v>Łukomski</v>
      </c>
      <c r="N441" s="20" t="str">
        <f>VLOOKUP(J441,Prowadzacy!$F$2:$M$105,8,FALSE)</f>
        <v xml:space="preserve">Robert | Łukomski | Dr inż. |  ( 05216 ) </v>
      </c>
      <c r="O441" s="20" t="str">
        <f>VLOOKUP(J441,Prowadzacy!$F$2:$K$105,5,FALSE)</f>
        <v>K36W05D02</v>
      </c>
      <c r="P441" s="20" t="str">
        <f>VLOOKUP(J441,Prowadzacy!$F$2:$K$105,6,FALSE)</f>
        <v>ZSS</v>
      </c>
      <c r="Q441" s="145" t="s">
        <v>594</v>
      </c>
      <c r="R441" s="20" t="str">
        <f>VLOOKUP(Q441,Prowadzacy!$F$2:$K$105,2,FALSE)</f>
        <v>Marek</v>
      </c>
      <c r="S441" s="20" t="str">
        <f>VLOOKUP(Q441,Prowadzacy!$F$2:$K$105,3,FALSE)</f>
        <v>Aleksander</v>
      </c>
      <c r="T441" s="20" t="str">
        <f>VLOOKUP(Q441,Prowadzacy!$F$2:$K$105,4,FALSE)</f>
        <v>Kott</v>
      </c>
      <c r="U441" s="20" t="str">
        <f>VLOOKUP(Q441,Prowadzacy!$F$2:$M$105,8,FALSE)</f>
        <v xml:space="preserve">Marek | Kott | Dr inż. |  ( 05297 ) </v>
      </c>
      <c r="V441" s="145"/>
      <c r="W441" s="145" t="s">
        <v>221</v>
      </c>
      <c r="X441" s="145"/>
      <c r="Y441" s="145" t="s">
        <v>221</v>
      </c>
      <c r="Z441" s="10"/>
      <c r="AA441" s="9"/>
      <c r="AB441" s="9"/>
      <c r="AC441" s="9"/>
      <c r="AD441" s="9"/>
      <c r="AE441" s="9"/>
      <c r="AF441" s="9"/>
      <c r="AG441" s="9"/>
      <c r="AH441" s="9"/>
      <c r="AI441" s="9"/>
      <c r="AJ441" s="9"/>
      <c r="AK441" s="9"/>
    </row>
    <row r="442" spans="1:37" ht="129.75">
      <c r="A442" s="288">
        <v>437</v>
      </c>
      <c r="B442" s="20" t="str">
        <f>VLOOKUP(E442,studia!$F$1:$I$12,2,FALSE)</f>
        <v>Elektrotechnika</v>
      </c>
      <c r="C442" s="20" t="str">
        <f>VLOOKUP(E442,studia!$F$1:$I$12,3,FALSE)</f>
        <v>mgr</v>
      </c>
      <c r="D442" s="20" t="str">
        <f>VLOOKUP(E442,studia!$F$1:$I$12,4,FALSE)</f>
        <v>OZE</v>
      </c>
      <c r="E442" s="145" t="s">
        <v>918</v>
      </c>
      <c r="F442" s="295" t="s">
        <v>2124</v>
      </c>
      <c r="G442" s="261" t="s">
        <v>945</v>
      </c>
      <c r="H442" s="261" t="s">
        <v>946</v>
      </c>
      <c r="I442" s="261" t="s">
        <v>947</v>
      </c>
      <c r="J442" s="145" t="s">
        <v>419</v>
      </c>
      <c r="K442" s="19" t="str">
        <f>VLOOKUP(J442,Prowadzacy!$F$2:$J$105,2,FALSE)</f>
        <v>Robert</v>
      </c>
      <c r="L442" s="19" t="str">
        <f>VLOOKUP(J442,Prowadzacy!$F$2:$K$105,3,FALSE)</f>
        <v>Stanisław</v>
      </c>
      <c r="M442" s="19" t="str">
        <f>VLOOKUP(J442,Prowadzacy!$F$2:$K$105,4,FALSE)</f>
        <v>Łukomski</v>
      </c>
      <c r="N442" s="20" t="str">
        <f>VLOOKUP(J442,Prowadzacy!$F$2:$M$105,8,FALSE)</f>
        <v xml:space="preserve">Robert | Łukomski | Dr inż. |  ( 05216 ) </v>
      </c>
      <c r="O442" s="20" t="str">
        <f>VLOOKUP(J442,Prowadzacy!$F$2:$K$105,5,FALSE)</f>
        <v>K36W05D02</v>
      </c>
      <c r="P442" s="20" t="str">
        <f>VLOOKUP(J442,Prowadzacy!$F$2:$K$105,6,FALSE)</f>
        <v>ZSS</v>
      </c>
      <c r="Q442" s="145" t="s">
        <v>594</v>
      </c>
      <c r="R442" s="20" t="str">
        <f>VLOOKUP(Q442,Prowadzacy!$F$2:$K$105,2,FALSE)</f>
        <v>Marek</v>
      </c>
      <c r="S442" s="20" t="str">
        <f>VLOOKUP(Q442,Prowadzacy!$F$2:$K$105,3,FALSE)</f>
        <v>Aleksander</v>
      </c>
      <c r="T442" s="20" t="str">
        <f>VLOOKUP(Q442,Prowadzacy!$F$2:$K$105,4,FALSE)</f>
        <v>Kott</v>
      </c>
      <c r="U442" s="20" t="str">
        <f>VLOOKUP(Q442,Prowadzacy!$F$2:$M$105,8,FALSE)</f>
        <v xml:space="preserve">Marek | Kott | Dr inż. |  ( 05297 ) </v>
      </c>
      <c r="V442" s="145"/>
      <c r="W442" s="145" t="s">
        <v>221</v>
      </c>
      <c r="X442" s="145"/>
      <c r="Y442" s="145" t="s">
        <v>221</v>
      </c>
      <c r="Z442" s="10"/>
      <c r="AA442" s="9"/>
      <c r="AB442" s="9"/>
      <c r="AC442" s="9"/>
      <c r="AD442" s="9"/>
      <c r="AE442" s="9"/>
      <c r="AF442" s="9"/>
      <c r="AG442" s="9"/>
      <c r="AH442" s="9"/>
      <c r="AI442" s="9"/>
      <c r="AJ442" s="9"/>
      <c r="AK442" s="9"/>
    </row>
    <row r="443" spans="1:37" ht="142.5">
      <c r="A443" s="288">
        <v>438</v>
      </c>
      <c r="B443" s="20" t="str">
        <f>VLOOKUP(E443,studia!$F$1:$I$12,2,FALSE)</f>
        <v>Elektrotechnika</v>
      </c>
      <c r="C443" s="20" t="str">
        <f>VLOOKUP(E443,studia!$F$1:$I$12,3,FALSE)</f>
        <v>mgr</v>
      </c>
      <c r="D443" s="20" t="str">
        <f>VLOOKUP(E443,studia!$F$1:$I$12,4,FALSE)</f>
        <v>OZE</v>
      </c>
      <c r="E443" s="145" t="s">
        <v>918</v>
      </c>
      <c r="F443" s="295" t="s">
        <v>2124</v>
      </c>
      <c r="G443" s="261" t="s">
        <v>948</v>
      </c>
      <c r="H443" s="261" t="s">
        <v>949</v>
      </c>
      <c r="I443" s="261" t="s">
        <v>950</v>
      </c>
      <c r="J443" s="145" t="s">
        <v>419</v>
      </c>
      <c r="K443" s="19" t="str">
        <f>VLOOKUP(J443,Prowadzacy!$F$2:$J$105,2,FALSE)</f>
        <v>Robert</v>
      </c>
      <c r="L443" s="19" t="str">
        <f>VLOOKUP(J443,Prowadzacy!$F$2:$K$105,3,FALSE)</f>
        <v>Stanisław</v>
      </c>
      <c r="M443" s="19" t="str">
        <f>VLOOKUP(J443,Prowadzacy!$F$2:$K$105,4,FALSE)</f>
        <v>Łukomski</v>
      </c>
      <c r="N443" s="20" t="str">
        <f>VLOOKUP(J443,Prowadzacy!$F$2:$M$105,8,FALSE)</f>
        <v xml:space="preserve">Robert | Łukomski | Dr inż. |  ( 05216 ) </v>
      </c>
      <c r="O443" s="20" t="str">
        <f>VLOOKUP(J443,Prowadzacy!$F$2:$K$105,5,FALSE)</f>
        <v>K36W05D02</v>
      </c>
      <c r="P443" s="20" t="str">
        <f>VLOOKUP(J443,Prowadzacy!$F$2:$K$105,6,FALSE)</f>
        <v>ZSS</v>
      </c>
      <c r="Q443" s="145" t="s">
        <v>594</v>
      </c>
      <c r="R443" s="20" t="str">
        <f>VLOOKUP(Q443,Prowadzacy!$F$2:$K$105,2,FALSE)</f>
        <v>Marek</v>
      </c>
      <c r="S443" s="20" t="str">
        <f>VLOOKUP(Q443,Prowadzacy!$F$2:$K$105,3,FALSE)</f>
        <v>Aleksander</v>
      </c>
      <c r="T443" s="20" t="str">
        <f>VLOOKUP(Q443,Prowadzacy!$F$2:$K$105,4,FALSE)</f>
        <v>Kott</v>
      </c>
      <c r="U443" s="20" t="str">
        <f>VLOOKUP(Q443,Prowadzacy!$F$2:$M$105,8,FALSE)</f>
        <v xml:space="preserve">Marek | Kott | Dr inż. |  ( 05297 ) </v>
      </c>
      <c r="V443" s="145"/>
      <c r="W443" s="145" t="s">
        <v>221</v>
      </c>
      <c r="X443" s="145"/>
      <c r="Y443" s="145" t="s">
        <v>221</v>
      </c>
      <c r="Z443" s="10"/>
      <c r="AA443" s="9"/>
      <c r="AB443" s="9"/>
      <c r="AC443" s="9"/>
      <c r="AD443" s="9"/>
      <c r="AE443" s="9"/>
      <c r="AF443" s="9"/>
      <c r="AG443" s="9"/>
      <c r="AH443" s="9"/>
      <c r="AI443" s="9"/>
      <c r="AJ443" s="9"/>
      <c r="AK443" s="9"/>
    </row>
    <row r="444" spans="1:37" ht="219.75" customHeight="1">
      <c r="A444" s="288">
        <v>439</v>
      </c>
      <c r="B444" s="20" t="str">
        <f>VLOOKUP(E444,studia!$F$1:$I$12,2,FALSE)</f>
        <v>Elektrotechnika</v>
      </c>
      <c r="C444" s="20" t="str">
        <f>VLOOKUP(E444,studia!$F$1:$I$12,3,FALSE)</f>
        <v>mgr</v>
      </c>
      <c r="D444" s="20" t="str">
        <f>VLOOKUP(E444,studia!$F$1:$I$12,4,FALSE)</f>
        <v>OZE</v>
      </c>
      <c r="E444" s="145" t="s">
        <v>918</v>
      </c>
      <c r="F444" s="145"/>
      <c r="G444" s="261" t="s">
        <v>951</v>
      </c>
      <c r="H444" s="261" t="s">
        <v>952</v>
      </c>
      <c r="I444" s="261" t="s">
        <v>953</v>
      </c>
      <c r="J444" s="145" t="s">
        <v>419</v>
      </c>
      <c r="K444" s="19" t="str">
        <f>VLOOKUP(J444,Prowadzacy!$F$2:$J$105,2,FALSE)</f>
        <v>Robert</v>
      </c>
      <c r="L444" s="19" t="str">
        <f>VLOOKUP(J444,Prowadzacy!$F$2:$K$105,3,FALSE)</f>
        <v>Stanisław</v>
      </c>
      <c r="M444" s="19" t="str">
        <f>VLOOKUP(J444,Prowadzacy!$F$2:$K$105,4,FALSE)</f>
        <v>Łukomski</v>
      </c>
      <c r="N444" s="20" t="str">
        <f>VLOOKUP(J444,Prowadzacy!$F$2:$M$105,8,FALSE)</f>
        <v xml:space="preserve">Robert | Łukomski | Dr inż. |  ( 05216 ) </v>
      </c>
      <c r="O444" s="20" t="str">
        <f>VLOOKUP(J444,Prowadzacy!$F$2:$K$105,5,FALSE)</f>
        <v>K36W05D02</v>
      </c>
      <c r="P444" s="20" t="str">
        <f>VLOOKUP(J444,Prowadzacy!$F$2:$K$105,6,FALSE)</f>
        <v>ZSS</v>
      </c>
      <c r="Q444" s="145" t="s">
        <v>594</v>
      </c>
      <c r="R444" s="20" t="str">
        <f>VLOOKUP(Q444,Prowadzacy!$F$2:$K$105,2,FALSE)</f>
        <v>Marek</v>
      </c>
      <c r="S444" s="20" t="str">
        <f>VLOOKUP(Q444,Prowadzacy!$F$2:$K$105,3,FALSE)</f>
        <v>Aleksander</v>
      </c>
      <c r="T444" s="20" t="str">
        <f>VLOOKUP(Q444,Prowadzacy!$F$2:$K$105,4,FALSE)</f>
        <v>Kott</v>
      </c>
      <c r="U444" s="20" t="str">
        <f>VLOOKUP(Q444,Prowadzacy!$F$2:$M$105,8,FALSE)</f>
        <v xml:space="preserve">Marek | Kott | Dr inż. |  ( 05297 ) </v>
      </c>
      <c r="V444" s="145"/>
      <c r="W444" s="145" t="s">
        <v>221</v>
      </c>
      <c r="X444" s="145"/>
      <c r="Y444" s="145" t="s">
        <v>221</v>
      </c>
      <c r="Z444" s="10"/>
      <c r="AA444" s="9"/>
      <c r="AB444" s="9"/>
      <c r="AC444" s="9"/>
      <c r="AD444" s="9"/>
      <c r="AE444" s="9"/>
      <c r="AF444" s="9"/>
      <c r="AG444" s="9"/>
      <c r="AH444" s="9"/>
      <c r="AI444" s="9"/>
      <c r="AJ444" s="9"/>
      <c r="AK444" s="9"/>
    </row>
    <row r="445" spans="1:37" ht="66">
      <c r="A445" s="288">
        <v>440</v>
      </c>
      <c r="B445" s="20" t="str">
        <f>VLOOKUP(E445,studia!$F$1:$I$12,2,FALSE)</f>
        <v>Elektrotechnika</v>
      </c>
      <c r="C445" s="20" t="str">
        <f>VLOOKUP(E445,studia!$F$1:$I$12,3,FALSE)</f>
        <v>mgr</v>
      </c>
      <c r="D445" s="20" t="str">
        <f>VLOOKUP(E445,studia!$F$1:$I$12,4,FALSE)</f>
        <v>OZE</v>
      </c>
      <c r="E445" s="150" t="s">
        <v>918</v>
      </c>
      <c r="F445" s="295" t="s">
        <v>2124</v>
      </c>
      <c r="G445" s="261" t="s">
        <v>954</v>
      </c>
      <c r="H445" s="261" t="s">
        <v>955</v>
      </c>
      <c r="I445" s="261" t="s">
        <v>956</v>
      </c>
      <c r="J445" s="145" t="s">
        <v>653</v>
      </c>
      <c r="K445" s="19" t="str">
        <f>VLOOKUP(J445,Prowadzacy!$F$2:$J$105,2,FALSE)</f>
        <v>Bogumiła</v>
      </c>
      <c r="L445" s="19" t="str">
        <f>VLOOKUP(J445,Prowadzacy!$F$2:$K$105,3,FALSE)</f>
        <v>Kazimiera</v>
      </c>
      <c r="M445" s="19" t="str">
        <f>VLOOKUP(J445,Prowadzacy!$F$2:$K$105,4,FALSE)</f>
        <v>Wnukowska</v>
      </c>
      <c r="N445" s="20" t="str">
        <f>VLOOKUP(J445,Prowadzacy!$F$2:$M$105,8,FALSE)</f>
        <v xml:space="preserve">Bogumiła | Wnukowska | Dr hab. inż. |  ( 05258z ) </v>
      </c>
      <c r="O445" s="20" t="str">
        <f>VLOOKUP(J445,Prowadzacy!$F$2:$K$105,5,FALSE)</f>
        <v>K36W05D02</v>
      </c>
      <c r="P445" s="20" t="str">
        <f>VLOOKUP(J445,Prowadzacy!$F$2:$K$105,6,FALSE)</f>
        <v>ZEP</v>
      </c>
      <c r="Q445" s="145" t="s">
        <v>487</v>
      </c>
      <c r="R445" s="20" t="str">
        <f>VLOOKUP(Q445,Prowadzacy!$F$2:$K$105,2,FALSE)</f>
        <v>Janusz</v>
      </c>
      <c r="S445" s="20" t="str">
        <f>VLOOKUP(Q445,Prowadzacy!$F$2:$K$105,3,FALSE)</f>
        <v>Stanisław</v>
      </c>
      <c r="T445" s="20" t="str">
        <f>VLOOKUP(Q445,Prowadzacy!$F$2:$K$105,4,FALSE)</f>
        <v>Konieczny</v>
      </c>
      <c r="U445" s="20" t="str">
        <f>VLOOKUP(Q445,Prowadzacy!$F$2:$M$105,8,FALSE)</f>
        <v xml:space="preserve">Janusz | Konieczny | Dr inż. |  ( 05269 ) </v>
      </c>
      <c r="V445" s="145"/>
      <c r="W445" s="145" t="s">
        <v>221</v>
      </c>
      <c r="X445" s="145"/>
      <c r="Y445" s="145" t="s">
        <v>221</v>
      </c>
      <c r="Z445" s="10"/>
      <c r="AA445" s="9"/>
      <c r="AB445" s="9"/>
      <c r="AC445" s="9"/>
      <c r="AD445" s="9"/>
      <c r="AE445" s="9"/>
      <c r="AF445" s="9"/>
      <c r="AG445" s="9"/>
      <c r="AH445" s="9"/>
      <c r="AI445" s="9"/>
      <c r="AJ445" s="9"/>
      <c r="AK445" s="9"/>
    </row>
    <row r="446" spans="1:37" ht="117">
      <c r="A446" s="288">
        <v>441</v>
      </c>
      <c r="B446" s="20" t="str">
        <f>VLOOKUP(E446,studia!$F$1:$I$12,2,FALSE)</f>
        <v>Elektrotechnika</v>
      </c>
      <c r="C446" s="20" t="str">
        <f>VLOOKUP(E446,studia!$F$1:$I$12,3,FALSE)</f>
        <v>mgr</v>
      </c>
      <c r="D446" s="20" t="str">
        <f>VLOOKUP(E446,studia!$F$1:$I$12,4,FALSE)</f>
        <v>OZE</v>
      </c>
      <c r="E446" s="159" t="s">
        <v>918</v>
      </c>
      <c r="F446" s="295" t="s">
        <v>2124</v>
      </c>
      <c r="G446" s="260" t="s">
        <v>1463</v>
      </c>
      <c r="H446" s="260" t="s">
        <v>1464</v>
      </c>
      <c r="I446" s="260" t="s">
        <v>1465</v>
      </c>
      <c r="J446" s="160" t="s">
        <v>1466</v>
      </c>
      <c r="K446" s="19" t="str">
        <f>VLOOKUP(J446,Prowadzacy!$F$2:$J$105,2,FALSE)</f>
        <v>Paweł</v>
      </c>
      <c r="L446" s="19" t="str">
        <f>VLOOKUP(J446,Prowadzacy!$F$2:$K$105,3,FALSE)</f>
        <v>Tomasz</v>
      </c>
      <c r="M446" s="19" t="str">
        <f>VLOOKUP(J446,Prowadzacy!$F$2:$K$105,4,FALSE)</f>
        <v>Kostyła</v>
      </c>
      <c r="N446" s="20" t="str">
        <f>VLOOKUP(J446,Prowadzacy!$F$2:$M$105,8,FALSE)</f>
        <v xml:space="preserve">Paweł | Kostyła | Dr inż. |  ( 05108 ) </v>
      </c>
      <c r="O446" s="20" t="str">
        <f>VLOOKUP(J446,Prowadzacy!$F$2:$K$105,5,FALSE)</f>
        <v>K38W05D02</v>
      </c>
      <c r="P446" s="20" t="str">
        <f>VLOOKUP(J446,Prowadzacy!$F$2:$K$105,6,FALSE)</f>
        <v>ZET</v>
      </c>
      <c r="Q446" s="161" t="s">
        <v>1491</v>
      </c>
      <c r="R446" s="20" t="str">
        <f>VLOOKUP(Q446,Prowadzacy!$F$2:$K$105,2,FALSE)</f>
        <v>Zbigniew</v>
      </c>
      <c r="S446" s="20" t="str">
        <f>VLOOKUP(Q446,Prowadzacy!$F$2:$K$105,3,FALSE)</f>
        <v>Maria</v>
      </c>
      <c r="T446" s="20" t="str">
        <f>VLOOKUP(Q446,Prowadzacy!$F$2:$K$105,4,FALSE)</f>
        <v>Leonowicz</v>
      </c>
      <c r="U446" s="20" t="str">
        <f>VLOOKUP(Q446,Prowadzacy!$F$2:$M$105,8,FALSE)</f>
        <v xml:space="preserve">Zbigniew | Leonowicz | Prof. dr hab. inż. |  ( 05110 ) </v>
      </c>
      <c r="V446" s="164"/>
      <c r="W446" s="163" t="s">
        <v>221</v>
      </c>
      <c r="X446" s="163"/>
      <c r="Y446" s="163" t="s">
        <v>221</v>
      </c>
      <c r="Z446" s="10"/>
      <c r="AA446" s="9"/>
      <c r="AB446" s="9"/>
      <c r="AC446" s="9"/>
      <c r="AD446" s="9"/>
      <c r="AE446" s="9"/>
      <c r="AF446" s="9"/>
      <c r="AG446" s="9"/>
      <c r="AH446" s="9"/>
      <c r="AI446" s="9"/>
      <c r="AJ446" s="9"/>
      <c r="AK446" s="9"/>
    </row>
    <row r="447" spans="1:37" ht="91.5">
      <c r="A447" s="288">
        <v>442</v>
      </c>
      <c r="B447" s="20" t="str">
        <f>VLOOKUP(E447,studia!$F$1:$I$12,2,FALSE)</f>
        <v>Elektrotechnika</v>
      </c>
      <c r="C447" s="20" t="str">
        <f>VLOOKUP(E447,studia!$F$1:$I$12,3,FALSE)</f>
        <v>mgr</v>
      </c>
      <c r="D447" s="20" t="str">
        <f>VLOOKUP(E447,studia!$F$1:$I$12,4,FALSE)</f>
        <v>OZE</v>
      </c>
      <c r="E447" s="163" t="s">
        <v>918</v>
      </c>
      <c r="F447" s="295" t="s">
        <v>2124</v>
      </c>
      <c r="G447" s="260" t="s">
        <v>1498</v>
      </c>
      <c r="H447" s="260" t="s">
        <v>1499</v>
      </c>
      <c r="I447" s="260" t="s">
        <v>1500</v>
      </c>
      <c r="J447" s="164" t="s">
        <v>1491</v>
      </c>
      <c r="K447" s="19" t="str">
        <f>VLOOKUP(J447,Prowadzacy!$F$2:$J$105,2,FALSE)</f>
        <v>Zbigniew</v>
      </c>
      <c r="L447" s="19" t="str">
        <f>VLOOKUP(J447,Prowadzacy!$F$2:$K$105,3,FALSE)</f>
        <v>Maria</v>
      </c>
      <c r="M447" s="19" t="str">
        <f>VLOOKUP(J447,Prowadzacy!$F$2:$K$105,4,FALSE)</f>
        <v>Leonowicz</v>
      </c>
      <c r="N447" s="20" t="str">
        <f>VLOOKUP(J447,Prowadzacy!$F$2:$M$105,8,FALSE)</f>
        <v xml:space="preserve">Zbigniew | Leonowicz | Prof. dr hab. inż. |  ( 05110 ) </v>
      </c>
      <c r="O447" s="20" t="str">
        <f>VLOOKUP(J447,Prowadzacy!$F$2:$K$105,5,FALSE)</f>
        <v>K38W05D02</v>
      </c>
      <c r="P447" s="20" t="str">
        <f>VLOOKUP(J447,Prowadzacy!$F$2:$K$105,6,FALSE)</f>
        <v>ZET</v>
      </c>
      <c r="Q447" s="163" t="s">
        <v>1534</v>
      </c>
      <c r="R447" s="20" t="str">
        <f>VLOOKUP(Q447,Prowadzacy!$F$2:$K$105,2,FALSE)</f>
        <v>Jacek</v>
      </c>
      <c r="S447" s="20" t="str">
        <f>VLOOKUP(Q447,Prowadzacy!$F$2:$K$105,3,FALSE)</f>
        <v>Jerzy</v>
      </c>
      <c r="T447" s="20" t="str">
        <f>VLOOKUP(Q447,Prowadzacy!$F$2:$K$105,4,FALSE)</f>
        <v>Rezmer</v>
      </c>
      <c r="U447" s="20" t="str">
        <f>VLOOKUP(Q447,Prowadzacy!$F$2:$M$105,8,FALSE)</f>
        <v xml:space="preserve">Jacek | Rezmer | Dr hab. inż. |  ( 05120 ) </v>
      </c>
      <c r="V447" s="164"/>
      <c r="W447" s="163" t="s">
        <v>221</v>
      </c>
      <c r="X447" s="163"/>
      <c r="Y447" s="163" t="s">
        <v>221</v>
      </c>
      <c r="Z447" s="10"/>
      <c r="AA447" s="9"/>
      <c r="AB447" s="9"/>
      <c r="AC447" s="9"/>
      <c r="AD447" s="9"/>
      <c r="AE447" s="9"/>
      <c r="AF447" s="9"/>
      <c r="AG447" s="9"/>
      <c r="AH447" s="9"/>
      <c r="AI447" s="9"/>
      <c r="AJ447" s="9"/>
      <c r="AK447" s="9"/>
    </row>
    <row r="448" spans="1:37" ht="142.5">
      <c r="A448" s="288">
        <v>443</v>
      </c>
      <c r="B448" s="20" t="str">
        <f>VLOOKUP(E448,studia!$F$1:$I$12,2,FALSE)</f>
        <v>Elektrotechnika</v>
      </c>
      <c r="C448" s="20" t="str">
        <f>VLOOKUP(E448,studia!$F$1:$I$12,3,FALSE)</f>
        <v>mgr</v>
      </c>
      <c r="D448" s="20" t="str">
        <f>VLOOKUP(E448,studia!$F$1:$I$12,4,FALSE)</f>
        <v>OZE</v>
      </c>
      <c r="E448" s="168" t="s">
        <v>918</v>
      </c>
      <c r="F448" s="295" t="s">
        <v>2124</v>
      </c>
      <c r="G448" s="260" t="s">
        <v>1597</v>
      </c>
      <c r="H448" s="260" t="s">
        <v>1598</v>
      </c>
      <c r="I448" s="260" t="s">
        <v>1599</v>
      </c>
      <c r="J448" s="287" t="s">
        <v>2039</v>
      </c>
      <c r="K448" s="19" t="e">
        <f>VLOOKUP(J448,Prowadzacy!$F$2:$J$105,2,FALSE)</f>
        <v>#N/A</v>
      </c>
      <c r="L448" s="19" t="e">
        <f>VLOOKUP(J448,Prowadzacy!$F$2:$K$105,3,FALSE)</f>
        <v>#N/A</v>
      </c>
      <c r="M448" s="19" t="e">
        <f>VLOOKUP(J448,Prowadzacy!$F$2:$K$105,4,FALSE)</f>
        <v>#N/A</v>
      </c>
      <c r="N448" s="20" t="e">
        <f>VLOOKUP(J448,Prowadzacy!$F$2:$M$105,8,FALSE)</f>
        <v>#N/A</v>
      </c>
      <c r="O448" s="20" t="s">
        <v>362</v>
      </c>
      <c r="P448" s="20" t="e">
        <f>VLOOKUP(J448,Prowadzacy!$F$2:$K$105,6,FALSE)</f>
        <v>#N/A</v>
      </c>
      <c r="Q448" s="168" t="s">
        <v>1416</v>
      </c>
      <c r="R448" s="20" t="str">
        <f>VLOOKUP(Q448,Prowadzacy!$F$2:$K$105,2,FALSE)</f>
        <v>Tomasz</v>
      </c>
      <c r="S448" s="20">
        <f>VLOOKUP(Q448,Prowadzacy!$F$2:$K$105,3,FALSE)</f>
        <v>0</v>
      </c>
      <c r="T448" s="20" t="str">
        <f>VLOOKUP(Q448,Prowadzacy!$F$2:$K$105,4,FALSE)</f>
        <v>Czapka</v>
      </c>
      <c r="U448" s="20" t="str">
        <f>VLOOKUP(Q448,Prowadzacy!$F$2:$M$105,8,FALSE)</f>
        <v xml:space="preserve">Tomasz | Czapka | Dr inż. |  ( 05158 ) </v>
      </c>
      <c r="V448" s="169"/>
      <c r="W448" s="168" t="s">
        <v>221</v>
      </c>
      <c r="X448" s="168"/>
      <c r="Y448" s="168" t="s">
        <v>221</v>
      </c>
      <c r="Z448" s="10"/>
      <c r="AA448" s="9"/>
      <c r="AB448" s="9"/>
      <c r="AC448" s="9"/>
      <c r="AD448" s="9"/>
      <c r="AE448" s="9"/>
      <c r="AF448" s="9"/>
      <c r="AG448" s="9"/>
      <c r="AH448" s="9"/>
      <c r="AI448" s="9"/>
      <c r="AJ448" s="9"/>
      <c r="AK448" s="9"/>
    </row>
    <row r="449" spans="1:37" ht="208.5" customHeight="1">
      <c r="A449" s="288">
        <v>444</v>
      </c>
      <c r="B449" s="20" t="str">
        <f>VLOOKUP(E449,studia!$F$1:$I$12,2,FALSE)</f>
        <v>Elektrotechnika</v>
      </c>
      <c r="C449" s="20" t="str">
        <f>VLOOKUP(E449,studia!$F$1:$I$12,3,FALSE)</f>
        <v>mgr</v>
      </c>
      <c r="D449" s="20" t="str">
        <f>VLOOKUP(E449,studia!$F$1:$I$12,4,FALSE)</f>
        <v>RES</v>
      </c>
      <c r="E449" s="145" t="s">
        <v>957</v>
      </c>
      <c r="F449" s="145"/>
      <c r="G449" s="265" t="s">
        <v>958</v>
      </c>
      <c r="H449" s="265" t="s">
        <v>959</v>
      </c>
      <c r="I449" s="267" t="s">
        <v>1839</v>
      </c>
      <c r="J449" s="145" t="s">
        <v>431</v>
      </c>
      <c r="K449" s="19" t="str">
        <f>VLOOKUP(J449,Prowadzacy!$F$2:$J$105,2,FALSE)</f>
        <v>Radosław</v>
      </c>
      <c r="L449" s="19">
        <f>VLOOKUP(J449,Prowadzacy!$F$2:$K$105,3,FALSE)</f>
        <v>0</v>
      </c>
      <c r="M449" s="19" t="str">
        <f>VLOOKUP(J449,Prowadzacy!$F$2:$K$105,4,FALSE)</f>
        <v>Nalepa</v>
      </c>
      <c r="N449" s="20" t="str">
        <f>VLOOKUP(J449,Prowadzacy!$F$2:$M$105,8,FALSE)</f>
        <v xml:space="preserve">Radosław | Nalepa | Dr inż. |  ( 05386 ) </v>
      </c>
      <c r="O449" s="20" t="str">
        <f>VLOOKUP(J449,Prowadzacy!$F$2:$K$105,5,FALSE)</f>
        <v>K36W05D02</v>
      </c>
      <c r="P449" s="20" t="str">
        <f>VLOOKUP(J449,Prowadzacy!$F$2:$K$105,6,FALSE)</f>
        <v>ZSS</v>
      </c>
      <c r="Q449" s="145" t="s">
        <v>419</v>
      </c>
      <c r="R449" s="20" t="str">
        <f>VLOOKUP(Q449,Prowadzacy!$F$2:$K$105,2,FALSE)</f>
        <v>Robert</v>
      </c>
      <c r="S449" s="20" t="str">
        <f>VLOOKUP(Q449,Prowadzacy!$F$2:$K$105,3,FALSE)</f>
        <v>Stanisław</v>
      </c>
      <c r="T449" s="20" t="str">
        <f>VLOOKUP(Q449,Prowadzacy!$F$2:$K$105,4,FALSE)</f>
        <v>Łukomski</v>
      </c>
      <c r="U449" s="20" t="str">
        <f>VLOOKUP(Q449,Prowadzacy!$F$2:$M$105,8,FALSE)</f>
        <v xml:space="preserve">Robert | Łukomski | Dr inż. |  ( 05216 ) </v>
      </c>
      <c r="V449" s="145"/>
      <c r="W449" s="145" t="s">
        <v>221</v>
      </c>
      <c r="X449" s="145"/>
      <c r="Y449" s="145" t="s">
        <v>221</v>
      </c>
      <c r="Z449" s="10"/>
      <c r="AA449" s="9"/>
      <c r="AB449" s="9"/>
      <c r="AC449" s="9"/>
      <c r="AD449" s="9"/>
      <c r="AE449" s="9"/>
      <c r="AF449" s="9"/>
      <c r="AG449" s="9"/>
      <c r="AH449" s="9"/>
      <c r="AI449" s="9"/>
      <c r="AJ449" s="9"/>
      <c r="AK449" s="9"/>
    </row>
    <row r="450" spans="1:37" ht="91.5">
      <c r="A450" s="288">
        <v>445</v>
      </c>
      <c r="B450" s="20" t="str">
        <f>VLOOKUP(E450,studia!$F$1:$I$12,2,FALSE)</f>
        <v>Elektrotechnika</v>
      </c>
      <c r="C450" s="20" t="str">
        <f>VLOOKUP(E450,studia!$F$1:$I$12,3,FALSE)</f>
        <v>mgr</v>
      </c>
      <c r="D450" s="20" t="str">
        <f>VLOOKUP(E450,studia!$F$1:$I$12,4,FALSE)</f>
        <v>RES</v>
      </c>
      <c r="E450" s="168" t="s">
        <v>957</v>
      </c>
      <c r="F450" s="295" t="s">
        <v>2124</v>
      </c>
      <c r="G450" s="266" t="s">
        <v>1441</v>
      </c>
      <c r="H450" s="266" t="s">
        <v>1442</v>
      </c>
      <c r="I450" s="266" t="s">
        <v>1840</v>
      </c>
      <c r="J450" s="169" t="s">
        <v>1443</v>
      </c>
      <c r="K450" s="19" t="str">
        <f>VLOOKUP(J450,Prowadzacy!$F$2:$J$105,2,FALSE)</f>
        <v>Przemysław</v>
      </c>
      <c r="L450" s="19">
        <f>VLOOKUP(J450,Prowadzacy!$F$2:$K$105,3,FALSE)</f>
        <v>0</v>
      </c>
      <c r="M450" s="19" t="str">
        <f>VLOOKUP(J450,Prowadzacy!$F$2:$K$105,4,FALSE)</f>
        <v>Janik</v>
      </c>
      <c r="N450" s="20" t="str">
        <f>VLOOKUP(J450,Prowadzacy!$F$2:$M$105,8,FALSE)</f>
        <v xml:space="preserve">Przemysław | Janik | Dr hab. inż. |  ( 05115 ) </v>
      </c>
      <c r="O450" s="20" t="str">
        <f>VLOOKUP(J450,Prowadzacy!$F$2:$K$105,5,FALSE)</f>
        <v>K38W05D02</v>
      </c>
      <c r="P450" s="20" t="str">
        <f>VLOOKUP(J450,Prowadzacy!$F$2:$K$105,6,FALSE)</f>
        <v>ZET</v>
      </c>
      <c r="Q450" s="168" t="s">
        <v>1569</v>
      </c>
      <c r="R450" s="20" t="str">
        <f>VLOOKUP(Q450,Prowadzacy!$F$2:$K$105,2,FALSE)</f>
        <v>Zbigniew</v>
      </c>
      <c r="S450" s="20" t="str">
        <f>VLOOKUP(Q450,Prowadzacy!$F$2:$K$105,3,FALSE)</f>
        <v>Krzysztof</v>
      </c>
      <c r="T450" s="20" t="str">
        <f>VLOOKUP(Q450,Prowadzacy!$F$2:$K$105,4,FALSE)</f>
        <v>Wacławek</v>
      </c>
      <c r="U450" s="20" t="str">
        <f>VLOOKUP(Q450,Prowadzacy!$F$2:$M$105,8,FALSE)</f>
        <v xml:space="preserve">Zbigniew | Wacławek | Dr inż. |  ( 05129 ) </v>
      </c>
      <c r="V450" s="169"/>
      <c r="W450" s="285" t="s">
        <v>221</v>
      </c>
      <c r="X450" s="168"/>
      <c r="Y450" s="168"/>
      <c r="Z450" s="10"/>
      <c r="AA450" s="9"/>
      <c r="AB450" s="9"/>
      <c r="AC450" s="9"/>
      <c r="AD450" s="9"/>
      <c r="AE450" s="9"/>
      <c r="AF450" s="9"/>
      <c r="AG450" s="9"/>
      <c r="AH450" s="9"/>
      <c r="AI450" s="9"/>
      <c r="AJ450" s="9"/>
      <c r="AK450" s="9"/>
    </row>
    <row r="451" spans="1:37" ht="180.75">
      <c r="A451" s="288">
        <v>446</v>
      </c>
      <c r="B451" s="20" t="str">
        <f>VLOOKUP(E451,studia!$F$1:$I$12,2,FALSE)</f>
        <v>Mechatronika</v>
      </c>
      <c r="C451" s="20" t="str">
        <f>VLOOKUP(E451,studia!$F$1:$I$12,3,FALSE)</f>
        <v>inż.</v>
      </c>
      <c r="D451" s="20">
        <f>VLOOKUP(E451,studia!$F$1:$I$12,4,FALSE)</f>
        <v>0</v>
      </c>
      <c r="E451" s="145" t="s">
        <v>960</v>
      </c>
      <c r="F451" s="295" t="s">
        <v>2124</v>
      </c>
      <c r="G451" s="176" t="s">
        <v>1712</v>
      </c>
      <c r="H451" s="175" t="s">
        <v>1713</v>
      </c>
      <c r="I451" s="175" t="s">
        <v>961</v>
      </c>
      <c r="J451" s="145" t="s">
        <v>379</v>
      </c>
      <c r="K451" s="19" t="str">
        <f>VLOOKUP(J451,Prowadzacy!$F$2:$J$105,2,FALSE)</f>
        <v>Robert</v>
      </c>
      <c r="L451" s="19">
        <f>VLOOKUP(J451,Prowadzacy!$F$2:$K$105,3,FALSE)</f>
        <v>0</v>
      </c>
      <c r="M451" s="19" t="str">
        <f>VLOOKUP(J451,Prowadzacy!$F$2:$K$105,4,FALSE)</f>
        <v>Czechowski</v>
      </c>
      <c r="N451" s="20" t="str">
        <f>VLOOKUP(J451,Prowadzacy!$F$2:$M$105,8,FALSE)</f>
        <v xml:space="preserve">Robert | Czechowski | Dr inż. |  ( 052345 ) </v>
      </c>
      <c r="O451" s="20" t="str">
        <f>VLOOKUP(J451,Prowadzacy!$F$2:$K$105,5,FALSE)</f>
        <v>K36W05D02</v>
      </c>
      <c r="P451" s="20" t="str">
        <f>VLOOKUP(J451,Prowadzacy!$F$2:$K$105,6,FALSE)</f>
        <v>ZAS</v>
      </c>
      <c r="Q451" s="145" t="s">
        <v>442</v>
      </c>
      <c r="R451" s="20" t="str">
        <f>VLOOKUP(Q451,Prowadzacy!$F$2:$K$105,2,FALSE)</f>
        <v>Eugeniusz</v>
      </c>
      <c r="S451" s="20">
        <f>VLOOKUP(Q451,Prowadzacy!$F$2:$K$105,3,FALSE)</f>
        <v>0</v>
      </c>
      <c r="T451" s="20" t="str">
        <f>VLOOKUP(Q451,Prowadzacy!$F$2:$K$105,4,FALSE)</f>
        <v>Rosołowski</v>
      </c>
      <c r="U451" s="20" t="str">
        <f>VLOOKUP(Q451,Prowadzacy!$F$2:$M$105,8,FALSE)</f>
        <v xml:space="preserve">Eugeniusz | Rosołowski | Prof. dr hab. inż. |  ( 05242 ) </v>
      </c>
      <c r="V451" s="145"/>
      <c r="W451" s="145" t="s">
        <v>221</v>
      </c>
      <c r="X451" s="145"/>
      <c r="Y451" s="145" t="s">
        <v>221</v>
      </c>
      <c r="Z451" s="10"/>
      <c r="AA451" s="9"/>
      <c r="AB451" s="9"/>
      <c r="AC451" s="9"/>
      <c r="AD451" s="9"/>
      <c r="AE451" s="9"/>
      <c r="AF451" s="9"/>
      <c r="AG451" s="9"/>
      <c r="AH451" s="9"/>
      <c r="AI451" s="9"/>
      <c r="AJ451" s="9"/>
      <c r="AK451" s="9"/>
    </row>
    <row r="452" spans="1:37" ht="78.75">
      <c r="A452" s="288">
        <v>447</v>
      </c>
      <c r="B452" s="20" t="str">
        <f>VLOOKUP(E452,studia!$F$1:$I$12,2,FALSE)</f>
        <v>Mechatronika</v>
      </c>
      <c r="C452" s="20" t="str">
        <f>VLOOKUP(E452,studia!$F$1:$I$12,3,FALSE)</f>
        <v>inż.</v>
      </c>
      <c r="D452" s="20">
        <f>VLOOKUP(E452,studia!$F$1:$I$12,4,FALSE)</f>
        <v>0</v>
      </c>
      <c r="E452" s="145" t="s">
        <v>960</v>
      </c>
      <c r="F452" s="295" t="s">
        <v>2124</v>
      </c>
      <c r="G452" s="175" t="s">
        <v>962</v>
      </c>
      <c r="H452" s="175" t="s">
        <v>963</v>
      </c>
      <c r="I452" s="175" t="s">
        <v>1714</v>
      </c>
      <c r="J452" s="145" t="s">
        <v>386</v>
      </c>
      <c r="K452" s="19" t="str">
        <f>VLOOKUP(J452,Prowadzacy!$F$2:$J$105,2,FALSE)</f>
        <v>Janusz</v>
      </c>
      <c r="L452" s="19" t="str">
        <f>VLOOKUP(J452,Prowadzacy!$F$2:$K$105,3,FALSE)</f>
        <v>Kazimierz</v>
      </c>
      <c r="M452" s="19" t="str">
        <f>VLOOKUP(J452,Prowadzacy!$F$2:$K$105,4,FALSE)</f>
        <v>Staszewski</v>
      </c>
      <c r="N452" s="20" t="str">
        <f>VLOOKUP(J452,Prowadzacy!$F$2:$M$105,8,FALSE)</f>
        <v xml:space="preserve">Janusz | Staszewski | Dr inż. |  ( 05263 ) </v>
      </c>
      <c r="O452" s="20" t="str">
        <f>VLOOKUP(J452,Prowadzacy!$F$2:$K$105,5,FALSE)</f>
        <v>K36W05D02</v>
      </c>
      <c r="P452" s="20" t="str">
        <f>VLOOKUP(J452,Prowadzacy!$F$2:$K$105,6,FALSE)</f>
        <v>ZAS</v>
      </c>
      <c r="Q452" s="145" t="s">
        <v>967</v>
      </c>
      <c r="R452" s="20" t="str">
        <f>VLOOKUP(Q452,Prowadzacy!$F$2:$K$105,2,FALSE)</f>
        <v>Piotr</v>
      </c>
      <c r="S452" s="20" t="str">
        <f>VLOOKUP(Q452,Prowadzacy!$F$2:$K$105,3,FALSE)</f>
        <v>Eugeniusz</v>
      </c>
      <c r="T452" s="20" t="str">
        <f>VLOOKUP(Q452,Prowadzacy!$F$2:$K$105,4,FALSE)</f>
        <v>Pierz</v>
      </c>
      <c r="U452" s="20" t="str">
        <f>VLOOKUP(Q452,Prowadzacy!$F$2:$M$105,8,FALSE)</f>
        <v xml:space="preserve">Piotr | Pierz | Dr inż. |  ( 05232 ) </v>
      </c>
      <c r="V452" s="145"/>
      <c r="W452" s="145" t="s">
        <v>221</v>
      </c>
      <c r="X452" s="145"/>
      <c r="Y452" s="145" t="s">
        <v>221</v>
      </c>
      <c r="Z452" s="10"/>
      <c r="AA452" s="9"/>
      <c r="AB452" s="9"/>
      <c r="AC452" s="9"/>
      <c r="AD452" s="9"/>
      <c r="AE452" s="9"/>
      <c r="AF452" s="9"/>
      <c r="AG452" s="9"/>
      <c r="AH452" s="9"/>
      <c r="AI452" s="9"/>
      <c r="AJ452" s="9"/>
      <c r="AK452" s="9"/>
    </row>
    <row r="453" spans="1:37" ht="91.5">
      <c r="A453" s="288">
        <v>448</v>
      </c>
      <c r="B453" s="20" t="str">
        <f>VLOOKUP(E453,studia!$F$1:$I$12,2,FALSE)</f>
        <v>Mechatronika</v>
      </c>
      <c r="C453" s="20" t="str">
        <f>VLOOKUP(E453,studia!$F$1:$I$12,3,FALSE)</f>
        <v>inż.</v>
      </c>
      <c r="D453" s="20">
        <f>VLOOKUP(E453,studia!$F$1:$I$12,4,FALSE)</f>
        <v>0</v>
      </c>
      <c r="E453" s="145" t="s">
        <v>960</v>
      </c>
      <c r="F453" s="295" t="s">
        <v>2124</v>
      </c>
      <c r="G453" s="175" t="s">
        <v>964</v>
      </c>
      <c r="H453" s="175" t="s">
        <v>965</v>
      </c>
      <c r="I453" s="175" t="s">
        <v>966</v>
      </c>
      <c r="J453" s="145" t="s">
        <v>386</v>
      </c>
      <c r="K453" s="19" t="str">
        <f>VLOOKUP(J453,Prowadzacy!$F$2:$J$105,2,FALSE)</f>
        <v>Janusz</v>
      </c>
      <c r="L453" s="19" t="str">
        <f>VLOOKUP(J453,Prowadzacy!$F$2:$K$105,3,FALSE)</f>
        <v>Kazimierz</v>
      </c>
      <c r="M453" s="19" t="str">
        <f>VLOOKUP(J453,Prowadzacy!$F$2:$K$105,4,FALSE)</f>
        <v>Staszewski</v>
      </c>
      <c r="N453" s="20" t="str">
        <f>VLOOKUP(J453,Prowadzacy!$F$2:$M$105,8,FALSE)</f>
        <v xml:space="preserve">Janusz | Staszewski | Dr inż. |  ( 05263 ) </v>
      </c>
      <c r="O453" s="20" t="str">
        <f>VLOOKUP(J453,Prowadzacy!$F$2:$K$105,5,FALSE)</f>
        <v>K36W05D02</v>
      </c>
      <c r="P453" s="20" t="str">
        <f>VLOOKUP(J453,Prowadzacy!$F$2:$K$105,6,FALSE)</f>
        <v>ZAS</v>
      </c>
      <c r="Q453" s="145" t="s">
        <v>967</v>
      </c>
      <c r="R453" s="20" t="str">
        <f>VLOOKUP(Q453,Prowadzacy!$F$2:$K$105,2,FALSE)</f>
        <v>Piotr</v>
      </c>
      <c r="S453" s="20" t="str">
        <f>VLOOKUP(Q453,Prowadzacy!$F$2:$K$105,3,FALSE)</f>
        <v>Eugeniusz</v>
      </c>
      <c r="T453" s="20" t="str">
        <f>VLOOKUP(Q453,Prowadzacy!$F$2:$K$105,4,FALSE)</f>
        <v>Pierz</v>
      </c>
      <c r="U453" s="20" t="str">
        <f>VLOOKUP(Q453,Prowadzacy!$F$2:$M$105,8,FALSE)</f>
        <v xml:space="preserve">Piotr | Pierz | Dr inż. |  ( 05232 ) </v>
      </c>
      <c r="V453" s="145"/>
      <c r="W453" s="145" t="s">
        <v>221</v>
      </c>
      <c r="X453" s="145"/>
      <c r="Y453" s="145" t="s">
        <v>221</v>
      </c>
      <c r="Z453" s="10"/>
      <c r="AA453" s="9"/>
      <c r="AB453" s="9"/>
      <c r="AC453" s="9"/>
      <c r="AD453" s="9"/>
      <c r="AE453" s="9"/>
      <c r="AF453" s="9"/>
      <c r="AG453" s="9"/>
      <c r="AH453" s="9"/>
      <c r="AI453" s="9"/>
      <c r="AJ453" s="9"/>
      <c r="AK453" s="9"/>
    </row>
    <row r="454" spans="1:37" ht="129.75">
      <c r="A454" s="288">
        <v>449</v>
      </c>
      <c r="B454" s="20" t="str">
        <f>VLOOKUP(E454,studia!$F$1:$I$12,2,FALSE)</f>
        <v>Mechatronika</v>
      </c>
      <c r="C454" s="20" t="str">
        <f>VLOOKUP(E454,studia!$F$1:$I$12,3,FALSE)</f>
        <v>inż.</v>
      </c>
      <c r="D454" s="20">
        <f>VLOOKUP(E454,studia!$F$1:$I$12,4,FALSE)</f>
        <v>0</v>
      </c>
      <c r="E454" s="159" t="s">
        <v>960</v>
      </c>
      <c r="F454" s="159"/>
      <c r="G454" s="174" t="s">
        <v>1715</v>
      </c>
      <c r="H454" s="174" t="s">
        <v>1126</v>
      </c>
      <c r="I454" s="174" t="s">
        <v>1127</v>
      </c>
      <c r="J454" s="160" t="s">
        <v>1122</v>
      </c>
      <c r="K454" s="19" t="str">
        <f>VLOOKUP(J454,Prowadzacy!$F$2:$J$105,2,FALSE)</f>
        <v>Piotr</v>
      </c>
      <c r="L454" s="19">
        <f>VLOOKUP(J454,Prowadzacy!$F$2:$K$105,3,FALSE)</f>
        <v>0</v>
      </c>
      <c r="M454" s="19" t="str">
        <f>VLOOKUP(J454,Prowadzacy!$F$2:$K$105,4,FALSE)</f>
        <v>Gajewski</v>
      </c>
      <c r="N454" s="20" t="str">
        <f>VLOOKUP(J454,Prowadzacy!$F$2:$M$105,8,FALSE)</f>
        <v xml:space="preserve">Piotr | Gajewski | Dr inż. |  ( 05397 ) </v>
      </c>
      <c r="O454" s="20" t="str">
        <f>VLOOKUP(J454,Prowadzacy!$F$2:$K$105,5,FALSE)</f>
        <v>K37W05D02</v>
      </c>
      <c r="P454" s="20" t="str">
        <f>VLOOKUP(J454,Prowadzacy!$F$2:$K$105,6,FALSE)</f>
        <v>ZNEMAP</v>
      </c>
      <c r="Q454" s="161" t="s">
        <v>1212</v>
      </c>
      <c r="R454" s="20" t="str">
        <f>VLOOKUP(Q454,Prowadzacy!$F$2:$K$105,2,FALSE)</f>
        <v>Jacek</v>
      </c>
      <c r="S454" s="20">
        <f>VLOOKUP(Q454,Prowadzacy!$F$2:$K$105,3,FALSE)</f>
        <v>0</v>
      </c>
      <c r="T454" s="20" t="str">
        <f>VLOOKUP(Q454,Prowadzacy!$F$2:$K$105,4,FALSE)</f>
        <v>Listwan</v>
      </c>
      <c r="U454" s="20" t="str">
        <f>VLOOKUP(Q454,Prowadzacy!$F$2:$M$105,8,FALSE)</f>
        <v xml:space="preserve">Jacek | Listwan | Dr inż. |  ( p53100 ) </v>
      </c>
      <c r="V454" s="164"/>
      <c r="W454" s="163" t="s">
        <v>221</v>
      </c>
      <c r="X454" s="163"/>
      <c r="Y454" s="163"/>
      <c r="Z454" s="10"/>
      <c r="AA454" s="9"/>
      <c r="AB454" s="9"/>
      <c r="AC454" s="9"/>
      <c r="AD454" s="9"/>
      <c r="AE454" s="9"/>
      <c r="AF454" s="9"/>
      <c r="AG454" s="9"/>
      <c r="AH454" s="9"/>
      <c r="AI454" s="9"/>
      <c r="AJ454" s="9"/>
      <c r="AK454" s="9"/>
    </row>
    <row r="455" spans="1:37" ht="155.25">
      <c r="A455" s="288">
        <v>450</v>
      </c>
      <c r="B455" s="20" t="str">
        <f>VLOOKUP(E455,studia!$F$1:$I$12,2,FALSE)</f>
        <v>Mechatronika</v>
      </c>
      <c r="C455" s="20" t="str">
        <f>VLOOKUP(E455,studia!$F$1:$I$12,3,FALSE)</f>
        <v>inż.</v>
      </c>
      <c r="D455" s="20">
        <f>VLOOKUP(E455,studia!$F$1:$I$12,4,FALSE)</f>
        <v>0</v>
      </c>
      <c r="E455" s="159" t="s">
        <v>960</v>
      </c>
      <c r="F455" s="159"/>
      <c r="G455" s="174" t="s">
        <v>1128</v>
      </c>
      <c r="H455" s="174" t="s">
        <v>1129</v>
      </c>
      <c r="I455" s="174" t="s">
        <v>1130</v>
      </c>
      <c r="J455" s="160" t="s">
        <v>1122</v>
      </c>
      <c r="K455" s="19" t="str">
        <f>VLOOKUP(J455,Prowadzacy!$F$2:$J$105,2,FALSE)</f>
        <v>Piotr</v>
      </c>
      <c r="L455" s="19">
        <f>VLOOKUP(J455,Prowadzacy!$F$2:$K$105,3,FALSE)</f>
        <v>0</v>
      </c>
      <c r="M455" s="19" t="str">
        <f>VLOOKUP(J455,Prowadzacy!$F$2:$K$105,4,FALSE)</f>
        <v>Gajewski</v>
      </c>
      <c r="N455" s="20" t="str">
        <f>VLOOKUP(J455,Prowadzacy!$F$2:$M$105,8,FALSE)</f>
        <v xml:space="preserve">Piotr | Gajewski | Dr inż. |  ( 05397 ) </v>
      </c>
      <c r="O455" s="20" t="str">
        <f>VLOOKUP(J455,Prowadzacy!$F$2:$K$105,5,FALSE)</f>
        <v>K37W05D02</v>
      </c>
      <c r="P455" s="20" t="str">
        <f>VLOOKUP(J455,Prowadzacy!$F$2:$K$105,6,FALSE)</f>
        <v>ZNEMAP</v>
      </c>
      <c r="Q455" s="161" t="s">
        <v>1212</v>
      </c>
      <c r="R455" s="20" t="str">
        <f>VLOOKUP(Q455,Prowadzacy!$F$2:$K$105,2,FALSE)</f>
        <v>Jacek</v>
      </c>
      <c r="S455" s="20">
        <f>VLOOKUP(Q455,Prowadzacy!$F$2:$K$105,3,FALSE)</f>
        <v>0</v>
      </c>
      <c r="T455" s="20" t="str">
        <f>VLOOKUP(Q455,Prowadzacy!$F$2:$K$105,4,FALSE)</f>
        <v>Listwan</v>
      </c>
      <c r="U455" s="20" t="str">
        <f>VLOOKUP(Q455,Prowadzacy!$F$2:$M$105,8,FALSE)</f>
        <v xml:space="preserve">Jacek | Listwan | Dr inż. |  ( p53100 ) </v>
      </c>
      <c r="V455" s="164"/>
      <c r="W455" s="163" t="s">
        <v>221</v>
      </c>
      <c r="X455" s="163"/>
      <c r="Y455" s="163"/>
      <c r="Z455" s="10"/>
      <c r="AA455" s="9"/>
      <c r="AB455" s="9"/>
      <c r="AC455" s="9"/>
      <c r="AD455" s="9"/>
      <c r="AE455" s="9"/>
      <c r="AF455" s="9"/>
      <c r="AG455" s="9"/>
      <c r="AH455" s="9"/>
      <c r="AI455" s="9"/>
      <c r="AJ455" s="9"/>
      <c r="AK455" s="9"/>
    </row>
    <row r="456" spans="1:37" ht="193.5">
      <c r="A456" s="288">
        <v>451</v>
      </c>
      <c r="B456" s="20" t="str">
        <f>VLOOKUP(E456,studia!$F$1:$I$12,2,FALSE)</f>
        <v>Mechatronika</v>
      </c>
      <c r="C456" s="20" t="str">
        <f>VLOOKUP(E456,studia!$F$1:$I$12,3,FALSE)</f>
        <v>inż.</v>
      </c>
      <c r="D456" s="20">
        <f>VLOOKUP(E456,studia!$F$1:$I$12,4,FALSE)</f>
        <v>0</v>
      </c>
      <c r="E456" s="159" t="s">
        <v>960</v>
      </c>
      <c r="F456" s="295" t="s">
        <v>2124</v>
      </c>
      <c r="G456" s="174" t="s">
        <v>1716</v>
      </c>
      <c r="H456" s="174" t="s">
        <v>1171</v>
      </c>
      <c r="I456" s="174" t="s">
        <v>1172</v>
      </c>
      <c r="J456" s="160" t="s">
        <v>1155</v>
      </c>
      <c r="K456" s="19" t="str">
        <f>VLOOKUP(J456,Prowadzacy!$F$2:$J$105,2,FALSE)</f>
        <v>Marcin</v>
      </c>
      <c r="L456" s="19">
        <f>VLOOKUP(J456,Prowadzacy!$F$2:$K$105,3,FALSE)</f>
        <v>0</v>
      </c>
      <c r="M456" s="19" t="str">
        <f>VLOOKUP(J456,Prowadzacy!$F$2:$K$105,4,FALSE)</f>
        <v>Kamiński</v>
      </c>
      <c r="N456" s="20" t="str">
        <f>VLOOKUP(J456,Prowadzacy!$F$2:$M$105,8,FALSE)</f>
        <v xml:space="preserve">Marcin | Kamiński | Dr hab. inż. |  ( 05373 ) </v>
      </c>
      <c r="O456" s="20" t="str">
        <f>VLOOKUP(J456,Prowadzacy!$F$2:$K$105,5,FALSE)</f>
        <v>K37W05D02</v>
      </c>
      <c r="P456" s="20" t="str">
        <f>VLOOKUP(J456,Prowadzacy!$F$2:$K$105,6,FALSE)</f>
        <v>ZNEMAP</v>
      </c>
      <c r="Q456" s="161" t="s">
        <v>1246</v>
      </c>
      <c r="R456" s="20" t="str">
        <f>VLOOKUP(Q456,Prowadzacy!$F$2:$K$105,2,FALSE)</f>
        <v>Marcin</v>
      </c>
      <c r="S456" s="20" t="str">
        <f>VLOOKUP(Q456,Prowadzacy!$F$2:$K$105,3,FALSE)</f>
        <v>Stanisław</v>
      </c>
      <c r="T456" s="20" t="str">
        <f>VLOOKUP(Q456,Prowadzacy!$F$2:$K$105,4,FALSE)</f>
        <v>Pawlak</v>
      </c>
      <c r="U456" s="20" t="str">
        <f>VLOOKUP(Q456,Prowadzacy!$F$2:$M$105,8,FALSE)</f>
        <v xml:space="preserve">Marcin | Pawlak | Dr inż. |  ( 05337 ) </v>
      </c>
      <c r="V456" s="164"/>
      <c r="W456" s="163" t="s">
        <v>221</v>
      </c>
      <c r="X456" s="163"/>
      <c r="Y456" s="163"/>
      <c r="Z456" s="10"/>
      <c r="AA456" s="9"/>
      <c r="AB456" s="9"/>
      <c r="AC456" s="9"/>
      <c r="AD456" s="9"/>
      <c r="AE456" s="9"/>
      <c r="AF456" s="9"/>
      <c r="AG456" s="9"/>
      <c r="AH456" s="9"/>
      <c r="AI456" s="9"/>
      <c r="AJ456" s="9"/>
      <c r="AK456" s="9"/>
    </row>
    <row r="457" spans="1:37" ht="129.75">
      <c r="A457" s="288">
        <v>452</v>
      </c>
      <c r="B457" s="20" t="str">
        <f>VLOOKUP(E457,studia!$F$1:$I$12,2,FALSE)</f>
        <v>Mechatronika</v>
      </c>
      <c r="C457" s="20" t="str">
        <f>VLOOKUP(E457,studia!$F$1:$I$12,3,FALSE)</f>
        <v>inż.</v>
      </c>
      <c r="D457" s="20">
        <f>VLOOKUP(E457,studia!$F$1:$I$12,4,FALSE)</f>
        <v>0</v>
      </c>
      <c r="E457" s="159" t="s">
        <v>960</v>
      </c>
      <c r="F457" s="159"/>
      <c r="G457" s="174" t="s">
        <v>1173</v>
      </c>
      <c r="H457" s="174" t="s">
        <v>1174</v>
      </c>
      <c r="I457" s="174" t="s">
        <v>1175</v>
      </c>
      <c r="J457" s="160" t="s">
        <v>1155</v>
      </c>
      <c r="K457" s="19" t="str">
        <f>VLOOKUP(J457,Prowadzacy!$F$2:$J$105,2,FALSE)</f>
        <v>Marcin</v>
      </c>
      <c r="L457" s="19">
        <f>VLOOKUP(J457,Prowadzacy!$F$2:$K$105,3,FALSE)</f>
        <v>0</v>
      </c>
      <c r="M457" s="19" t="str">
        <f>VLOOKUP(J457,Prowadzacy!$F$2:$K$105,4,FALSE)</f>
        <v>Kamiński</v>
      </c>
      <c r="N457" s="20" t="str">
        <f>VLOOKUP(J457,Prowadzacy!$F$2:$M$105,8,FALSE)</f>
        <v xml:space="preserve">Marcin | Kamiński | Dr hab. inż. |  ( 05373 ) </v>
      </c>
      <c r="O457" s="20" t="str">
        <f>VLOOKUP(J457,Prowadzacy!$F$2:$K$105,5,FALSE)</f>
        <v>K37W05D02</v>
      </c>
      <c r="P457" s="20" t="str">
        <f>VLOOKUP(J457,Prowadzacy!$F$2:$K$105,6,FALSE)</f>
        <v>ZNEMAP</v>
      </c>
      <c r="Q457" s="161" t="s">
        <v>1019</v>
      </c>
      <c r="R457" s="20" t="str">
        <f>VLOOKUP(Q457,Prowadzacy!$F$2:$K$105,2,FALSE)</f>
        <v>Piotr</v>
      </c>
      <c r="S457" s="20" t="str">
        <f>VLOOKUP(Q457,Prowadzacy!$F$2:$K$105,3,FALSE)</f>
        <v>Stanisław</v>
      </c>
      <c r="T457" s="20" t="str">
        <f>VLOOKUP(Q457,Prowadzacy!$F$2:$K$105,4,FALSE)</f>
        <v>Derugo</v>
      </c>
      <c r="U457" s="20" t="str">
        <f>VLOOKUP(Q457,Prowadzacy!$F$2:$M$105,8,FALSE)</f>
        <v xml:space="preserve">Piotr | Derugo | Dr inż. |  ( 05390 ) </v>
      </c>
      <c r="V457" s="164"/>
      <c r="W457" s="163" t="s">
        <v>221</v>
      </c>
      <c r="X457" s="163"/>
      <c r="Y457" s="163"/>
      <c r="Z457" s="10"/>
      <c r="AA457" s="9"/>
      <c r="AB457" s="9"/>
      <c r="AC457" s="9"/>
      <c r="AD457" s="9"/>
      <c r="AE457" s="9"/>
      <c r="AF457" s="9"/>
      <c r="AG457" s="9"/>
      <c r="AH457" s="9"/>
      <c r="AI457" s="9"/>
      <c r="AJ457" s="9"/>
      <c r="AK457" s="9"/>
    </row>
    <row r="458" spans="1:37" ht="142.5">
      <c r="A458" s="288">
        <v>453</v>
      </c>
      <c r="B458" s="20" t="str">
        <f>VLOOKUP(E458,studia!$F$1:$I$12,2,FALSE)</f>
        <v>Mechatronika</v>
      </c>
      <c r="C458" s="20" t="str">
        <f>VLOOKUP(E458,studia!$F$1:$I$12,3,FALSE)</f>
        <v>inż.</v>
      </c>
      <c r="D458" s="20">
        <f>VLOOKUP(E458,studia!$F$1:$I$12,4,FALSE)</f>
        <v>0</v>
      </c>
      <c r="E458" s="159" t="s">
        <v>960</v>
      </c>
      <c r="F458" s="159"/>
      <c r="G458" s="174" t="s">
        <v>1717</v>
      </c>
      <c r="H458" s="174" t="s">
        <v>1718</v>
      </c>
      <c r="I458" s="174" t="s">
        <v>1176</v>
      </c>
      <c r="J458" s="160" t="s">
        <v>1155</v>
      </c>
      <c r="K458" s="19" t="str">
        <f>VLOOKUP(J458,Prowadzacy!$F$2:$J$105,2,FALSE)</f>
        <v>Marcin</v>
      </c>
      <c r="L458" s="19">
        <f>VLOOKUP(J458,Prowadzacy!$F$2:$K$105,3,FALSE)</f>
        <v>0</v>
      </c>
      <c r="M458" s="19" t="str">
        <f>VLOOKUP(J458,Prowadzacy!$F$2:$K$105,4,FALSE)</f>
        <v>Kamiński</v>
      </c>
      <c r="N458" s="20" t="str">
        <f>VLOOKUP(J458,Prowadzacy!$F$2:$M$105,8,FALSE)</f>
        <v xml:space="preserve">Marcin | Kamiński | Dr hab. inż. |  ( 05373 ) </v>
      </c>
      <c r="O458" s="20" t="str">
        <f>VLOOKUP(J458,Prowadzacy!$F$2:$K$105,5,FALSE)</f>
        <v>K37W05D02</v>
      </c>
      <c r="P458" s="20" t="str">
        <f>VLOOKUP(J458,Prowadzacy!$F$2:$K$105,6,FALSE)</f>
        <v>ZNEMAP</v>
      </c>
      <c r="Q458" s="161" t="s">
        <v>1084</v>
      </c>
      <c r="R458" s="20" t="str">
        <f>VLOOKUP(Q458,Prowadzacy!$F$2:$K$105,2,FALSE)</f>
        <v>Krzysztof</v>
      </c>
      <c r="S458" s="20" t="str">
        <f>VLOOKUP(Q458,Prowadzacy!$F$2:$K$105,3,FALSE)</f>
        <v>Paweł</v>
      </c>
      <c r="T458" s="20" t="str">
        <f>VLOOKUP(Q458,Prowadzacy!$F$2:$K$105,4,FALSE)</f>
        <v>Dyrcz</v>
      </c>
      <c r="U458" s="20" t="str">
        <f>VLOOKUP(Q458,Prowadzacy!$F$2:$M$105,8,FALSE)</f>
        <v xml:space="preserve">Krzysztof | Dyrcz | Dr inż. |  ( 05307 ) </v>
      </c>
      <c r="V458" s="164"/>
      <c r="W458" s="163" t="s">
        <v>221</v>
      </c>
      <c r="X458" s="163"/>
      <c r="Y458" s="163"/>
      <c r="Z458" s="10"/>
      <c r="AA458" s="9"/>
      <c r="AB458" s="9"/>
      <c r="AC458" s="9"/>
      <c r="AD458" s="9"/>
      <c r="AE458" s="9"/>
      <c r="AF458" s="9"/>
      <c r="AG458" s="9"/>
      <c r="AH458" s="9"/>
      <c r="AI458" s="9"/>
      <c r="AJ458" s="9"/>
      <c r="AK458" s="9"/>
    </row>
    <row r="459" spans="1:37" ht="168">
      <c r="A459" s="288">
        <v>454</v>
      </c>
      <c r="B459" s="20" t="str">
        <f>VLOOKUP(E459,studia!$F$1:$I$12,2,FALSE)</f>
        <v>Mechatronika</v>
      </c>
      <c r="C459" s="20" t="str">
        <f>VLOOKUP(E459,studia!$F$1:$I$12,3,FALSE)</f>
        <v>inż.</v>
      </c>
      <c r="D459" s="20">
        <f>VLOOKUP(E459,studia!$F$1:$I$12,4,FALSE)</f>
        <v>0</v>
      </c>
      <c r="E459" s="159" t="s">
        <v>960</v>
      </c>
      <c r="F459" s="159"/>
      <c r="G459" s="174" t="s">
        <v>1719</v>
      </c>
      <c r="H459" s="174" t="s">
        <v>1720</v>
      </c>
      <c r="I459" s="174" t="s">
        <v>1177</v>
      </c>
      <c r="J459" s="160" t="s">
        <v>1155</v>
      </c>
      <c r="K459" s="19" t="str">
        <f>VLOOKUP(J459,Prowadzacy!$F$2:$J$105,2,FALSE)</f>
        <v>Marcin</v>
      </c>
      <c r="L459" s="19">
        <f>VLOOKUP(J459,Prowadzacy!$F$2:$K$105,3,FALSE)</f>
        <v>0</v>
      </c>
      <c r="M459" s="19" t="str">
        <f>VLOOKUP(J459,Prowadzacy!$F$2:$K$105,4,FALSE)</f>
        <v>Kamiński</v>
      </c>
      <c r="N459" s="20" t="str">
        <f>VLOOKUP(J459,Prowadzacy!$F$2:$M$105,8,FALSE)</f>
        <v xml:space="preserve">Marcin | Kamiński | Dr hab. inż. |  ( 05373 ) </v>
      </c>
      <c r="O459" s="20" t="str">
        <f>VLOOKUP(J459,Prowadzacy!$F$2:$K$105,5,FALSE)</f>
        <v>K37W05D02</v>
      </c>
      <c r="P459" s="20" t="str">
        <f>VLOOKUP(J459,Prowadzacy!$F$2:$K$105,6,FALSE)</f>
        <v>ZNEMAP</v>
      </c>
      <c r="Q459" s="161" t="s">
        <v>1246</v>
      </c>
      <c r="R459" s="20" t="str">
        <f>VLOOKUP(Q459,Prowadzacy!$F$2:$K$105,2,FALSE)</f>
        <v>Marcin</v>
      </c>
      <c r="S459" s="20" t="str">
        <f>VLOOKUP(Q459,Prowadzacy!$F$2:$K$105,3,FALSE)</f>
        <v>Stanisław</v>
      </c>
      <c r="T459" s="20" t="str">
        <f>VLOOKUP(Q459,Prowadzacy!$F$2:$K$105,4,FALSE)</f>
        <v>Pawlak</v>
      </c>
      <c r="U459" s="20" t="str">
        <f>VLOOKUP(Q459,Prowadzacy!$F$2:$M$105,8,FALSE)</f>
        <v xml:space="preserve">Marcin | Pawlak | Dr inż. |  ( 05337 ) </v>
      </c>
      <c r="V459" s="164"/>
      <c r="W459" s="163" t="s">
        <v>221</v>
      </c>
      <c r="X459" s="163"/>
      <c r="Y459" s="163"/>
      <c r="Z459" s="10"/>
      <c r="AA459" s="9"/>
      <c r="AB459" s="9"/>
      <c r="AC459" s="9"/>
      <c r="AD459" s="9"/>
      <c r="AE459" s="9"/>
      <c r="AF459" s="9"/>
      <c r="AG459" s="9"/>
      <c r="AH459" s="9"/>
      <c r="AI459" s="9"/>
      <c r="AJ459" s="9"/>
      <c r="AK459" s="9"/>
    </row>
    <row r="460" spans="1:37" ht="180.75">
      <c r="A460" s="288">
        <v>455</v>
      </c>
      <c r="B460" s="20" t="str">
        <f>VLOOKUP(E460,studia!$F$1:$I$12,2,FALSE)</f>
        <v>Mechatronika</v>
      </c>
      <c r="C460" s="20" t="str">
        <f>VLOOKUP(E460,studia!$F$1:$I$12,3,FALSE)</f>
        <v>inż.</v>
      </c>
      <c r="D460" s="20">
        <f>VLOOKUP(E460,studia!$F$1:$I$12,4,FALSE)</f>
        <v>0</v>
      </c>
      <c r="E460" s="159" t="s">
        <v>960</v>
      </c>
      <c r="F460" s="295" t="s">
        <v>2124</v>
      </c>
      <c r="G460" s="174" t="s">
        <v>1181</v>
      </c>
      <c r="H460" s="174" t="s">
        <v>1182</v>
      </c>
      <c r="I460" s="174" t="s">
        <v>1183</v>
      </c>
      <c r="J460" s="160" t="s">
        <v>1155</v>
      </c>
      <c r="K460" s="19" t="str">
        <f>VLOOKUP(J460,Prowadzacy!$F$2:$J$105,2,FALSE)</f>
        <v>Marcin</v>
      </c>
      <c r="L460" s="19">
        <f>VLOOKUP(J460,Prowadzacy!$F$2:$K$105,3,FALSE)</f>
        <v>0</v>
      </c>
      <c r="M460" s="19" t="str">
        <f>VLOOKUP(J460,Prowadzacy!$F$2:$K$105,4,FALSE)</f>
        <v>Kamiński</v>
      </c>
      <c r="N460" s="20" t="str">
        <f>VLOOKUP(J460,Prowadzacy!$F$2:$M$105,8,FALSE)</f>
        <v xml:space="preserve">Marcin | Kamiński | Dr hab. inż. |  ( 05373 ) </v>
      </c>
      <c r="O460" s="20" t="str">
        <f>VLOOKUP(J460,Prowadzacy!$F$2:$K$105,5,FALSE)</f>
        <v>K37W05D02</v>
      </c>
      <c r="P460" s="20" t="str">
        <f>VLOOKUP(J460,Prowadzacy!$F$2:$K$105,6,FALSE)</f>
        <v>ZNEMAP</v>
      </c>
      <c r="Q460" s="161" t="s">
        <v>1246</v>
      </c>
      <c r="R460" s="20" t="str">
        <f>VLOOKUP(Q460,Prowadzacy!$F$2:$K$105,2,FALSE)</f>
        <v>Marcin</v>
      </c>
      <c r="S460" s="20" t="str">
        <f>VLOOKUP(Q460,Prowadzacy!$F$2:$K$105,3,FALSE)</f>
        <v>Stanisław</v>
      </c>
      <c r="T460" s="20" t="str">
        <f>VLOOKUP(Q460,Prowadzacy!$F$2:$K$105,4,FALSE)</f>
        <v>Pawlak</v>
      </c>
      <c r="U460" s="20" t="str">
        <f>VLOOKUP(Q460,Prowadzacy!$F$2:$M$105,8,FALSE)</f>
        <v xml:space="preserve">Marcin | Pawlak | Dr inż. |  ( 05337 ) </v>
      </c>
      <c r="V460" s="164"/>
      <c r="W460" s="163" t="s">
        <v>221</v>
      </c>
      <c r="X460" s="163"/>
      <c r="Y460" s="163"/>
      <c r="Z460" s="10"/>
      <c r="AA460" s="9"/>
      <c r="AB460" s="9"/>
      <c r="AC460" s="9"/>
      <c r="AD460" s="9"/>
      <c r="AE460" s="9"/>
      <c r="AF460" s="9"/>
      <c r="AG460" s="9"/>
      <c r="AH460" s="9"/>
      <c r="AI460" s="9"/>
      <c r="AJ460" s="9"/>
      <c r="AK460" s="9"/>
    </row>
    <row r="461" spans="1:37" ht="142.5">
      <c r="A461" s="288">
        <v>456</v>
      </c>
      <c r="B461" s="20" t="str">
        <f>VLOOKUP(E461,studia!$F$1:$I$12,2,FALSE)</f>
        <v>Mechatronika</v>
      </c>
      <c r="C461" s="20" t="str">
        <f>VLOOKUP(E461,studia!$F$1:$I$12,3,FALSE)</f>
        <v>inż.</v>
      </c>
      <c r="D461" s="20">
        <f>VLOOKUP(E461,studia!$F$1:$I$12,4,FALSE)</f>
        <v>0</v>
      </c>
      <c r="E461" s="159" t="s">
        <v>960</v>
      </c>
      <c r="F461" s="295" t="s">
        <v>2124</v>
      </c>
      <c r="G461" s="174" t="s">
        <v>1186</v>
      </c>
      <c r="H461" s="174" t="s">
        <v>1187</v>
      </c>
      <c r="I461" s="178" t="s">
        <v>1721</v>
      </c>
      <c r="J461" s="160" t="s">
        <v>1155</v>
      </c>
      <c r="K461" s="19" t="str">
        <f>VLOOKUP(J461,Prowadzacy!$F$2:$J$105,2,FALSE)</f>
        <v>Marcin</v>
      </c>
      <c r="L461" s="19">
        <f>VLOOKUP(J461,Prowadzacy!$F$2:$K$105,3,FALSE)</f>
        <v>0</v>
      </c>
      <c r="M461" s="19" t="str">
        <f>VLOOKUP(J461,Prowadzacy!$F$2:$K$105,4,FALSE)</f>
        <v>Kamiński</v>
      </c>
      <c r="N461" s="20" t="str">
        <f>VLOOKUP(J461,Prowadzacy!$F$2:$M$105,8,FALSE)</f>
        <v xml:space="preserve">Marcin | Kamiński | Dr hab. inż. |  ( 05373 ) </v>
      </c>
      <c r="O461" s="20" t="str">
        <f>VLOOKUP(J461,Prowadzacy!$F$2:$K$105,5,FALSE)</f>
        <v>K37W05D02</v>
      </c>
      <c r="P461" s="20" t="str">
        <f>VLOOKUP(J461,Prowadzacy!$F$2:$K$105,6,FALSE)</f>
        <v>ZNEMAP</v>
      </c>
      <c r="Q461" s="161" t="s">
        <v>1084</v>
      </c>
      <c r="R461" s="20" t="str">
        <f>VLOOKUP(Q461,Prowadzacy!$F$2:$K$105,2,FALSE)</f>
        <v>Krzysztof</v>
      </c>
      <c r="S461" s="20" t="str">
        <f>VLOOKUP(Q461,Prowadzacy!$F$2:$K$105,3,FALSE)</f>
        <v>Paweł</v>
      </c>
      <c r="T461" s="20" t="str">
        <f>VLOOKUP(Q461,Prowadzacy!$F$2:$K$105,4,FALSE)</f>
        <v>Dyrcz</v>
      </c>
      <c r="U461" s="20" t="str">
        <f>VLOOKUP(Q461,Prowadzacy!$F$2:$M$105,8,FALSE)</f>
        <v xml:space="preserve">Krzysztof | Dyrcz | Dr inż. |  ( 05307 ) </v>
      </c>
      <c r="V461" s="164"/>
      <c r="W461" s="163" t="s">
        <v>221</v>
      </c>
      <c r="X461" s="163"/>
      <c r="Y461" s="163"/>
      <c r="Z461" s="10"/>
      <c r="AA461" s="9"/>
      <c r="AB461" s="9"/>
      <c r="AC461" s="9"/>
      <c r="AD461" s="9"/>
      <c r="AE461" s="9"/>
      <c r="AF461" s="9"/>
      <c r="AG461" s="9"/>
      <c r="AH461" s="9"/>
      <c r="AI461" s="9"/>
      <c r="AJ461" s="9"/>
      <c r="AK461" s="9"/>
    </row>
    <row r="462" spans="1:37" ht="180.75">
      <c r="A462" s="288">
        <v>457</v>
      </c>
      <c r="B462" s="20" t="str">
        <f>VLOOKUP(E462,studia!$F$1:$I$12,2,FALSE)</f>
        <v>Mechatronika</v>
      </c>
      <c r="C462" s="20" t="str">
        <f>VLOOKUP(E462,studia!$F$1:$I$12,3,FALSE)</f>
        <v>inż.</v>
      </c>
      <c r="D462" s="20">
        <f>VLOOKUP(E462,studia!$F$1:$I$12,4,FALSE)</f>
        <v>0</v>
      </c>
      <c r="E462" s="159" t="s">
        <v>960</v>
      </c>
      <c r="F462" s="159"/>
      <c r="G462" s="174" t="s">
        <v>1209</v>
      </c>
      <c r="H462" s="174" t="s">
        <v>1210</v>
      </c>
      <c r="I462" s="174" t="s">
        <v>1211</v>
      </c>
      <c r="J462" s="160" t="s">
        <v>1212</v>
      </c>
      <c r="K462" s="19" t="str">
        <f>VLOOKUP(J462,Prowadzacy!$F$2:$J$105,2,FALSE)</f>
        <v>Jacek</v>
      </c>
      <c r="L462" s="19">
        <f>VLOOKUP(J462,Prowadzacy!$F$2:$K$105,3,FALSE)</f>
        <v>0</v>
      </c>
      <c r="M462" s="19" t="str">
        <f>VLOOKUP(J462,Prowadzacy!$F$2:$K$105,4,FALSE)</f>
        <v>Listwan</v>
      </c>
      <c r="N462" s="20" t="str">
        <f>VLOOKUP(J462,Prowadzacy!$F$2:$M$105,8,FALSE)</f>
        <v xml:space="preserve">Jacek | Listwan | Dr inż. |  ( p53100 ) </v>
      </c>
      <c r="O462" s="20" t="str">
        <f>VLOOKUP(J462,Prowadzacy!$F$2:$K$105,5,FALSE)</f>
        <v>K37W05D02</v>
      </c>
      <c r="P462" s="20" t="str">
        <f>VLOOKUP(J462,Prowadzacy!$F$2:$K$105,6,FALSE)</f>
        <v>ZNEMAP</v>
      </c>
      <c r="Q462" s="161" t="s">
        <v>1122</v>
      </c>
      <c r="R462" s="20" t="str">
        <f>VLOOKUP(Q462,Prowadzacy!$F$2:$K$105,2,FALSE)</f>
        <v>Piotr</v>
      </c>
      <c r="S462" s="20">
        <f>VLOOKUP(Q462,Prowadzacy!$F$2:$K$105,3,FALSE)</f>
        <v>0</v>
      </c>
      <c r="T462" s="20" t="str">
        <f>VLOOKUP(Q462,Prowadzacy!$F$2:$K$105,4,FALSE)</f>
        <v>Gajewski</v>
      </c>
      <c r="U462" s="20" t="str">
        <f>VLOOKUP(Q462,Prowadzacy!$F$2:$M$105,8,FALSE)</f>
        <v xml:space="preserve">Piotr | Gajewski | Dr inż. |  ( 05397 ) </v>
      </c>
      <c r="V462" s="164"/>
      <c r="W462" s="163" t="s">
        <v>221</v>
      </c>
      <c r="X462" s="163"/>
      <c r="Y462" s="163"/>
      <c r="Z462" s="10"/>
      <c r="AA462" s="9"/>
      <c r="AB462" s="9"/>
      <c r="AC462" s="9"/>
      <c r="AD462" s="9"/>
      <c r="AE462" s="9"/>
      <c r="AF462" s="9"/>
      <c r="AG462" s="9"/>
      <c r="AH462" s="9"/>
      <c r="AI462" s="9"/>
      <c r="AJ462" s="9"/>
      <c r="AK462" s="9"/>
    </row>
    <row r="463" spans="1:37" ht="142.5">
      <c r="A463" s="288">
        <v>458</v>
      </c>
      <c r="B463" s="20" t="str">
        <f>VLOOKUP(E463,studia!$F$1:$I$12,2,FALSE)</f>
        <v>Mechatronika</v>
      </c>
      <c r="C463" s="20" t="str">
        <f>VLOOKUP(E463,studia!$F$1:$I$12,3,FALSE)</f>
        <v>inż.</v>
      </c>
      <c r="D463" s="20">
        <f>VLOOKUP(E463,studia!$F$1:$I$12,4,FALSE)</f>
        <v>0</v>
      </c>
      <c r="E463" s="159" t="s">
        <v>960</v>
      </c>
      <c r="F463" s="268"/>
      <c r="G463" s="174" t="s">
        <v>1271</v>
      </c>
      <c r="H463" s="174" t="s">
        <v>1272</v>
      </c>
      <c r="I463" s="174" t="s">
        <v>1273</v>
      </c>
      <c r="J463" s="160" t="s">
        <v>1246</v>
      </c>
      <c r="K463" s="19" t="str">
        <f>VLOOKUP(J463,Prowadzacy!$F$2:$J$105,2,FALSE)</f>
        <v>Marcin</v>
      </c>
      <c r="L463" s="19" t="str">
        <f>VLOOKUP(J463,Prowadzacy!$F$2:$K$105,3,FALSE)</f>
        <v>Stanisław</v>
      </c>
      <c r="M463" s="19" t="str">
        <f>VLOOKUP(J463,Prowadzacy!$F$2:$K$105,4,FALSE)</f>
        <v>Pawlak</v>
      </c>
      <c r="N463" s="20" t="str">
        <f>VLOOKUP(J463,Prowadzacy!$F$2:$M$105,8,FALSE)</f>
        <v xml:space="preserve">Marcin | Pawlak | Dr inż. |  ( 05337 ) </v>
      </c>
      <c r="O463" s="20" t="str">
        <f>VLOOKUP(J463,Prowadzacy!$F$2:$K$105,5,FALSE)</f>
        <v>K37W05D02</v>
      </c>
      <c r="P463" s="20" t="str">
        <f>VLOOKUP(J463,Prowadzacy!$F$2:$K$105,6,FALSE)</f>
        <v>ZNEMAP</v>
      </c>
      <c r="Q463" s="161" t="s">
        <v>1084</v>
      </c>
      <c r="R463" s="20" t="str">
        <f>VLOOKUP(Q463,Prowadzacy!$F$2:$K$105,2,FALSE)</f>
        <v>Krzysztof</v>
      </c>
      <c r="S463" s="20" t="str">
        <f>VLOOKUP(Q463,Prowadzacy!$F$2:$K$105,3,FALSE)</f>
        <v>Paweł</v>
      </c>
      <c r="T463" s="20" t="str">
        <f>VLOOKUP(Q463,Prowadzacy!$F$2:$K$105,4,FALSE)</f>
        <v>Dyrcz</v>
      </c>
      <c r="U463" s="20" t="str">
        <f>VLOOKUP(Q463,Prowadzacy!$F$2:$M$105,8,FALSE)</f>
        <v xml:space="preserve">Krzysztof | Dyrcz | Dr inż. |  ( 05307 ) </v>
      </c>
      <c r="V463" s="164"/>
      <c r="W463" s="163" t="s">
        <v>221</v>
      </c>
      <c r="X463" s="163"/>
      <c r="Y463" s="163"/>
      <c r="Z463" s="10"/>
      <c r="AA463" s="9"/>
      <c r="AB463" s="9"/>
      <c r="AC463" s="9"/>
      <c r="AD463" s="9"/>
      <c r="AE463" s="9"/>
      <c r="AF463" s="9"/>
      <c r="AG463" s="9"/>
      <c r="AH463" s="9"/>
      <c r="AI463" s="9"/>
      <c r="AJ463" s="9"/>
      <c r="AK463" s="9"/>
    </row>
    <row r="464" spans="1:37" ht="142.5">
      <c r="A464" s="288">
        <v>459</v>
      </c>
      <c r="B464" s="20" t="str">
        <f>VLOOKUP(E464,studia!$F$1:$I$12,2,FALSE)</f>
        <v>Mechatronika</v>
      </c>
      <c r="C464" s="20" t="str">
        <f>VLOOKUP(E464,studia!$F$1:$I$12,3,FALSE)</f>
        <v>inż.</v>
      </c>
      <c r="D464" s="20">
        <f>VLOOKUP(E464,studia!$F$1:$I$12,4,FALSE)</f>
        <v>0</v>
      </c>
      <c r="E464" s="159" t="s">
        <v>960</v>
      </c>
      <c r="F464" s="295" t="s">
        <v>2124</v>
      </c>
      <c r="G464" s="174" t="s">
        <v>1274</v>
      </c>
      <c r="H464" s="174" t="s">
        <v>1275</v>
      </c>
      <c r="I464" s="174" t="s">
        <v>1276</v>
      </c>
      <c r="J464" s="160" t="s">
        <v>1246</v>
      </c>
      <c r="K464" s="19" t="str">
        <f>VLOOKUP(J464,Prowadzacy!$F$2:$J$105,2,FALSE)</f>
        <v>Marcin</v>
      </c>
      <c r="L464" s="19" t="str">
        <f>VLOOKUP(J464,Prowadzacy!$F$2:$K$105,3,FALSE)</f>
        <v>Stanisław</v>
      </c>
      <c r="M464" s="19" t="str">
        <f>VLOOKUP(J464,Prowadzacy!$F$2:$K$105,4,FALSE)</f>
        <v>Pawlak</v>
      </c>
      <c r="N464" s="20" t="str">
        <f>VLOOKUP(J464,Prowadzacy!$F$2:$M$105,8,FALSE)</f>
        <v xml:space="preserve">Marcin | Pawlak | Dr inż. |  ( 05337 ) </v>
      </c>
      <c r="O464" s="20" t="str">
        <f>VLOOKUP(J464,Prowadzacy!$F$2:$K$105,5,FALSE)</f>
        <v>K37W05D02</v>
      </c>
      <c r="P464" s="20" t="str">
        <f>VLOOKUP(J464,Prowadzacy!$F$2:$K$105,6,FALSE)</f>
        <v>ZNEMAP</v>
      </c>
      <c r="Q464" s="161" t="s">
        <v>1084</v>
      </c>
      <c r="R464" s="20" t="str">
        <f>VLOOKUP(Q464,Prowadzacy!$F$2:$K$105,2,FALSE)</f>
        <v>Krzysztof</v>
      </c>
      <c r="S464" s="20" t="str">
        <f>VLOOKUP(Q464,Prowadzacy!$F$2:$K$105,3,FALSE)</f>
        <v>Paweł</v>
      </c>
      <c r="T464" s="20" t="str">
        <f>VLOOKUP(Q464,Prowadzacy!$F$2:$K$105,4,FALSE)</f>
        <v>Dyrcz</v>
      </c>
      <c r="U464" s="20" t="str">
        <f>VLOOKUP(Q464,Prowadzacy!$F$2:$M$105,8,FALSE)</f>
        <v xml:space="preserve">Krzysztof | Dyrcz | Dr inż. |  ( 05307 ) </v>
      </c>
      <c r="V464" s="164"/>
      <c r="W464" s="163" t="s">
        <v>221</v>
      </c>
      <c r="X464" s="163"/>
      <c r="Y464" s="163"/>
      <c r="Z464" s="10"/>
      <c r="AA464" s="9"/>
      <c r="AB464" s="9"/>
      <c r="AC464" s="9"/>
      <c r="AD464" s="9"/>
      <c r="AE464" s="9"/>
      <c r="AF464" s="9"/>
      <c r="AG464" s="9"/>
      <c r="AH464" s="9"/>
      <c r="AI464" s="9"/>
      <c r="AJ464" s="9"/>
      <c r="AK464" s="9"/>
    </row>
    <row r="465" spans="1:37" ht="129.75">
      <c r="A465" s="288">
        <v>460</v>
      </c>
      <c r="B465" s="20" t="str">
        <f>VLOOKUP(E465,studia!$F$1:$I$12,2,FALSE)</f>
        <v>Mechatronika</v>
      </c>
      <c r="C465" s="20" t="str">
        <f>VLOOKUP(E465,studia!$F$1:$I$12,3,FALSE)</f>
        <v>inż.</v>
      </c>
      <c r="D465" s="20">
        <f>VLOOKUP(E465,studia!$F$1:$I$12,4,FALSE)</f>
        <v>0</v>
      </c>
      <c r="E465" s="159" t="s">
        <v>960</v>
      </c>
      <c r="F465" s="295" t="s">
        <v>2124</v>
      </c>
      <c r="G465" s="174" t="s">
        <v>1311</v>
      </c>
      <c r="H465" s="174" t="s">
        <v>1312</v>
      </c>
      <c r="I465" s="178" t="s">
        <v>1722</v>
      </c>
      <c r="J465" s="160" t="s">
        <v>1300</v>
      </c>
      <c r="K465" s="19" t="str">
        <f>VLOOKUP(J465,Prowadzacy!$F$2:$J$105,2,FALSE)</f>
        <v>Piotr</v>
      </c>
      <c r="L465" s="19" t="str">
        <f>VLOOKUP(J465,Prowadzacy!$F$2:$K$105,3,FALSE)</f>
        <v>Jóżef</v>
      </c>
      <c r="M465" s="19" t="str">
        <f>VLOOKUP(J465,Prowadzacy!$F$2:$K$105,4,FALSE)</f>
        <v>Serkies</v>
      </c>
      <c r="N465" s="20" t="str">
        <f>VLOOKUP(J465,Prowadzacy!$F$2:$M$105,8,FALSE)</f>
        <v xml:space="preserve">Piotr | Serkies | Dr inż. |  ( 05383 ) </v>
      </c>
      <c r="O465" s="20" t="str">
        <f>VLOOKUP(J465,Prowadzacy!$F$2:$K$105,5,FALSE)</f>
        <v>K37W05D02</v>
      </c>
      <c r="P465" s="20" t="str">
        <f>VLOOKUP(J465,Prowadzacy!$F$2:$K$105,6,FALSE)</f>
        <v>ZNEMAP</v>
      </c>
      <c r="Q465" s="161" t="s">
        <v>1347</v>
      </c>
      <c r="R465" s="20" t="str">
        <f>VLOOKUP(Q465,Prowadzacy!$F$2:$K$105,2,FALSE)</f>
        <v>Marcin</v>
      </c>
      <c r="S465" s="20">
        <f>VLOOKUP(Q465,Prowadzacy!$F$2:$K$105,3,FALSE)</f>
        <v>0</v>
      </c>
      <c r="T465" s="20" t="str">
        <f>VLOOKUP(Q465,Prowadzacy!$F$2:$K$105,4,FALSE)</f>
        <v>Wolkiewicz</v>
      </c>
      <c r="U465" s="20" t="str">
        <f>VLOOKUP(Q465,Prowadzacy!$F$2:$M$105,8,FALSE)</f>
        <v xml:space="preserve">Marcin | Wolkiewicz | Dr inż. |  ( 05377 ) </v>
      </c>
      <c r="V465" s="164"/>
      <c r="W465" s="163" t="s">
        <v>221</v>
      </c>
      <c r="X465" s="163"/>
      <c r="Y465" s="163"/>
      <c r="Z465" s="10"/>
      <c r="AA465" s="9"/>
      <c r="AB465" s="9"/>
      <c r="AC465" s="9"/>
      <c r="AD465" s="9"/>
      <c r="AE465" s="9"/>
      <c r="AF465" s="9"/>
      <c r="AG465" s="9"/>
      <c r="AH465" s="9"/>
      <c r="AI465" s="9"/>
      <c r="AJ465" s="9"/>
      <c r="AK465" s="9"/>
    </row>
    <row r="466" spans="1:37" ht="257.25">
      <c r="A466" s="288">
        <v>461</v>
      </c>
      <c r="B466" s="20" t="str">
        <f>VLOOKUP(E466,studia!$F$1:$I$12,2,FALSE)</f>
        <v>Mechatronika</v>
      </c>
      <c r="C466" s="20" t="str">
        <f>VLOOKUP(E466,studia!$F$1:$I$12,3,FALSE)</f>
        <v>inż.</v>
      </c>
      <c r="D466" s="20">
        <f>VLOOKUP(E466,studia!$F$1:$I$12,4,FALSE)</f>
        <v>0</v>
      </c>
      <c r="E466" s="159" t="s">
        <v>960</v>
      </c>
      <c r="F466" s="295" t="s">
        <v>2124</v>
      </c>
      <c r="G466" s="174" t="s">
        <v>1364</v>
      </c>
      <c r="H466" s="174" t="s">
        <v>1365</v>
      </c>
      <c r="I466" s="177" t="s">
        <v>1366</v>
      </c>
      <c r="J466" s="160" t="s">
        <v>1347</v>
      </c>
      <c r="K466" s="19" t="str">
        <f>VLOOKUP(J466,Prowadzacy!$F$2:$J$105,2,FALSE)</f>
        <v>Marcin</v>
      </c>
      <c r="L466" s="19">
        <f>VLOOKUP(J466,Prowadzacy!$F$2:$K$105,3,FALSE)</f>
        <v>0</v>
      </c>
      <c r="M466" s="19" t="str">
        <f>VLOOKUP(J466,Prowadzacy!$F$2:$K$105,4,FALSE)</f>
        <v>Wolkiewicz</v>
      </c>
      <c r="N466" s="20" t="str">
        <f>VLOOKUP(J466,Prowadzacy!$F$2:$M$105,8,FALSE)</f>
        <v xml:space="preserve">Marcin | Wolkiewicz | Dr inż. |  ( 05377 ) </v>
      </c>
      <c r="O466" s="20" t="str">
        <f>VLOOKUP(J466,Prowadzacy!$F$2:$K$105,5,FALSE)</f>
        <v>K37W05D02</v>
      </c>
      <c r="P466" s="20" t="str">
        <f>VLOOKUP(J466,Prowadzacy!$F$2:$K$105,6,FALSE)</f>
        <v>ZNEMAP</v>
      </c>
      <c r="Q466" s="161" t="s">
        <v>1300</v>
      </c>
      <c r="R466" s="20" t="str">
        <f>VLOOKUP(Q466,Prowadzacy!$F$2:$K$105,2,FALSE)</f>
        <v>Piotr</v>
      </c>
      <c r="S466" s="20" t="str">
        <f>VLOOKUP(Q466,Prowadzacy!$F$2:$K$105,3,FALSE)</f>
        <v>Jóżef</v>
      </c>
      <c r="T466" s="20" t="str">
        <f>VLOOKUP(Q466,Prowadzacy!$F$2:$K$105,4,FALSE)</f>
        <v>Serkies</v>
      </c>
      <c r="U466" s="20" t="str">
        <f>VLOOKUP(Q466,Prowadzacy!$F$2:$M$105,8,FALSE)</f>
        <v xml:space="preserve">Piotr | Serkies | Dr inż. |  ( 05383 ) </v>
      </c>
      <c r="V466" s="164"/>
      <c r="W466" s="163" t="s">
        <v>221</v>
      </c>
      <c r="X466" s="163"/>
      <c r="Y466" s="163"/>
      <c r="Z466" s="10"/>
      <c r="AA466" s="9"/>
      <c r="AB466" s="9"/>
      <c r="AC466" s="9"/>
      <c r="AD466" s="9"/>
      <c r="AE466" s="9"/>
      <c r="AF466" s="9"/>
      <c r="AG466" s="9"/>
      <c r="AH466" s="9"/>
      <c r="AI466" s="9"/>
      <c r="AJ466" s="9"/>
      <c r="AK466" s="9"/>
    </row>
    <row r="467" spans="1:37" ht="91.5">
      <c r="A467" s="288">
        <v>462</v>
      </c>
      <c r="B467" s="20" t="str">
        <f>VLOOKUP(E467,studia!$F$1:$I$12,2,FALSE)</f>
        <v>Mechatronika</v>
      </c>
      <c r="C467" s="20" t="str">
        <f>VLOOKUP(E467,studia!$F$1:$I$12,3,FALSE)</f>
        <v>inż.</v>
      </c>
      <c r="D467" s="20">
        <f>VLOOKUP(E467,studia!$F$1:$I$12,4,FALSE)</f>
        <v>0</v>
      </c>
      <c r="E467" s="159" t="s">
        <v>960</v>
      </c>
      <c r="F467" s="295" t="s">
        <v>2124</v>
      </c>
      <c r="G467" s="174" t="s">
        <v>1422</v>
      </c>
      <c r="H467" s="174" t="s">
        <v>1423</v>
      </c>
      <c r="I467" s="174" t="s">
        <v>1723</v>
      </c>
      <c r="J467" s="160" t="s">
        <v>1416</v>
      </c>
      <c r="K467" s="19" t="str">
        <f>VLOOKUP(J467,Prowadzacy!$F$2:$J$105,2,FALSE)</f>
        <v>Tomasz</v>
      </c>
      <c r="L467" s="19">
        <f>VLOOKUP(J467,Prowadzacy!$F$2:$K$105,3,FALSE)</f>
        <v>0</v>
      </c>
      <c r="M467" s="19" t="str">
        <f>VLOOKUP(J467,Prowadzacy!$F$2:$K$105,4,FALSE)</f>
        <v>Czapka</v>
      </c>
      <c r="N467" s="20" t="str">
        <f>VLOOKUP(J467,Prowadzacy!$F$2:$M$105,8,FALSE)</f>
        <v xml:space="preserve">Tomasz | Czapka | Dr inż. |  ( 05158 ) </v>
      </c>
      <c r="O467" s="20" t="str">
        <f>VLOOKUP(J467,Prowadzacy!$F$2:$K$105,5,FALSE)</f>
        <v>K38W05D02</v>
      </c>
      <c r="P467" s="20" t="str">
        <f>VLOOKUP(J467,Prowadzacy!$F$2:$K$105,6,FALSE)</f>
        <v>ZWN</v>
      </c>
      <c r="Q467" s="161" t="s">
        <v>1515</v>
      </c>
      <c r="R467" s="20" t="str">
        <f>VLOOKUP(Q467,Prowadzacy!$F$2:$K$105,2,FALSE)</f>
        <v>Adam</v>
      </c>
      <c r="S467" s="20" t="str">
        <f>VLOOKUP(Q467,Prowadzacy!$F$2:$K$105,3,FALSE)</f>
        <v>Łukasz</v>
      </c>
      <c r="T467" s="20" t="str">
        <f>VLOOKUP(Q467,Prowadzacy!$F$2:$K$105,4,FALSE)</f>
        <v>Pelesz</v>
      </c>
      <c r="U467" s="20" t="str">
        <f>VLOOKUP(Q467,Prowadzacy!$F$2:$M$105,8,FALSE)</f>
        <v xml:space="preserve">Adam | Pelesz | Dr inż. |  ( 05170 ) </v>
      </c>
      <c r="V467" s="164"/>
      <c r="W467" s="163" t="s">
        <v>221</v>
      </c>
      <c r="X467" s="163"/>
      <c r="Y467" s="163" t="s">
        <v>221</v>
      </c>
      <c r="Z467" s="10"/>
      <c r="AA467" s="9"/>
      <c r="AB467" s="9"/>
      <c r="AC467" s="9"/>
      <c r="AD467" s="9"/>
      <c r="AE467" s="9"/>
      <c r="AF467" s="9"/>
      <c r="AG467" s="9"/>
      <c r="AH467" s="9"/>
      <c r="AI467" s="9"/>
      <c r="AJ467" s="9"/>
      <c r="AK467" s="9"/>
    </row>
    <row r="468" spans="1:37" ht="91.5">
      <c r="A468" s="288">
        <v>463</v>
      </c>
      <c r="B468" s="20" t="str">
        <f>VLOOKUP(E468,studia!$F$1:$I$12,2,FALSE)</f>
        <v>Mechatronika</v>
      </c>
      <c r="C468" s="20" t="str">
        <f>VLOOKUP(E468,studia!$F$1:$I$12,3,FALSE)</f>
        <v>inż.</v>
      </c>
      <c r="D468" s="20">
        <f>VLOOKUP(E468,studia!$F$1:$I$12,4,FALSE)</f>
        <v>0</v>
      </c>
      <c r="E468" s="159" t="s">
        <v>960</v>
      </c>
      <c r="F468" s="295" t="s">
        <v>2124</v>
      </c>
      <c r="G468" s="174" t="s">
        <v>1424</v>
      </c>
      <c r="H468" s="174" t="s">
        <v>1425</v>
      </c>
      <c r="I468" s="174" t="s">
        <v>1724</v>
      </c>
      <c r="J468" s="160" t="s">
        <v>1416</v>
      </c>
      <c r="K468" s="19" t="str">
        <f>VLOOKUP(J468,Prowadzacy!$F$2:$J$105,2,FALSE)</f>
        <v>Tomasz</v>
      </c>
      <c r="L468" s="19">
        <f>VLOOKUP(J468,Prowadzacy!$F$2:$K$105,3,FALSE)</f>
        <v>0</v>
      </c>
      <c r="M468" s="19" t="str">
        <f>VLOOKUP(J468,Prowadzacy!$F$2:$K$105,4,FALSE)</f>
        <v>Czapka</v>
      </c>
      <c r="N468" s="20" t="str">
        <f>VLOOKUP(J468,Prowadzacy!$F$2:$M$105,8,FALSE)</f>
        <v xml:space="preserve">Tomasz | Czapka | Dr inż. |  ( 05158 ) </v>
      </c>
      <c r="O468" s="20" t="str">
        <f>VLOOKUP(J468,Prowadzacy!$F$2:$K$105,5,FALSE)</f>
        <v>K38W05D02</v>
      </c>
      <c r="P468" s="20" t="str">
        <f>VLOOKUP(J468,Prowadzacy!$F$2:$K$105,6,FALSE)</f>
        <v>ZWN</v>
      </c>
      <c r="Q468" s="161" t="s">
        <v>1505</v>
      </c>
      <c r="R468" s="20" t="str">
        <f>VLOOKUP(Q468,Prowadzacy!$F$2:$K$105,2,FALSE)</f>
        <v>Marcin</v>
      </c>
      <c r="S468" s="20" t="str">
        <f>VLOOKUP(Q468,Prowadzacy!$F$2:$K$105,3,FALSE)</f>
        <v>przemysław</v>
      </c>
      <c r="T468" s="20" t="str">
        <f>VLOOKUP(Q468,Prowadzacy!$F$2:$K$105,4,FALSE)</f>
        <v>Lewandowski</v>
      </c>
      <c r="U468" s="20" t="str">
        <f>VLOOKUP(Q468,Prowadzacy!$F$2:$M$105,8,FALSE)</f>
        <v xml:space="preserve">Marcin | Lewandowski | Dr inż. |  ( 05166 ) </v>
      </c>
      <c r="V468" s="164"/>
      <c r="W468" s="163" t="s">
        <v>221</v>
      </c>
      <c r="X468" s="163"/>
      <c r="Y468" s="163" t="s">
        <v>221</v>
      </c>
      <c r="Z468" s="10"/>
      <c r="AA468" s="9"/>
      <c r="AB468" s="9"/>
      <c r="AC468" s="9"/>
      <c r="AD468" s="9"/>
      <c r="AE468" s="9"/>
      <c r="AF468" s="9"/>
      <c r="AG468" s="9"/>
      <c r="AH468" s="9"/>
      <c r="AI468" s="9"/>
      <c r="AJ468" s="9"/>
      <c r="AK468" s="9"/>
    </row>
    <row r="469" spans="1:37" ht="117">
      <c r="A469" s="288">
        <v>464</v>
      </c>
      <c r="B469" s="20" t="str">
        <f>VLOOKUP(E469,studia!$F$1:$I$12,2,FALSE)</f>
        <v>Mechatronika</v>
      </c>
      <c r="C469" s="20" t="str">
        <f>VLOOKUP(E469,studia!$F$1:$I$12,3,FALSE)</f>
        <v>inż.</v>
      </c>
      <c r="D469" s="20">
        <f>VLOOKUP(E469,studia!$F$1:$I$12,4,FALSE)</f>
        <v>0</v>
      </c>
      <c r="E469" s="159" t="s">
        <v>960</v>
      </c>
      <c r="F469" s="295" t="s">
        <v>2124</v>
      </c>
      <c r="G469" s="174" t="s">
        <v>1485</v>
      </c>
      <c r="H469" s="174" t="s">
        <v>1486</v>
      </c>
      <c r="I469" s="174" t="s">
        <v>1487</v>
      </c>
      <c r="J469" s="160" t="s">
        <v>1478</v>
      </c>
      <c r="K469" s="19" t="str">
        <f>VLOOKUP(J469,Prowadzacy!$F$2:$J$105,2,FALSE)</f>
        <v>Krystian</v>
      </c>
      <c r="L469" s="19">
        <f>VLOOKUP(J469,Prowadzacy!$F$2:$K$105,3,FALSE)</f>
        <v>0</v>
      </c>
      <c r="M469" s="19" t="str">
        <f>VLOOKUP(J469,Prowadzacy!$F$2:$K$105,4,FALSE)</f>
        <v>Krawczyk</v>
      </c>
      <c r="N469" s="20" t="str">
        <f>VLOOKUP(J469,Prowadzacy!$F$2:$M$105,8,FALSE)</f>
        <v xml:space="preserve">Krystian | Krawczyk | Dr inż. |  ( 05157 ) </v>
      </c>
      <c r="O469" s="20" t="str">
        <f>VLOOKUP(J469,Prowadzacy!$F$2:$K$105,5,FALSE)</f>
        <v>K38W05D02</v>
      </c>
      <c r="P469" s="20" t="str">
        <f>VLOOKUP(J469,Prowadzacy!$F$2:$K$105,6,FALSE)</f>
        <v>ZE</v>
      </c>
      <c r="Q469" s="161" t="s">
        <v>1505</v>
      </c>
      <c r="R469" s="20" t="str">
        <f>VLOOKUP(Q469,Prowadzacy!$F$2:$K$105,2,FALSE)</f>
        <v>Marcin</v>
      </c>
      <c r="S469" s="20" t="str">
        <f>VLOOKUP(Q469,Prowadzacy!$F$2:$K$105,3,FALSE)</f>
        <v>przemysław</v>
      </c>
      <c r="T469" s="20" t="str">
        <f>VLOOKUP(Q469,Prowadzacy!$F$2:$K$105,4,FALSE)</f>
        <v>Lewandowski</v>
      </c>
      <c r="U469" s="20" t="str">
        <f>VLOOKUP(Q469,Prowadzacy!$F$2:$M$105,8,FALSE)</f>
        <v xml:space="preserve">Marcin | Lewandowski | Dr inż. |  ( 05166 ) </v>
      </c>
      <c r="V469" s="164"/>
      <c r="W469" s="163" t="s">
        <v>221</v>
      </c>
      <c r="X469" s="163"/>
      <c r="Y469" s="163" t="s">
        <v>221</v>
      </c>
      <c r="Z469" s="10"/>
      <c r="AA469" s="9"/>
      <c r="AB469" s="9"/>
      <c r="AC469" s="9"/>
      <c r="AD469" s="9"/>
      <c r="AE469" s="9"/>
      <c r="AF469" s="9"/>
      <c r="AG469" s="9"/>
      <c r="AH469" s="9"/>
      <c r="AI469" s="9"/>
      <c r="AJ469" s="9"/>
      <c r="AK469" s="9"/>
    </row>
    <row r="470" spans="1:37" ht="104.25">
      <c r="A470" s="288">
        <v>465</v>
      </c>
      <c r="B470" s="20" t="str">
        <f>VLOOKUP(E470,studia!$F$1:$I$12,2,FALSE)</f>
        <v>Mechatronika</v>
      </c>
      <c r="C470" s="20" t="str">
        <f>VLOOKUP(E470,studia!$F$1:$I$12,3,FALSE)</f>
        <v>inż.</v>
      </c>
      <c r="D470" s="20">
        <f>VLOOKUP(E470,studia!$F$1:$I$12,4,FALSE)</f>
        <v>0</v>
      </c>
      <c r="E470" s="159" t="s">
        <v>960</v>
      </c>
      <c r="F470" s="159"/>
      <c r="G470" s="174" t="s">
        <v>1503</v>
      </c>
      <c r="H470" s="174" t="s">
        <v>1504</v>
      </c>
      <c r="I470" s="174" t="s">
        <v>1725</v>
      </c>
      <c r="J470" s="160" t="s">
        <v>1505</v>
      </c>
      <c r="K470" s="19" t="str">
        <f>VLOOKUP(J470,Prowadzacy!$F$2:$J$105,2,FALSE)</f>
        <v>Marcin</v>
      </c>
      <c r="L470" s="19" t="str">
        <f>VLOOKUP(J470,Prowadzacy!$F$2:$K$105,3,FALSE)</f>
        <v>przemysław</v>
      </c>
      <c r="M470" s="19" t="str">
        <f>VLOOKUP(J470,Prowadzacy!$F$2:$K$105,4,FALSE)</f>
        <v>Lewandowski</v>
      </c>
      <c r="N470" s="20" t="str">
        <f>VLOOKUP(J470,Prowadzacy!$F$2:$M$105,8,FALSE)</f>
        <v xml:space="preserve">Marcin | Lewandowski | Dr inż. |  ( 05166 ) </v>
      </c>
      <c r="O470" s="20" t="str">
        <f>VLOOKUP(J470,Prowadzacy!$F$2:$K$105,5,FALSE)</f>
        <v>K38W05D02</v>
      </c>
      <c r="P470" s="20" t="str">
        <f>VLOOKUP(J470,Prowadzacy!$F$2:$K$105,6,FALSE)</f>
        <v>ZE</v>
      </c>
      <c r="Q470" s="161" t="s">
        <v>1593</v>
      </c>
      <c r="R470" s="20" t="str">
        <f>VLOOKUP(Q470,Prowadzacy!$F$2:$K$105,2,FALSE)</f>
        <v>Paweł</v>
      </c>
      <c r="S470" s="20">
        <f>VLOOKUP(Q470,Prowadzacy!$F$2:$K$105,3,FALSE)</f>
        <v>0</v>
      </c>
      <c r="T470" s="20" t="str">
        <f>VLOOKUP(Q470,Prowadzacy!$F$2:$K$105,4,FALSE)</f>
        <v>Żyłka</v>
      </c>
      <c r="U470" s="20" t="str">
        <f>VLOOKUP(Q470,Prowadzacy!$F$2:$M$105,8,FALSE)</f>
        <v xml:space="preserve">Paweł | Żyłka | Dr hab. inż. |  ( 05134 ) </v>
      </c>
      <c r="V470" s="164"/>
      <c r="W470" s="163" t="s">
        <v>221</v>
      </c>
      <c r="X470" s="163"/>
      <c r="Y470" s="163" t="s">
        <v>221</v>
      </c>
      <c r="Z470" s="10"/>
      <c r="AA470" s="9"/>
      <c r="AB470" s="9"/>
      <c r="AC470" s="9"/>
      <c r="AD470" s="9"/>
      <c r="AE470" s="9"/>
      <c r="AF470" s="9"/>
      <c r="AG470" s="9"/>
      <c r="AH470" s="9"/>
      <c r="AI470" s="9"/>
      <c r="AJ470" s="9"/>
      <c r="AK470" s="9"/>
    </row>
    <row r="471" spans="1:37" ht="104.25">
      <c r="A471" s="288">
        <v>466</v>
      </c>
      <c r="B471" s="20" t="str">
        <f>VLOOKUP(E471,studia!$F$1:$I$12,2,FALSE)</f>
        <v>Mechatronika</v>
      </c>
      <c r="C471" s="20" t="str">
        <f>VLOOKUP(E471,studia!$F$1:$I$12,3,FALSE)</f>
        <v>inż.</v>
      </c>
      <c r="D471" s="20">
        <f>VLOOKUP(E471,studia!$F$1:$I$12,4,FALSE)</f>
        <v>0</v>
      </c>
      <c r="E471" s="159" t="s">
        <v>960</v>
      </c>
      <c r="F471" s="295" t="s">
        <v>2124</v>
      </c>
      <c r="G471" s="174" t="s">
        <v>1544</v>
      </c>
      <c r="H471" s="174" t="s">
        <v>1545</v>
      </c>
      <c r="I471" s="174" t="s">
        <v>1546</v>
      </c>
      <c r="J471" s="160" t="s">
        <v>1547</v>
      </c>
      <c r="K471" s="19" t="str">
        <f>VLOOKUP(J471,Prowadzacy!$F$2:$J$105,2,FALSE)</f>
        <v>Jarosław</v>
      </c>
      <c r="L471" s="19" t="str">
        <f>VLOOKUP(J471,Prowadzacy!$F$2:$K$105,3,FALSE)</f>
        <v>Marian</v>
      </c>
      <c r="M471" s="19" t="str">
        <f>VLOOKUP(J471,Prowadzacy!$F$2:$K$105,4,FALSE)</f>
        <v>Szymańda</v>
      </c>
      <c r="N471" s="20" t="str">
        <f>VLOOKUP(J471,Prowadzacy!$F$2:$M$105,8,FALSE)</f>
        <v xml:space="preserve">Jarosław | Szymańda | Dr inż. |  ( 05126 ) </v>
      </c>
      <c r="O471" s="20" t="str">
        <f>VLOOKUP(J471,Prowadzacy!$F$2:$K$105,5,FALSE)</f>
        <v>K38W05D02</v>
      </c>
      <c r="P471" s="20" t="str">
        <f>VLOOKUP(J471,Prowadzacy!$F$2:$K$105,6,FALSE)</f>
        <v>ZET</v>
      </c>
      <c r="Q471" s="161" t="s">
        <v>1534</v>
      </c>
      <c r="R471" s="20" t="str">
        <f>VLOOKUP(Q471,Prowadzacy!$F$2:$K$105,2,FALSE)</f>
        <v>Jacek</v>
      </c>
      <c r="S471" s="20" t="str">
        <f>VLOOKUP(Q471,Prowadzacy!$F$2:$K$105,3,FALSE)</f>
        <v>Jerzy</v>
      </c>
      <c r="T471" s="20" t="str">
        <f>VLOOKUP(Q471,Prowadzacy!$F$2:$K$105,4,FALSE)</f>
        <v>Rezmer</v>
      </c>
      <c r="U471" s="20" t="str">
        <f>VLOOKUP(Q471,Prowadzacy!$F$2:$M$105,8,FALSE)</f>
        <v xml:space="preserve">Jacek | Rezmer | Dr hab. inż. |  ( 05120 ) </v>
      </c>
      <c r="V471" s="164"/>
      <c r="W471" s="163" t="s">
        <v>221</v>
      </c>
      <c r="X471" s="163"/>
      <c r="Y471" s="163" t="s">
        <v>221</v>
      </c>
      <c r="Z471" s="10"/>
      <c r="AA471" s="9"/>
      <c r="AB471" s="9"/>
      <c r="AC471" s="9"/>
      <c r="AD471" s="9"/>
      <c r="AE471" s="9"/>
      <c r="AF471" s="9"/>
      <c r="AG471" s="9"/>
      <c r="AH471" s="9"/>
      <c r="AI471" s="9"/>
      <c r="AJ471" s="9"/>
      <c r="AK471" s="9"/>
    </row>
    <row r="472" spans="1:37" ht="104.25">
      <c r="A472" s="288">
        <v>467</v>
      </c>
      <c r="B472" s="20" t="str">
        <f>VLOOKUP(E472,studia!$F$1:$I$12,2,FALSE)</f>
        <v>Mechatronika</v>
      </c>
      <c r="C472" s="20" t="str">
        <f>VLOOKUP(E472,studia!$F$1:$I$12,3,FALSE)</f>
        <v>inż.</v>
      </c>
      <c r="D472" s="20">
        <f>VLOOKUP(E472,studia!$F$1:$I$12,4,FALSE)</f>
        <v>0</v>
      </c>
      <c r="E472" s="159" t="s">
        <v>960</v>
      </c>
      <c r="F472" s="159"/>
      <c r="G472" s="174" t="s">
        <v>1548</v>
      </c>
      <c r="H472" s="174" t="s">
        <v>1549</v>
      </c>
      <c r="I472" s="174" t="s">
        <v>1550</v>
      </c>
      <c r="J472" s="160" t="s">
        <v>1547</v>
      </c>
      <c r="K472" s="19" t="str">
        <f>VLOOKUP(J472,Prowadzacy!$F$2:$J$105,2,FALSE)</f>
        <v>Jarosław</v>
      </c>
      <c r="L472" s="19" t="str">
        <f>VLOOKUP(J472,Prowadzacy!$F$2:$K$105,3,FALSE)</f>
        <v>Marian</v>
      </c>
      <c r="M472" s="19" t="str">
        <f>VLOOKUP(J472,Prowadzacy!$F$2:$K$105,4,FALSE)</f>
        <v>Szymańda</v>
      </c>
      <c r="N472" s="20" t="str">
        <f>VLOOKUP(J472,Prowadzacy!$F$2:$M$105,8,FALSE)</f>
        <v xml:space="preserve">Jarosław | Szymańda | Dr inż. |  ( 05126 ) </v>
      </c>
      <c r="O472" s="20" t="str">
        <f>VLOOKUP(J472,Prowadzacy!$F$2:$K$105,5,FALSE)</f>
        <v>K38W05D02</v>
      </c>
      <c r="P472" s="20" t="str">
        <f>VLOOKUP(J472,Prowadzacy!$F$2:$K$105,6,FALSE)</f>
        <v>ZET</v>
      </c>
      <c r="Q472" s="161" t="s">
        <v>1534</v>
      </c>
      <c r="R472" s="20" t="str">
        <f>VLOOKUP(Q472,Prowadzacy!$F$2:$K$105,2,FALSE)</f>
        <v>Jacek</v>
      </c>
      <c r="S472" s="20" t="str">
        <f>VLOOKUP(Q472,Prowadzacy!$F$2:$K$105,3,FALSE)</f>
        <v>Jerzy</v>
      </c>
      <c r="T472" s="20" t="str">
        <f>VLOOKUP(Q472,Prowadzacy!$F$2:$K$105,4,FALSE)</f>
        <v>Rezmer</v>
      </c>
      <c r="U472" s="20" t="str">
        <f>VLOOKUP(Q472,Prowadzacy!$F$2:$M$105,8,FALSE)</f>
        <v xml:space="preserve">Jacek | Rezmer | Dr hab. inż. |  ( 05120 ) </v>
      </c>
      <c r="V472" s="164"/>
      <c r="W472" s="163" t="s">
        <v>221</v>
      </c>
      <c r="X472" s="163"/>
      <c r="Y472" s="163" t="s">
        <v>221</v>
      </c>
      <c r="Z472" s="10"/>
      <c r="AA472" s="9"/>
      <c r="AB472" s="9"/>
      <c r="AC472" s="9"/>
      <c r="AD472" s="9"/>
      <c r="AE472" s="9"/>
      <c r="AF472" s="9"/>
      <c r="AG472" s="9"/>
      <c r="AH472" s="9"/>
      <c r="AI472" s="9"/>
      <c r="AJ472" s="9"/>
      <c r="AK472" s="9"/>
    </row>
    <row r="473" spans="1:37" ht="129.75">
      <c r="A473" s="288">
        <v>468</v>
      </c>
      <c r="B473" s="20" t="str">
        <f>VLOOKUP(E473,studia!$F$1:$I$12,2,FALSE)</f>
        <v>Mechatronika</v>
      </c>
      <c r="C473" s="20" t="str">
        <f>VLOOKUP(E473,studia!$F$1:$I$12,3,FALSE)</f>
        <v>inż.</v>
      </c>
      <c r="D473" s="20">
        <f>VLOOKUP(E473,studia!$F$1:$I$12,4,FALSE)</f>
        <v>0</v>
      </c>
      <c r="E473" s="165" t="s">
        <v>960</v>
      </c>
      <c r="F473" s="165"/>
      <c r="G473" s="174" t="s">
        <v>1551</v>
      </c>
      <c r="H473" s="174" t="s">
        <v>1552</v>
      </c>
      <c r="I473" s="174" t="s">
        <v>1553</v>
      </c>
      <c r="J473" s="166" t="s">
        <v>1547</v>
      </c>
      <c r="K473" s="19" t="str">
        <f>VLOOKUP(J473,Prowadzacy!$F$2:$J$105,2,FALSE)</f>
        <v>Jarosław</v>
      </c>
      <c r="L473" s="19" t="str">
        <f>VLOOKUP(J473,Prowadzacy!$F$2:$K$105,3,FALSE)</f>
        <v>Marian</v>
      </c>
      <c r="M473" s="19" t="str">
        <f>VLOOKUP(J473,Prowadzacy!$F$2:$K$105,4,FALSE)</f>
        <v>Szymańda</v>
      </c>
      <c r="N473" s="20" t="str">
        <f>VLOOKUP(J473,Prowadzacy!$F$2:$M$105,8,FALSE)</f>
        <v xml:space="preserve">Jarosław | Szymańda | Dr inż. |  ( 05126 ) </v>
      </c>
      <c r="O473" s="20" t="str">
        <f>VLOOKUP(J473,Prowadzacy!$F$2:$K$105,5,FALSE)</f>
        <v>K38W05D02</v>
      </c>
      <c r="P473" s="20" t="str">
        <f>VLOOKUP(J473,Prowadzacy!$F$2:$K$105,6,FALSE)</f>
        <v>ZET</v>
      </c>
      <c r="Q473" s="168" t="s">
        <v>1534</v>
      </c>
      <c r="R473" s="20" t="str">
        <f>VLOOKUP(Q473,Prowadzacy!$F$2:$K$105,2,FALSE)</f>
        <v>Jacek</v>
      </c>
      <c r="S473" s="20" t="str">
        <f>VLOOKUP(Q473,Prowadzacy!$F$2:$K$105,3,FALSE)</f>
        <v>Jerzy</v>
      </c>
      <c r="T473" s="20" t="str">
        <f>VLOOKUP(Q473,Prowadzacy!$F$2:$K$105,4,FALSE)</f>
        <v>Rezmer</v>
      </c>
      <c r="U473" s="20" t="str">
        <f>VLOOKUP(Q473,Prowadzacy!$F$2:$M$105,8,FALSE)</f>
        <v xml:space="preserve">Jacek | Rezmer | Dr hab. inż. |  ( 05120 ) </v>
      </c>
      <c r="V473" s="164"/>
      <c r="W473" s="168" t="s">
        <v>221</v>
      </c>
      <c r="X473" s="34"/>
      <c r="Y473" s="34" t="s">
        <v>221</v>
      </c>
      <c r="Z473" s="10"/>
      <c r="AA473" s="9"/>
      <c r="AB473" s="9"/>
      <c r="AC473" s="9"/>
      <c r="AD473" s="9"/>
      <c r="AE473" s="9"/>
      <c r="AF473" s="9"/>
      <c r="AG473" s="9"/>
      <c r="AH473" s="9"/>
      <c r="AI473" s="9"/>
      <c r="AJ473" s="9"/>
      <c r="AK473" s="9"/>
    </row>
    <row r="474" spans="1:37" ht="117">
      <c r="A474" s="288">
        <v>469</v>
      </c>
      <c r="B474" s="20" t="str">
        <f>VLOOKUP(E474,studia!$F$1:$I$12,2,FALSE)</f>
        <v>Mechatronika</v>
      </c>
      <c r="C474" s="20" t="str">
        <f>VLOOKUP(E474,studia!$F$1:$I$12,3,FALSE)</f>
        <v>inż.</v>
      </c>
      <c r="D474" s="20">
        <f>VLOOKUP(E474,studia!$F$1:$I$12,4,FALSE)</f>
        <v>0</v>
      </c>
      <c r="E474" s="165" t="s">
        <v>960</v>
      </c>
      <c r="F474" s="295" t="s">
        <v>2124</v>
      </c>
      <c r="G474" s="174" t="s">
        <v>1726</v>
      </c>
      <c r="H474" s="174" t="s">
        <v>1587</v>
      </c>
      <c r="I474" s="174" t="s">
        <v>1727</v>
      </c>
      <c r="J474" s="166" t="s">
        <v>1582</v>
      </c>
      <c r="K474" s="19" t="str">
        <f>VLOOKUP(J474,Prowadzacy!$F$2:$J$105,2,FALSE)</f>
        <v>Jan</v>
      </c>
      <c r="L474" s="19" t="str">
        <f>VLOOKUP(J474,Prowadzacy!$F$2:$K$105,3,FALSE)</f>
        <v>Stanisław</v>
      </c>
      <c r="M474" s="19" t="str">
        <f>VLOOKUP(J474,Prowadzacy!$F$2:$K$105,4,FALSE)</f>
        <v>Ziaja</v>
      </c>
      <c r="N474" s="20" t="str">
        <f>VLOOKUP(J474,Prowadzacy!$F$2:$M$105,8,FALSE)</f>
        <v xml:space="preserve">Jan | Ziaja | Dr hab. inż. |  ( 05132 ) </v>
      </c>
      <c r="O474" s="20" t="str">
        <f>VLOOKUP(J474,Prowadzacy!$F$2:$K$105,5,FALSE)</f>
        <v>K38W05D02</v>
      </c>
      <c r="P474" s="20" t="str">
        <f>VLOOKUP(J474,Prowadzacy!$F$2:$K$105,6,FALSE)</f>
        <v>ZE</v>
      </c>
      <c r="Q474" s="168" t="s">
        <v>1478</v>
      </c>
      <c r="R474" s="20" t="str">
        <f>VLOOKUP(Q474,Prowadzacy!$F$2:$K$105,2,FALSE)</f>
        <v>Krystian</v>
      </c>
      <c r="S474" s="20">
        <f>VLOOKUP(Q474,Prowadzacy!$F$2:$K$105,3,FALSE)</f>
        <v>0</v>
      </c>
      <c r="T474" s="20" t="str">
        <f>VLOOKUP(Q474,Prowadzacy!$F$2:$K$105,4,FALSE)</f>
        <v>Krawczyk</v>
      </c>
      <c r="U474" s="20" t="str">
        <f>VLOOKUP(Q474,Prowadzacy!$F$2:$M$105,8,FALSE)</f>
        <v xml:space="preserve">Krystian | Krawczyk | Dr inż. |  ( 05157 ) </v>
      </c>
      <c r="V474" s="164"/>
      <c r="W474" s="168" t="s">
        <v>221</v>
      </c>
      <c r="X474" s="34"/>
      <c r="Y474" s="34" t="s">
        <v>221</v>
      </c>
      <c r="Z474" s="10"/>
      <c r="AA474" s="9"/>
      <c r="AB474" s="9"/>
      <c r="AC474" s="9"/>
      <c r="AD474" s="9"/>
      <c r="AE474" s="9"/>
      <c r="AF474" s="9"/>
      <c r="AG474" s="9"/>
      <c r="AH474" s="9"/>
      <c r="AI474" s="9"/>
      <c r="AJ474" s="9"/>
      <c r="AK474" s="9"/>
    </row>
    <row r="475" spans="1:37" ht="117">
      <c r="A475" s="288">
        <v>470</v>
      </c>
      <c r="B475" s="20" t="str">
        <f>VLOOKUP(E475,studia!$F$1:$I$12,2,FALSE)</f>
        <v>Mechatronika</v>
      </c>
      <c r="C475" s="20" t="str">
        <f>VLOOKUP(E475,studia!$F$1:$I$12,3,FALSE)</f>
        <v>inż.</v>
      </c>
      <c r="D475" s="20">
        <f>VLOOKUP(E475,studia!$F$1:$I$12,4,FALSE)</f>
        <v>0</v>
      </c>
      <c r="E475" s="165" t="s">
        <v>960</v>
      </c>
      <c r="F475" s="295" t="s">
        <v>2124</v>
      </c>
      <c r="G475" s="174" t="s">
        <v>1728</v>
      </c>
      <c r="H475" s="174" t="s">
        <v>1586</v>
      </c>
      <c r="I475" s="174" t="s">
        <v>1729</v>
      </c>
      <c r="J475" s="166" t="s">
        <v>1582</v>
      </c>
      <c r="K475" s="19" t="str">
        <f>VLOOKUP(J475,Prowadzacy!$F$2:$J$105,2,FALSE)</f>
        <v>Jan</v>
      </c>
      <c r="L475" s="19" t="str">
        <f>VLOOKUP(J475,Prowadzacy!$F$2:$K$105,3,FALSE)</f>
        <v>Stanisław</v>
      </c>
      <c r="M475" s="19" t="str">
        <f>VLOOKUP(J475,Prowadzacy!$F$2:$K$105,4,FALSE)</f>
        <v>Ziaja</v>
      </c>
      <c r="N475" s="20" t="str">
        <f>VLOOKUP(J475,Prowadzacy!$F$2:$M$105,8,FALSE)</f>
        <v xml:space="preserve">Jan | Ziaja | Dr hab. inż. |  ( 05132 ) </v>
      </c>
      <c r="O475" s="20" t="str">
        <f>VLOOKUP(J475,Prowadzacy!$F$2:$K$105,5,FALSE)</f>
        <v>K38W05D02</v>
      </c>
      <c r="P475" s="20" t="str">
        <f>VLOOKUP(J475,Prowadzacy!$F$2:$K$105,6,FALSE)</f>
        <v>ZE</v>
      </c>
      <c r="Q475" s="168" t="s">
        <v>1628</v>
      </c>
      <c r="R475" s="20" t="str">
        <f>VLOOKUP(Q475,Prowadzacy!$F$2:$K$105,2,FALSE)</f>
        <v>Maciej</v>
      </c>
      <c r="S475" s="20" t="str">
        <f>VLOOKUP(Q475,Prowadzacy!$F$2:$K$105,3,FALSE)</f>
        <v>Władysław</v>
      </c>
      <c r="T475" s="20" t="str">
        <f>VLOOKUP(Q475,Prowadzacy!$F$2:$K$105,4,FALSE)</f>
        <v>Jaroszewski</v>
      </c>
      <c r="U475" s="20" t="str">
        <f>VLOOKUP(Q475,Prowadzacy!$F$2:$M$105,8,FALSE)</f>
        <v xml:space="preserve">Maciej | Jaroszewski | Dr hab. inż. |  ( 05104 ) </v>
      </c>
      <c r="V475" s="164"/>
      <c r="W475" s="168" t="s">
        <v>221</v>
      </c>
      <c r="X475" s="34"/>
      <c r="Y475" s="34" t="s">
        <v>221</v>
      </c>
      <c r="Z475" s="10"/>
      <c r="AA475" s="9"/>
      <c r="AB475" s="9"/>
      <c r="AC475" s="9"/>
      <c r="AD475" s="9"/>
      <c r="AE475" s="9"/>
      <c r="AF475" s="9"/>
      <c r="AG475" s="9"/>
      <c r="AH475" s="9"/>
      <c r="AI475" s="9"/>
      <c r="AJ475" s="9"/>
      <c r="AK475" s="9"/>
    </row>
    <row r="476" spans="1:37" ht="117">
      <c r="A476" s="288">
        <v>471</v>
      </c>
      <c r="B476" s="20" t="str">
        <f>VLOOKUP(E476,studia!$F$1:$I$12,2,FALSE)</f>
        <v>Mechatronika</v>
      </c>
      <c r="C476" s="20" t="str">
        <f>VLOOKUP(E476,studia!$F$1:$I$12,3,FALSE)</f>
        <v>inż.</v>
      </c>
      <c r="D476" s="20">
        <f>VLOOKUP(E476,studia!$F$1:$I$12,4,FALSE)</f>
        <v>0</v>
      </c>
      <c r="E476" s="165" t="s">
        <v>960</v>
      </c>
      <c r="F476" s="295" t="s">
        <v>2124</v>
      </c>
      <c r="G476" s="174" t="s">
        <v>1591</v>
      </c>
      <c r="H476" s="174" t="s">
        <v>1592</v>
      </c>
      <c r="I476" s="174" t="s">
        <v>1730</v>
      </c>
      <c r="J476" s="287" t="s">
        <v>2039</v>
      </c>
      <c r="K476" s="19" t="e">
        <f>VLOOKUP(J476,Prowadzacy!$F$2:$J$105,2,FALSE)</f>
        <v>#N/A</v>
      </c>
      <c r="L476" s="19" t="e">
        <f>VLOOKUP(J476,Prowadzacy!$F$2:$K$105,3,FALSE)</f>
        <v>#N/A</v>
      </c>
      <c r="M476" s="19" t="e">
        <f>VLOOKUP(J476,Prowadzacy!$F$2:$K$105,4,FALSE)</f>
        <v>#N/A</v>
      </c>
      <c r="N476" s="20" t="e">
        <f>VLOOKUP(J476,Prowadzacy!$F$2:$M$105,8,FALSE)</f>
        <v>#N/A</v>
      </c>
      <c r="O476" s="20" t="s">
        <v>362</v>
      </c>
      <c r="P476" s="20" t="e">
        <f>VLOOKUP(J476,Prowadzacy!$F$2:$K$105,6,FALSE)</f>
        <v>#N/A</v>
      </c>
      <c r="Q476" s="168" t="s">
        <v>1505</v>
      </c>
      <c r="R476" s="20" t="str">
        <f>VLOOKUP(Q476,Prowadzacy!$F$2:$K$105,2,FALSE)</f>
        <v>Marcin</v>
      </c>
      <c r="S476" s="20" t="str">
        <f>VLOOKUP(Q476,Prowadzacy!$F$2:$K$105,3,FALSE)</f>
        <v>przemysław</v>
      </c>
      <c r="T476" s="20" t="str">
        <f>VLOOKUP(Q476,Prowadzacy!$F$2:$K$105,4,FALSE)</f>
        <v>Lewandowski</v>
      </c>
      <c r="U476" s="20" t="str">
        <f>VLOOKUP(Q476,Prowadzacy!$F$2:$M$105,8,FALSE)</f>
        <v xml:space="preserve">Marcin | Lewandowski | Dr inż. |  ( 05166 ) </v>
      </c>
      <c r="V476" s="164"/>
      <c r="W476" s="168" t="s">
        <v>221</v>
      </c>
      <c r="X476" s="34"/>
      <c r="Y476" s="34" t="s">
        <v>221</v>
      </c>
      <c r="Z476" s="10"/>
      <c r="AA476" s="9"/>
      <c r="AB476" s="9"/>
      <c r="AC476" s="9"/>
      <c r="AD476" s="9"/>
      <c r="AE476" s="9"/>
      <c r="AF476" s="9"/>
      <c r="AG476" s="9"/>
      <c r="AH476" s="9"/>
      <c r="AI476" s="9"/>
      <c r="AJ476" s="9"/>
      <c r="AK476" s="9"/>
    </row>
    <row r="477" spans="1:37" ht="180.75">
      <c r="A477" s="288">
        <v>472</v>
      </c>
      <c r="B477" s="20" t="str">
        <f>VLOOKUP(E477,studia!$F$1:$I$12,2,FALSE)</f>
        <v>Mechatronika</v>
      </c>
      <c r="C477" s="20" t="str">
        <f>VLOOKUP(E477,studia!$F$1:$I$12,3,FALSE)</f>
        <v>inż.</v>
      </c>
      <c r="D477" s="20">
        <f>VLOOKUP(E477,studia!$F$1:$I$12,4,FALSE)</f>
        <v>0</v>
      </c>
      <c r="E477" s="165" t="s">
        <v>960</v>
      </c>
      <c r="F477" s="295" t="s">
        <v>2124</v>
      </c>
      <c r="G477" s="174" t="s">
        <v>1600</v>
      </c>
      <c r="H477" s="174" t="s">
        <v>1601</v>
      </c>
      <c r="I477" s="174" t="s">
        <v>1602</v>
      </c>
      <c r="J477" s="166" t="s">
        <v>1593</v>
      </c>
      <c r="K477" s="19" t="str">
        <f>VLOOKUP(J477,Prowadzacy!$F$2:$J$105,2,FALSE)</f>
        <v>Paweł</v>
      </c>
      <c r="L477" s="19">
        <f>VLOOKUP(J477,Prowadzacy!$F$2:$K$105,3,FALSE)</f>
        <v>0</v>
      </c>
      <c r="M477" s="19" t="str">
        <f>VLOOKUP(J477,Prowadzacy!$F$2:$K$105,4,FALSE)</f>
        <v>Żyłka</v>
      </c>
      <c r="N477" s="20" t="str">
        <f>VLOOKUP(J477,Prowadzacy!$F$2:$M$105,8,FALSE)</f>
        <v xml:space="preserve">Paweł | Żyłka | Dr hab. inż. |  ( 05134 ) </v>
      </c>
      <c r="O477" s="20" t="str">
        <f>VLOOKUP(J477,Prowadzacy!$F$2:$K$105,5,FALSE)</f>
        <v>K38W05D02</v>
      </c>
      <c r="P477" s="20" t="str">
        <f>VLOOKUP(J477,Prowadzacy!$F$2:$K$105,6,FALSE)</f>
        <v>ZE</v>
      </c>
      <c r="Q477" s="168" t="s">
        <v>1478</v>
      </c>
      <c r="R477" s="20" t="str">
        <f>VLOOKUP(Q477,Prowadzacy!$F$2:$K$105,2,FALSE)</f>
        <v>Krystian</v>
      </c>
      <c r="S477" s="20">
        <f>VLOOKUP(Q477,Prowadzacy!$F$2:$K$105,3,FALSE)</f>
        <v>0</v>
      </c>
      <c r="T477" s="20" t="str">
        <f>VLOOKUP(Q477,Prowadzacy!$F$2:$K$105,4,FALSE)</f>
        <v>Krawczyk</v>
      </c>
      <c r="U477" s="20" t="str">
        <f>VLOOKUP(Q477,Prowadzacy!$F$2:$M$105,8,FALSE)</f>
        <v xml:space="preserve">Krystian | Krawczyk | Dr inż. |  ( 05157 ) </v>
      </c>
      <c r="V477" s="164"/>
      <c r="W477" s="168" t="s">
        <v>221</v>
      </c>
      <c r="X477" s="34"/>
      <c r="Y477" s="34" t="s">
        <v>221</v>
      </c>
      <c r="Z477" s="10"/>
      <c r="AA477" s="9"/>
      <c r="AB477" s="9"/>
      <c r="AC477" s="9"/>
      <c r="AD477" s="9"/>
      <c r="AE477" s="9"/>
      <c r="AF477" s="9"/>
      <c r="AG477" s="9"/>
      <c r="AH477" s="9"/>
      <c r="AI477" s="9"/>
      <c r="AJ477" s="9"/>
      <c r="AK477" s="9"/>
    </row>
    <row r="478" spans="1:37" ht="180.75">
      <c r="A478" s="288">
        <v>473</v>
      </c>
      <c r="B478" s="20" t="str">
        <f>VLOOKUP(E478,studia!$F$1:$I$12,2,FALSE)</f>
        <v>Mechatronika</v>
      </c>
      <c r="C478" s="20" t="str">
        <f>VLOOKUP(E478,studia!$F$1:$I$12,3,FALSE)</f>
        <v>inż.</v>
      </c>
      <c r="D478" s="20">
        <f>VLOOKUP(E478,studia!$F$1:$I$12,4,FALSE)</f>
        <v>0</v>
      </c>
      <c r="E478" s="165" t="s">
        <v>960</v>
      </c>
      <c r="F478" s="165"/>
      <c r="G478" s="174" t="s">
        <v>1603</v>
      </c>
      <c r="H478" s="174" t="s">
        <v>1604</v>
      </c>
      <c r="I478" s="174" t="s">
        <v>1605</v>
      </c>
      <c r="J478" s="166" t="s">
        <v>1593</v>
      </c>
      <c r="K478" s="19" t="str">
        <f>VLOOKUP(J478,Prowadzacy!$F$2:$J$105,2,FALSE)</f>
        <v>Paweł</v>
      </c>
      <c r="L478" s="19">
        <f>VLOOKUP(J478,Prowadzacy!$F$2:$K$105,3,FALSE)</f>
        <v>0</v>
      </c>
      <c r="M478" s="19" t="str">
        <f>VLOOKUP(J478,Prowadzacy!$F$2:$K$105,4,FALSE)</f>
        <v>Żyłka</v>
      </c>
      <c r="N478" s="20" t="str">
        <f>VLOOKUP(J478,Prowadzacy!$F$2:$M$105,8,FALSE)</f>
        <v xml:space="preserve">Paweł | Żyłka | Dr hab. inż. |  ( 05134 ) </v>
      </c>
      <c r="O478" s="20" t="str">
        <f>VLOOKUP(J478,Prowadzacy!$F$2:$K$105,5,FALSE)</f>
        <v>K38W05D02</v>
      </c>
      <c r="P478" s="20" t="str">
        <f>VLOOKUP(J478,Prowadzacy!$F$2:$K$105,6,FALSE)</f>
        <v>ZE</v>
      </c>
      <c r="Q478" s="168" t="s">
        <v>1478</v>
      </c>
      <c r="R478" s="20" t="str">
        <f>VLOOKUP(Q478,Prowadzacy!$F$2:$K$105,2,FALSE)</f>
        <v>Krystian</v>
      </c>
      <c r="S478" s="20">
        <f>VLOOKUP(Q478,Prowadzacy!$F$2:$K$105,3,FALSE)</f>
        <v>0</v>
      </c>
      <c r="T478" s="20" t="str">
        <f>VLOOKUP(Q478,Prowadzacy!$F$2:$K$105,4,FALSE)</f>
        <v>Krawczyk</v>
      </c>
      <c r="U478" s="20" t="str">
        <f>VLOOKUP(Q478,Prowadzacy!$F$2:$M$105,8,FALSE)</f>
        <v xml:space="preserve">Krystian | Krawczyk | Dr inż. |  ( 05157 ) </v>
      </c>
      <c r="V478" s="164"/>
      <c r="W478" s="168" t="s">
        <v>221</v>
      </c>
      <c r="X478" s="34"/>
      <c r="Y478" s="34" t="s">
        <v>221</v>
      </c>
      <c r="Z478" s="10"/>
      <c r="AA478" s="9"/>
      <c r="AB478" s="9"/>
      <c r="AC478" s="9"/>
      <c r="AD478" s="9"/>
      <c r="AE478" s="9"/>
      <c r="AF478" s="9"/>
      <c r="AG478" s="9"/>
      <c r="AH478" s="9"/>
      <c r="AI478" s="9"/>
      <c r="AJ478" s="9"/>
      <c r="AK478" s="9"/>
    </row>
    <row r="479" spans="1:37" s="274" customFormat="1" ht="104.25">
      <c r="A479" s="288">
        <v>474</v>
      </c>
      <c r="B479" s="273" t="str">
        <f>VLOOKUP(E479,studia!$F$1:$I$12,2,FALSE)</f>
        <v>Elektrotechnika</v>
      </c>
      <c r="C479" s="273" t="str">
        <f>VLOOKUP(E479,studia!$F$1:$I$12,3,FALSE)</f>
        <v>inż.</v>
      </c>
      <c r="D479" s="273" t="str">
        <f>VLOOKUP(E479,studia!$F$1:$I$12,4,FALSE)</f>
        <v>EEN</v>
      </c>
      <c r="E479" s="280" t="s">
        <v>497</v>
      </c>
      <c r="F479" s="295" t="s">
        <v>2124</v>
      </c>
      <c r="G479" s="280" t="s">
        <v>1841</v>
      </c>
      <c r="H479" s="280" t="s">
        <v>1842</v>
      </c>
      <c r="I479" s="280" t="s">
        <v>1843</v>
      </c>
      <c r="J479" s="280" t="s">
        <v>695</v>
      </c>
      <c r="K479" s="272" t="str">
        <f>VLOOKUP(J479,Prowadzacy!$F$2:$J$105,2,FALSE)</f>
        <v>Wiktoria</v>
      </c>
      <c r="L479" s="272" t="str">
        <f>VLOOKUP(J479,Prowadzacy!$F$2:$K$105,3,FALSE)</f>
        <v>Maria</v>
      </c>
      <c r="M479" s="272" t="str">
        <f>VLOOKUP(J479,Prowadzacy!$F$2:$K$105,4,FALSE)</f>
        <v>Grycan</v>
      </c>
      <c r="N479" s="273" t="str">
        <f>VLOOKUP(J479,Prowadzacy!$F$2:$M$105,8,FALSE)</f>
        <v xml:space="preserve">Wiktoria | Grycan | Dr inż. |  ( 05408 ) </v>
      </c>
      <c r="O479" s="273" t="str">
        <f>VLOOKUP(J479,Prowadzacy!$F$2:$K$105,5,FALSE)</f>
        <v>K36W05D02</v>
      </c>
      <c r="P479" s="273" t="str">
        <f>VLOOKUP(J479,Prowadzacy!$F$2:$K$105,6,FALSE)</f>
        <v>ZEP</v>
      </c>
      <c r="Q479" s="280" t="s">
        <v>571</v>
      </c>
      <c r="R479" s="271"/>
      <c r="S479" s="271"/>
      <c r="T479" s="271"/>
      <c r="U479" s="271"/>
      <c r="V479" s="280"/>
      <c r="W479" s="280" t="s">
        <v>221</v>
      </c>
      <c r="X479" s="284"/>
      <c r="Y479" s="284"/>
      <c r="Z479" s="270"/>
      <c r="AA479" s="273"/>
      <c r="AB479" s="273"/>
      <c r="AC479" s="273"/>
      <c r="AD479" s="273"/>
      <c r="AE479" s="273"/>
      <c r="AF479" s="273"/>
      <c r="AG479" s="273"/>
      <c r="AH479" s="273"/>
      <c r="AI479" s="273"/>
      <c r="AJ479" s="273"/>
      <c r="AK479" s="273"/>
    </row>
    <row r="480" spans="1:37" s="274" customFormat="1" ht="168">
      <c r="A480" s="288">
        <v>475</v>
      </c>
      <c r="B480" s="180" t="str">
        <f>VLOOKUP(E480,studia!$F$1:$I$12,2,FALSE)</f>
        <v>Elektrotechnika</v>
      </c>
      <c r="C480" s="180" t="str">
        <f>VLOOKUP(E480,studia!$F$1:$I$12,3,FALSE)</f>
        <v>mgr</v>
      </c>
      <c r="D480" s="180" t="str">
        <f>VLOOKUP(E480,studia!$F$1:$I$12,4,FALSE)</f>
        <v>CPE</v>
      </c>
      <c r="E480" s="269" t="s">
        <v>697</v>
      </c>
      <c r="F480" s="295" t="s">
        <v>2124</v>
      </c>
      <c r="G480" s="178" t="s">
        <v>1847</v>
      </c>
      <c r="H480" s="178" t="s">
        <v>1855</v>
      </c>
      <c r="I480" s="178" t="s">
        <v>1856</v>
      </c>
      <c r="J480" s="178" t="s">
        <v>1844</v>
      </c>
      <c r="K480" s="179" t="str">
        <f>VLOOKUP(J480,Prowadzacy!$F$2:$J$105,2,FALSE)</f>
        <v>Piotr</v>
      </c>
      <c r="L480" s="179">
        <f>VLOOKUP(J480,Prowadzacy!$F$2:$K$105,3,FALSE)</f>
        <v>0</v>
      </c>
      <c r="M480" s="179" t="str">
        <f>VLOOKUP(J480,Prowadzacy!$F$2:$K$105,4,FALSE)</f>
        <v>Stawski</v>
      </c>
      <c r="N480" s="180" t="str">
        <f>VLOOKUP(J480,Prowadzacy!$F$2:$M$105,8,FALSE)</f>
        <v xml:space="preserve">Piotr | Stawski | Dr inż. |  ( 05224z ) </v>
      </c>
      <c r="O480" s="273" t="str">
        <f>VLOOKUP(J480,Prowadzacy!$F$2:$K$105,5,FALSE)</f>
        <v>K36W05D02</v>
      </c>
      <c r="P480" s="180" t="str">
        <f>VLOOKUP(J480,Prowadzacy!$F$2:$K$105,6,FALSE)</f>
        <v>specj.</v>
      </c>
      <c r="Q480" s="269" t="s">
        <v>558</v>
      </c>
      <c r="R480" s="268" t="s">
        <v>83</v>
      </c>
      <c r="S480" s="268">
        <v>0</v>
      </c>
      <c r="T480" s="268" t="s">
        <v>84</v>
      </c>
      <c r="U480" s="268" t="s">
        <v>1845</v>
      </c>
      <c r="V480" s="269"/>
      <c r="W480" s="269" t="s">
        <v>221</v>
      </c>
      <c r="X480" s="281"/>
      <c r="Y480" s="281"/>
      <c r="Z480" s="10"/>
      <c r="AA480" s="9"/>
      <c r="AB480" s="9"/>
      <c r="AC480" s="9"/>
      <c r="AD480" s="9"/>
      <c r="AE480" s="9"/>
      <c r="AF480" s="9"/>
      <c r="AG480" s="9"/>
      <c r="AH480" s="9"/>
      <c r="AI480" s="9"/>
      <c r="AJ480" s="9"/>
      <c r="AK480" s="9"/>
    </row>
    <row r="481" spans="1:37" s="274" customFormat="1" ht="180.75">
      <c r="A481" s="288">
        <v>476</v>
      </c>
      <c r="B481" s="180" t="str">
        <f>VLOOKUP(E481,studia!$F$1:$I$12,2,FALSE)</f>
        <v>Elektrotechnika</v>
      </c>
      <c r="C481" s="180" t="str">
        <f>VLOOKUP(E481,studia!$F$1:$I$12,3,FALSE)</f>
        <v>mgr</v>
      </c>
      <c r="D481" s="180" t="str">
        <f>VLOOKUP(E481,studia!$F$1:$I$12,4,FALSE)</f>
        <v>RES</v>
      </c>
      <c r="E481" s="269" t="s">
        <v>957</v>
      </c>
      <c r="F481" s="295" t="s">
        <v>2124</v>
      </c>
      <c r="G481" s="178" t="s">
        <v>1857</v>
      </c>
      <c r="H481" s="178" t="s">
        <v>1858</v>
      </c>
      <c r="I481" s="178" t="s">
        <v>1859</v>
      </c>
      <c r="J481" s="178" t="s">
        <v>1844</v>
      </c>
      <c r="K481" s="179" t="str">
        <f>VLOOKUP(J481,Prowadzacy!$F$2:$J$105,2,FALSE)</f>
        <v>Piotr</v>
      </c>
      <c r="L481" s="179">
        <f>VLOOKUP(J481,Prowadzacy!$F$2:$K$105,3,FALSE)</f>
        <v>0</v>
      </c>
      <c r="M481" s="179" t="str">
        <f>VLOOKUP(J481,Prowadzacy!$F$2:$K$105,4,FALSE)</f>
        <v>Stawski</v>
      </c>
      <c r="N481" s="180" t="str">
        <f>VLOOKUP(J481,Prowadzacy!$F$2:$M$105,8,FALSE)</f>
        <v xml:space="preserve">Piotr | Stawski | Dr inż. |  ( 05224z ) </v>
      </c>
      <c r="O481" s="273" t="str">
        <f>VLOOKUP(J481,Prowadzacy!$F$2:$K$105,5,FALSE)</f>
        <v>K36W05D02</v>
      </c>
      <c r="P481" s="180" t="str">
        <f>VLOOKUP(J481,Prowadzacy!$F$2:$K$105,6,FALSE)</f>
        <v>specj.</v>
      </c>
      <c r="Q481" s="269" t="s">
        <v>558</v>
      </c>
      <c r="R481" s="268" t="s">
        <v>83</v>
      </c>
      <c r="S481" s="268">
        <v>0</v>
      </c>
      <c r="T481" s="268" t="s">
        <v>84</v>
      </c>
      <c r="U481" s="268" t="s">
        <v>1845</v>
      </c>
      <c r="V481" s="269"/>
      <c r="W481" s="269" t="s">
        <v>221</v>
      </c>
      <c r="X481" s="282"/>
      <c r="Y481" s="282"/>
      <c r="Z481" s="10"/>
      <c r="AA481" s="9"/>
      <c r="AB481" s="9"/>
      <c r="AC481" s="9"/>
      <c r="AD481" s="9"/>
      <c r="AE481" s="9"/>
      <c r="AF481" s="9"/>
      <c r="AG481" s="9"/>
      <c r="AH481" s="9"/>
      <c r="AI481" s="9"/>
      <c r="AJ481" s="9"/>
      <c r="AK481" s="9"/>
    </row>
    <row r="482" spans="1:37" s="274" customFormat="1" ht="193.5">
      <c r="A482" s="288">
        <v>477</v>
      </c>
      <c r="B482" s="180" t="str">
        <f>VLOOKUP(E482,studia!$F$1:$I$12,2,FALSE)</f>
        <v>Elektrotechnika</v>
      </c>
      <c r="C482" s="180" t="str">
        <f>VLOOKUP(E482,studia!$F$1:$I$12,3,FALSE)</f>
        <v>mgr</v>
      </c>
      <c r="D482" s="180" t="str">
        <f>VLOOKUP(E482,studia!$F$1:$I$12,4,FALSE)</f>
        <v>RES</v>
      </c>
      <c r="E482" s="269" t="s">
        <v>957</v>
      </c>
      <c r="F482" s="295" t="s">
        <v>2124</v>
      </c>
      <c r="G482" s="178" t="s">
        <v>1860</v>
      </c>
      <c r="H482" s="178" t="s">
        <v>1861</v>
      </c>
      <c r="I482" s="178" t="s">
        <v>1862</v>
      </c>
      <c r="J482" s="280" t="s">
        <v>1844</v>
      </c>
      <c r="K482" s="179" t="str">
        <f>VLOOKUP(J482,Prowadzacy!$F$2:$J$105,2,FALSE)</f>
        <v>Piotr</v>
      </c>
      <c r="L482" s="179">
        <f>VLOOKUP(J482,Prowadzacy!$F$2:$K$105,3,FALSE)</f>
        <v>0</v>
      </c>
      <c r="M482" s="179" t="str">
        <f>VLOOKUP(J482,Prowadzacy!$F$2:$K$105,4,FALSE)</f>
        <v>Stawski</v>
      </c>
      <c r="N482" s="180" t="str">
        <f>VLOOKUP(J482,Prowadzacy!$F$2:$M$105,8,FALSE)</f>
        <v xml:space="preserve">Piotr | Stawski | Dr inż. |  ( 05224z ) </v>
      </c>
      <c r="O482" s="273" t="str">
        <f>VLOOKUP(J482,Prowadzacy!$F$2:$K$105,5,FALSE)</f>
        <v>K36W05D02</v>
      </c>
      <c r="P482" s="180" t="str">
        <f>VLOOKUP(J482,Prowadzacy!$F$2:$K$105,6,FALSE)</f>
        <v>specj.</v>
      </c>
      <c r="Q482" s="269" t="s">
        <v>558</v>
      </c>
      <c r="R482" s="268" t="e">
        <v>#N/A</v>
      </c>
      <c r="S482" s="268" t="e">
        <v>#N/A</v>
      </c>
      <c r="T482" s="268" t="e">
        <v>#N/A</v>
      </c>
      <c r="U482" s="268" t="e">
        <v>#N/A</v>
      </c>
      <c r="V482" s="269"/>
      <c r="W482" s="269" t="s">
        <v>221</v>
      </c>
      <c r="X482" s="284"/>
      <c r="Y482" s="284"/>
      <c r="Z482" s="10"/>
      <c r="AA482" s="9"/>
      <c r="AB482" s="9"/>
      <c r="AC482" s="9"/>
      <c r="AD482" s="9"/>
      <c r="AE482" s="9"/>
      <c r="AF482" s="9"/>
      <c r="AG482" s="9"/>
      <c r="AH482" s="9"/>
      <c r="AI482" s="9"/>
      <c r="AJ482" s="9"/>
      <c r="AK482" s="9"/>
    </row>
    <row r="484" spans="1:37">
      <c r="A484" s="300" t="s">
        <v>1874</v>
      </c>
      <c r="B484" s="300"/>
      <c r="C484" s="300"/>
      <c r="D484" s="300"/>
      <c r="E484" s="300"/>
      <c r="F484" s="300"/>
      <c r="G484" s="300"/>
      <c r="H484" s="300"/>
      <c r="I484" s="300"/>
      <c r="J484" s="300"/>
      <c r="K484" s="300"/>
      <c r="L484" s="300"/>
      <c r="M484" s="300"/>
      <c r="N484" s="300"/>
      <c r="O484" s="300"/>
      <c r="P484" s="300"/>
      <c r="Q484" s="300"/>
      <c r="R484" s="300"/>
      <c r="S484" s="300"/>
      <c r="T484" s="300"/>
      <c r="U484" s="300"/>
      <c r="V484" s="300"/>
      <c r="W484" s="300"/>
      <c r="X484" s="300"/>
      <c r="Y484" s="300"/>
    </row>
    <row r="485" spans="1:37" ht="66">
      <c r="E485" s="269" t="s">
        <v>957</v>
      </c>
      <c r="F485" s="295" t="s">
        <v>2124</v>
      </c>
      <c r="G485" s="178" t="s">
        <v>1875</v>
      </c>
      <c r="H485" s="178" t="s">
        <v>1876</v>
      </c>
      <c r="I485" s="178" t="s">
        <v>1877</v>
      </c>
      <c r="J485" s="280" t="s">
        <v>1573</v>
      </c>
      <c r="K485" s="179"/>
      <c r="L485" s="179"/>
      <c r="M485" s="179"/>
      <c r="N485" s="180"/>
      <c r="O485" s="273" t="s">
        <v>1878</v>
      </c>
      <c r="P485" s="180"/>
      <c r="Q485" s="269" t="s">
        <v>1416</v>
      </c>
      <c r="R485" s="268"/>
      <c r="S485" s="268"/>
      <c r="T485" s="268"/>
      <c r="U485" s="268"/>
      <c r="V485" s="269"/>
      <c r="W485" s="269" t="s">
        <v>221</v>
      </c>
      <c r="X485" s="284"/>
      <c r="Y485" s="284"/>
    </row>
    <row r="486" spans="1:37" ht="66">
      <c r="E486" s="269" t="s">
        <v>918</v>
      </c>
      <c r="F486" s="295" t="s">
        <v>2124</v>
      </c>
      <c r="G486" s="178" t="s">
        <v>1879</v>
      </c>
      <c r="H486" s="178" t="s">
        <v>1880</v>
      </c>
      <c r="I486" s="178" t="s">
        <v>1881</v>
      </c>
      <c r="J486" s="280" t="s">
        <v>653</v>
      </c>
      <c r="K486" s="179"/>
      <c r="L486" s="179"/>
      <c r="M486" s="179"/>
      <c r="N486" s="180"/>
      <c r="O486" s="273" t="s">
        <v>1882</v>
      </c>
      <c r="P486" s="180"/>
      <c r="Q486" s="269" t="s">
        <v>487</v>
      </c>
      <c r="R486" s="268"/>
      <c r="S486" s="268"/>
      <c r="T486" s="268"/>
      <c r="U486" s="268"/>
      <c r="V486" s="269"/>
      <c r="W486" s="269" t="s">
        <v>221</v>
      </c>
      <c r="X486" s="284"/>
      <c r="Y486" s="284"/>
    </row>
    <row r="487" spans="1:37" ht="155.25">
      <c r="E487" s="269" t="s">
        <v>497</v>
      </c>
      <c r="F487" s="295" t="s">
        <v>2124</v>
      </c>
      <c r="G487" s="178" t="s">
        <v>1883</v>
      </c>
      <c r="H487" s="178" t="s">
        <v>1884</v>
      </c>
      <c r="I487" s="178" t="s">
        <v>1885</v>
      </c>
      <c r="J487" s="280" t="s">
        <v>1041</v>
      </c>
      <c r="K487" s="179"/>
      <c r="L487" s="179"/>
      <c r="M487" s="179"/>
      <c r="N487" s="180"/>
      <c r="O487" s="273" t="s">
        <v>1886</v>
      </c>
      <c r="P487" s="180"/>
      <c r="Q487" s="269" t="s">
        <v>1188</v>
      </c>
      <c r="R487" s="268"/>
      <c r="S487" s="268"/>
      <c r="T487" s="268"/>
      <c r="U487" s="268"/>
      <c r="V487" s="269"/>
      <c r="W487" s="269" t="s">
        <v>221</v>
      </c>
      <c r="X487" s="284"/>
      <c r="Y487" s="284"/>
    </row>
    <row r="488" spans="1:37" ht="104.25">
      <c r="E488" s="269" t="s">
        <v>390</v>
      </c>
      <c r="F488" s="295" t="s">
        <v>2124</v>
      </c>
      <c r="G488" s="178" t="s">
        <v>1887</v>
      </c>
      <c r="H488" s="178" t="s">
        <v>1888</v>
      </c>
      <c r="I488" s="178" t="s">
        <v>1889</v>
      </c>
      <c r="J488" s="280" t="s">
        <v>452</v>
      </c>
      <c r="K488" s="179"/>
      <c r="L488" s="179"/>
      <c r="M488" s="179"/>
      <c r="N488" s="180"/>
      <c r="O488" s="273" t="s">
        <v>1882</v>
      </c>
      <c r="P488" s="180"/>
      <c r="Q488" s="269" t="s">
        <v>394</v>
      </c>
      <c r="R488" s="268"/>
      <c r="S488" s="268"/>
      <c r="T488" s="268"/>
      <c r="U488" s="268"/>
      <c r="V488" s="269"/>
      <c r="W488" s="269" t="s">
        <v>221</v>
      </c>
      <c r="X488" s="284"/>
      <c r="Y488" s="284"/>
    </row>
    <row r="489" spans="1:37" ht="168">
      <c r="E489" s="269" t="s">
        <v>957</v>
      </c>
      <c r="F489" s="295" t="s">
        <v>2124</v>
      </c>
      <c r="G489" s="178" t="s">
        <v>1890</v>
      </c>
      <c r="H489" s="178" t="s">
        <v>1891</v>
      </c>
      <c r="I489" s="178" t="s">
        <v>1892</v>
      </c>
      <c r="J489" s="280" t="s">
        <v>1449</v>
      </c>
      <c r="K489" s="179"/>
      <c r="L489" s="179"/>
      <c r="M489" s="179"/>
      <c r="N489" s="180"/>
      <c r="O489" s="273" t="s">
        <v>1878</v>
      </c>
      <c r="P489" s="180"/>
      <c r="Q489" s="269" t="s">
        <v>1627</v>
      </c>
      <c r="R489" s="268"/>
      <c r="S489" s="268"/>
      <c r="T489" s="268"/>
      <c r="U489" s="268"/>
      <c r="V489" s="269"/>
      <c r="W489" s="269" t="s">
        <v>221</v>
      </c>
      <c r="X489" s="284"/>
      <c r="Y489" s="284"/>
    </row>
    <row r="490" spans="1:37" ht="168">
      <c r="E490" s="269" t="s">
        <v>918</v>
      </c>
      <c r="F490" s="295" t="s">
        <v>2124</v>
      </c>
      <c r="G490" s="178" t="s">
        <v>1893</v>
      </c>
      <c r="H490" s="178" t="s">
        <v>1894</v>
      </c>
      <c r="I490" s="178" t="s">
        <v>1895</v>
      </c>
      <c r="J490" s="280" t="s">
        <v>1449</v>
      </c>
      <c r="K490" s="179"/>
      <c r="L490" s="179"/>
      <c r="M490" s="179"/>
      <c r="N490" s="180"/>
      <c r="O490" s="273" t="s">
        <v>1878</v>
      </c>
      <c r="P490" s="180"/>
      <c r="Q490" s="269" t="s">
        <v>1627</v>
      </c>
      <c r="R490" s="268"/>
      <c r="S490" s="268"/>
      <c r="T490" s="268"/>
      <c r="U490" s="268"/>
      <c r="V490" s="269"/>
      <c r="W490" s="269" t="s">
        <v>221</v>
      </c>
      <c r="X490" s="284"/>
      <c r="Y490" s="284"/>
    </row>
    <row r="491" spans="1:37" ht="117">
      <c r="E491" s="269" t="s">
        <v>371</v>
      </c>
      <c r="F491" s="295" t="s">
        <v>2124</v>
      </c>
      <c r="G491" s="178" t="s">
        <v>1896</v>
      </c>
      <c r="H491" s="178" t="s">
        <v>1897</v>
      </c>
      <c r="I491" s="178" t="s">
        <v>1898</v>
      </c>
      <c r="J491" s="280" t="s">
        <v>379</v>
      </c>
      <c r="K491" s="179"/>
      <c r="L491" s="179"/>
      <c r="M491" s="179"/>
      <c r="N491" s="180"/>
      <c r="O491" s="273" t="s">
        <v>1882</v>
      </c>
      <c r="P491" s="180"/>
      <c r="Q491" s="269" t="s">
        <v>386</v>
      </c>
      <c r="R491" s="268"/>
      <c r="S491" s="268"/>
      <c r="T491" s="268"/>
      <c r="U491" s="268"/>
      <c r="V491" s="269"/>
      <c r="W491" s="269" t="s">
        <v>221</v>
      </c>
      <c r="X491" s="284"/>
      <c r="Y491" s="284"/>
    </row>
    <row r="492" spans="1:37" ht="66">
      <c r="E492" s="269" t="s">
        <v>390</v>
      </c>
      <c r="F492" s="295" t="s">
        <v>2124</v>
      </c>
      <c r="G492" s="178" t="s">
        <v>1899</v>
      </c>
      <c r="H492" s="178" t="s">
        <v>1900</v>
      </c>
      <c r="I492" s="178" t="s">
        <v>1901</v>
      </c>
      <c r="J492" s="280" t="s">
        <v>462</v>
      </c>
      <c r="K492" s="179"/>
      <c r="L492" s="179"/>
      <c r="M492" s="179"/>
      <c r="N492" s="180"/>
      <c r="O492" s="273" t="s">
        <v>1882</v>
      </c>
      <c r="P492" s="180"/>
      <c r="Q492" s="269" t="s">
        <v>394</v>
      </c>
      <c r="R492" s="268"/>
      <c r="S492" s="268"/>
      <c r="T492" s="268"/>
      <c r="U492" s="268"/>
      <c r="V492" s="269"/>
      <c r="W492" s="269" t="s">
        <v>221</v>
      </c>
      <c r="X492" s="284"/>
      <c r="Y492" s="284"/>
    </row>
    <row r="493" spans="1:37" ht="66">
      <c r="E493" s="269" t="s">
        <v>390</v>
      </c>
      <c r="F493" s="295" t="s">
        <v>2124</v>
      </c>
      <c r="G493" s="178" t="s">
        <v>1902</v>
      </c>
      <c r="H493" s="178" t="s">
        <v>1903</v>
      </c>
      <c r="I493" s="178" t="s">
        <v>1904</v>
      </c>
      <c r="J493" s="280" t="s">
        <v>462</v>
      </c>
      <c r="K493" s="179"/>
      <c r="L493" s="179"/>
      <c r="M493" s="179"/>
      <c r="N493" s="180"/>
      <c r="O493" s="273" t="s">
        <v>1882</v>
      </c>
      <c r="P493" s="180"/>
      <c r="Q493" s="269" t="s">
        <v>394</v>
      </c>
      <c r="R493" s="268"/>
      <c r="S493" s="268"/>
      <c r="T493" s="268"/>
      <c r="U493" s="268"/>
      <c r="V493" s="269"/>
      <c r="W493" s="269" t="s">
        <v>221</v>
      </c>
      <c r="X493" s="284"/>
      <c r="Y493" s="284"/>
    </row>
    <row r="494" spans="1:37" ht="78.75">
      <c r="E494" s="269" t="s">
        <v>390</v>
      </c>
      <c r="F494" s="295" t="s">
        <v>2124</v>
      </c>
      <c r="G494" s="178" t="s">
        <v>1905</v>
      </c>
      <c r="H494" s="178" t="s">
        <v>1906</v>
      </c>
      <c r="I494" s="178" t="s">
        <v>1907</v>
      </c>
      <c r="J494" s="280" t="s">
        <v>462</v>
      </c>
      <c r="K494" s="179"/>
      <c r="L494" s="179"/>
      <c r="M494" s="179"/>
      <c r="N494" s="180"/>
      <c r="O494" s="273" t="s">
        <v>1882</v>
      </c>
      <c r="P494" s="180"/>
      <c r="Q494" s="269" t="s">
        <v>394</v>
      </c>
      <c r="R494" s="268"/>
      <c r="S494" s="268"/>
      <c r="T494" s="268"/>
      <c r="U494" s="268"/>
      <c r="V494" s="269"/>
      <c r="W494" s="269" t="s">
        <v>221</v>
      </c>
      <c r="X494" s="284"/>
      <c r="Y494" s="284"/>
    </row>
    <row r="495" spans="1:37" ht="91.5">
      <c r="E495" s="269" t="s">
        <v>957</v>
      </c>
      <c r="F495" s="295" t="s">
        <v>2124</v>
      </c>
      <c r="G495" s="178" t="s">
        <v>1908</v>
      </c>
      <c r="H495" s="178" t="s">
        <v>1909</v>
      </c>
      <c r="I495" s="178" t="s">
        <v>1910</v>
      </c>
      <c r="J495" s="280" t="s">
        <v>1449</v>
      </c>
      <c r="K495" s="179"/>
      <c r="L495" s="179"/>
      <c r="M495" s="179"/>
      <c r="N495" s="180"/>
      <c r="O495" s="273" t="s">
        <v>1878</v>
      </c>
      <c r="P495" s="180"/>
      <c r="Q495" s="269" t="s">
        <v>1627</v>
      </c>
      <c r="R495" s="268"/>
      <c r="S495" s="268"/>
      <c r="T495" s="268"/>
      <c r="U495" s="268"/>
      <c r="V495" s="269"/>
      <c r="W495" s="269" t="s">
        <v>221</v>
      </c>
      <c r="X495" s="284"/>
      <c r="Y495" s="284"/>
    </row>
    <row r="496" spans="1:37" ht="104.25">
      <c r="E496" s="269" t="s">
        <v>497</v>
      </c>
      <c r="F496" s="295" t="s">
        <v>2124</v>
      </c>
      <c r="G496" s="178" t="s">
        <v>1911</v>
      </c>
      <c r="H496" s="178" t="s">
        <v>1912</v>
      </c>
      <c r="I496" s="178" t="s">
        <v>1913</v>
      </c>
      <c r="J496" s="280" t="s">
        <v>578</v>
      </c>
      <c r="K496" s="179"/>
      <c r="L496" s="179"/>
      <c r="M496" s="179"/>
      <c r="N496" s="180"/>
      <c r="O496" s="273" t="s">
        <v>1882</v>
      </c>
      <c r="P496" s="180"/>
      <c r="Q496" s="269" t="s">
        <v>558</v>
      </c>
      <c r="R496" s="268"/>
      <c r="S496" s="268"/>
      <c r="T496" s="268"/>
      <c r="U496" s="268"/>
      <c r="V496" s="269"/>
      <c r="W496" s="269" t="s">
        <v>221</v>
      </c>
      <c r="X496" s="284"/>
      <c r="Y496" s="284"/>
    </row>
    <row r="497" spans="5:25" ht="53.25">
      <c r="E497" s="269" t="s">
        <v>735</v>
      </c>
      <c r="F497" s="295" t="s">
        <v>2124</v>
      </c>
      <c r="G497" s="178" t="s">
        <v>1914</v>
      </c>
      <c r="H497" s="178" t="s">
        <v>1915</v>
      </c>
      <c r="I497" s="178" t="s">
        <v>1916</v>
      </c>
      <c r="J497" s="280" t="s">
        <v>558</v>
      </c>
      <c r="K497" s="179"/>
      <c r="L497" s="179"/>
      <c r="M497" s="179"/>
      <c r="N497" s="180"/>
      <c r="O497" s="273" t="s">
        <v>1882</v>
      </c>
      <c r="P497" s="180"/>
      <c r="Q497" s="269" t="s">
        <v>533</v>
      </c>
      <c r="R497" s="268"/>
      <c r="S497" s="268"/>
      <c r="T497" s="268"/>
      <c r="U497" s="268"/>
      <c r="V497" s="269"/>
      <c r="W497" s="269" t="s">
        <v>221</v>
      </c>
      <c r="X497" s="284"/>
      <c r="Y497" s="284"/>
    </row>
    <row r="498" spans="5:25" ht="155.25">
      <c r="E498" s="269" t="s">
        <v>390</v>
      </c>
      <c r="F498" s="295" t="s">
        <v>2124</v>
      </c>
      <c r="G498" s="178" t="s">
        <v>1917</v>
      </c>
      <c r="H498" s="178" t="s">
        <v>1918</v>
      </c>
      <c r="I498" s="178" t="s">
        <v>1919</v>
      </c>
      <c r="J498" s="280" t="s">
        <v>1379</v>
      </c>
      <c r="K498" s="179"/>
      <c r="L498" s="179"/>
      <c r="M498" s="179"/>
      <c r="N498" s="180"/>
      <c r="O498" s="273" t="s">
        <v>1886</v>
      </c>
      <c r="P498" s="180"/>
      <c r="Q498" s="269" t="s">
        <v>1084</v>
      </c>
      <c r="R498" s="268"/>
      <c r="S498" s="268"/>
      <c r="T498" s="268"/>
      <c r="U498" s="268"/>
      <c r="V498" s="269"/>
      <c r="W498" s="269" t="s">
        <v>221</v>
      </c>
      <c r="X498" s="284"/>
      <c r="Y498" s="284"/>
    </row>
    <row r="499" spans="5:25" ht="180.75">
      <c r="E499" s="269" t="s">
        <v>735</v>
      </c>
      <c r="F499" s="295" t="s">
        <v>2124</v>
      </c>
      <c r="G499" s="178" t="s">
        <v>1920</v>
      </c>
      <c r="H499" s="178" t="s">
        <v>1921</v>
      </c>
      <c r="I499" s="178" t="s">
        <v>1922</v>
      </c>
      <c r="J499" s="280" t="s">
        <v>523</v>
      </c>
      <c r="K499" s="179"/>
      <c r="L499" s="179"/>
      <c r="M499" s="179"/>
      <c r="N499" s="180"/>
      <c r="O499" s="273" t="s">
        <v>1882</v>
      </c>
      <c r="P499" s="180"/>
      <c r="Q499" s="269" t="s">
        <v>695</v>
      </c>
      <c r="R499" s="268"/>
      <c r="S499" s="268"/>
      <c r="T499" s="268"/>
      <c r="U499" s="268"/>
      <c r="V499" s="269"/>
      <c r="W499" s="269" t="s">
        <v>221</v>
      </c>
      <c r="X499" s="284"/>
      <c r="Y499" s="284"/>
    </row>
    <row r="500" spans="5:25" ht="91.5">
      <c r="E500" s="269" t="s">
        <v>497</v>
      </c>
      <c r="F500" s="295" t="s">
        <v>2124</v>
      </c>
      <c r="G500" s="178" t="s">
        <v>1923</v>
      </c>
      <c r="H500" s="178" t="s">
        <v>1924</v>
      </c>
      <c r="I500" s="178" t="s">
        <v>1925</v>
      </c>
      <c r="J500" s="280" t="s">
        <v>628</v>
      </c>
      <c r="K500" s="179"/>
      <c r="L500" s="179"/>
      <c r="M500" s="179"/>
      <c r="N500" s="180"/>
      <c r="O500" s="273" t="s">
        <v>1882</v>
      </c>
      <c r="P500" s="180"/>
      <c r="Q500" s="269" t="s">
        <v>571</v>
      </c>
      <c r="R500" s="268"/>
      <c r="S500" s="268"/>
      <c r="T500" s="268"/>
      <c r="U500" s="268"/>
      <c r="V500" s="269"/>
      <c r="W500" s="269" t="s">
        <v>221</v>
      </c>
      <c r="X500" s="284"/>
      <c r="Y500" s="284"/>
    </row>
    <row r="501" spans="5:25" ht="78.75">
      <c r="E501" s="269" t="s">
        <v>918</v>
      </c>
      <c r="F501" s="295" t="s">
        <v>2124</v>
      </c>
      <c r="G501" s="178" t="s">
        <v>1926</v>
      </c>
      <c r="H501" s="178" t="s">
        <v>1927</v>
      </c>
      <c r="I501" s="178" t="s">
        <v>1928</v>
      </c>
      <c r="J501" s="280" t="s">
        <v>558</v>
      </c>
      <c r="K501" s="179"/>
      <c r="L501" s="179"/>
      <c r="M501" s="179"/>
      <c r="N501" s="180"/>
      <c r="O501" s="273" t="s">
        <v>1882</v>
      </c>
      <c r="P501" s="180"/>
      <c r="Q501" s="269" t="s">
        <v>533</v>
      </c>
      <c r="R501" s="268"/>
      <c r="S501" s="268"/>
      <c r="T501" s="268"/>
      <c r="U501" s="268"/>
      <c r="V501" s="269"/>
      <c r="W501" s="269" t="s">
        <v>221</v>
      </c>
      <c r="X501" s="284"/>
      <c r="Y501" s="284"/>
    </row>
    <row r="502" spans="5:25" ht="104.25">
      <c r="E502" s="269" t="s">
        <v>735</v>
      </c>
      <c r="F502" s="295" t="s">
        <v>2124</v>
      </c>
      <c r="G502" s="178" t="s">
        <v>1929</v>
      </c>
      <c r="H502" s="178" t="s">
        <v>1930</v>
      </c>
      <c r="I502" s="178" t="s">
        <v>1931</v>
      </c>
      <c r="J502" s="280" t="s">
        <v>469</v>
      </c>
      <c r="K502" s="179"/>
      <c r="L502" s="179"/>
      <c r="M502" s="179"/>
      <c r="N502" s="180"/>
      <c r="O502" s="273" t="s">
        <v>1882</v>
      </c>
      <c r="P502" s="180"/>
      <c r="Q502" s="269" t="s">
        <v>616</v>
      </c>
      <c r="R502" s="268"/>
      <c r="S502" s="268"/>
      <c r="T502" s="268"/>
      <c r="U502" s="268"/>
      <c r="V502" s="269"/>
      <c r="W502" s="269" t="s">
        <v>221</v>
      </c>
      <c r="X502" s="284"/>
      <c r="Y502" s="284"/>
    </row>
    <row r="503" spans="5:25" ht="66">
      <c r="E503" s="269" t="s">
        <v>1654</v>
      </c>
      <c r="F503" s="295" t="s">
        <v>2124</v>
      </c>
      <c r="G503" s="178" t="s">
        <v>1932</v>
      </c>
      <c r="H503" s="178" t="s">
        <v>1933</v>
      </c>
      <c r="I503" s="178" t="s">
        <v>1934</v>
      </c>
      <c r="J503" s="280" t="s">
        <v>1379</v>
      </c>
      <c r="K503" s="179"/>
      <c r="L503" s="179"/>
      <c r="M503" s="179"/>
      <c r="N503" s="180"/>
      <c r="O503" s="273" t="s">
        <v>1886</v>
      </c>
      <c r="P503" s="180"/>
      <c r="Q503" s="269" t="s">
        <v>1300</v>
      </c>
      <c r="R503" s="268"/>
      <c r="S503" s="268"/>
      <c r="T503" s="268"/>
      <c r="U503" s="268"/>
      <c r="V503" s="269"/>
      <c r="W503" s="269" t="s">
        <v>221</v>
      </c>
      <c r="X503" s="284"/>
      <c r="Y503" s="284"/>
    </row>
    <row r="504" spans="5:25" ht="91.5">
      <c r="E504" s="269" t="s">
        <v>960</v>
      </c>
      <c r="F504" s="295" t="s">
        <v>2124</v>
      </c>
      <c r="G504" s="178" t="s">
        <v>1935</v>
      </c>
      <c r="H504" s="178" t="s">
        <v>1936</v>
      </c>
      <c r="I504" s="178" t="s">
        <v>1937</v>
      </c>
      <c r="J504" s="284" t="s">
        <v>1938</v>
      </c>
      <c r="K504" s="179"/>
      <c r="L504" s="179"/>
      <c r="M504" s="179"/>
      <c r="N504" s="180"/>
      <c r="O504" s="273" t="s">
        <v>1939</v>
      </c>
      <c r="P504" s="180"/>
      <c r="Q504" s="284" t="s">
        <v>1940</v>
      </c>
      <c r="R504" s="268"/>
      <c r="S504" s="268"/>
      <c r="T504" s="268"/>
      <c r="U504" s="268"/>
      <c r="V504" s="269"/>
      <c r="W504" s="269" t="s">
        <v>220</v>
      </c>
      <c r="X504" s="284" t="s">
        <v>1941</v>
      </c>
      <c r="Y504" s="284"/>
    </row>
    <row r="505" spans="5:25" ht="104.25">
      <c r="E505" s="269" t="s">
        <v>497</v>
      </c>
      <c r="F505" s="295" t="s">
        <v>2124</v>
      </c>
      <c r="G505" s="178" t="s">
        <v>1942</v>
      </c>
      <c r="H505" s="178" t="s">
        <v>1943</v>
      </c>
      <c r="I505" s="178" t="s">
        <v>1944</v>
      </c>
      <c r="J505" s="280" t="s">
        <v>628</v>
      </c>
      <c r="K505" s="179"/>
      <c r="L505" s="179"/>
      <c r="M505" s="179"/>
      <c r="N505" s="180"/>
      <c r="O505" s="273" t="s">
        <v>1882</v>
      </c>
      <c r="P505" s="180"/>
      <c r="Q505" s="269" t="s">
        <v>571</v>
      </c>
      <c r="R505" s="268"/>
      <c r="S505" s="268"/>
      <c r="T505" s="268"/>
      <c r="U505" s="268"/>
      <c r="V505" s="269"/>
      <c r="W505" s="269" t="s">
        <v>221</v>
      </c>
      <c r="X505" s="284"/>
      <c r="Y505" s="284"/>
    </row>
    <row r="506" spans="5:25" ht="129.75">
      <c r="E506" s="269" t="s">
        <v>497</v>
      </c>
      <c r="F506" s="295" t="s">
        <v>2124</v>
      </c>
      <c r="G506" s="178" t="s">
        <v>1945</v>
      </c>
      <c r="H506" s="178" t="s">
        <v>1946</v>
      </c>
      <c r="I506" s="178" t="s">
        <v>1947</v>
      </c>
      <c r="J506" s="280" t="s">
        <v>695</v>
      </c>
      <c r="K506" s="179"/>
      <c r="L506" s="179"/>
      <c r="M506" s="179"/>
      <c r="N506" s="180"/>
      <c r="O506" s="273" t="s">
        <v>1882</v>
      </c>
      <c r="P506" s="180"/>
      <c r="Q506" s="269" t="s">
        <v>523</v>
      </c>
      <c r="R506" s="268"/>
      <c r="S506" s="268"/>
      <c r="T506" s="268"/>
      <c r="U506" s="268"/>
      <c r="V506" s="269"/>
      <c r="W506" s="269" t="s">
        <v>221</v>
      </c>
      <c r="X506" s="284"/>
      <c r="Y506" s="284"/>
    </row>
    <row r="507" spans="5:25" ht="219">
      <c r="E507" s="269" t="s">
        <v>1654</v>
      </c>
      <c r="F507" s="295" t="s">
        <v>2124</v>
      </c>
      <c r="G507" s="178" t="s">
        <v>1948</v>
      </c>
      <c r="H507" s="178" t="s">
        <v>1949</v>
      </c>
      <c r="I507" s="178" t="s">
        <v>1950</v>
      </c>
      <c r="J507" s="280" t="s">
        <v>1347</v>
      </c>
      <c r="K507" s="179"/>
      <c r="L507" s="179"/>
      <c r="M507" s="179"/>
      <c r="N507" s="180"/>
      <c r="O507" s="273" t="s">
        <v>1886</v>
      </c>
      <c r="P507" s="180"/>
      <c r="Q507" s="269" t="s">
        <v>1106</v>
      </c>
      <c r="R507" s="268"/>
      <c r="S507" s="268"/>
      <c r="T507" s="268"/>
      <c r="U507" s="268"/>
      <c r="V507" s="269"/>
      <c r="W507" s="269" t="s">
        <v>221</v>
      </c>
      <c r="X507" s="284"/>
      <c r="Y507" s="284"/>
    </row>
    <row r="508" spans="5:25" ht="129.75">
      <c r="E508" s="269" t="s">
        <v>654</v>
      </c>
      <c r="F508" s="295" t="s">
        <v>2124</v>
      </c>
      <c r="G508" s="178" t="s">
        <v>1951</v>
      </c>
      <c r="H508" s="178" t="s">
        <v>1952</v>
      </c>
      <c r="I508" s="178" t="s">
        <v>1953</v>
      </c>
      <c r="J508" s="280" t="s">
        <v>1391</v>
      </c>
      <c r="K508" s="179"/>
      <c r="L508" s="179"/>
      <c r="M508" s="179"/>
      <c r="N508" s="180"/>
      <c r="O508" s="273" t="s">
        <v>1886</v>
      </c>
      <c r="P508" s="180"/>
      <c r="Q508" s="269" t="s">
        <v>1134</v>
      </c>
      <c r="R508" s="268"/>
      <c r="S508" s="268"/>
      <c r="T508" s="268"/>
      <c r="U508" s="268"/>
      <c r="V508" s="269"/>
      <c r="W508" s="269" t="s">
        <v>221</v>
      </c>
      <c r="X508" s="284"/>
      <c r="Y508" s="284"/>
    </row>
    <row r="509" spans="5:25" ht="129.75">
      <c r="E509" s="269" t="s">
        <v>497</v>
      </c>
      <c r="F509" s="295" t="s">
        <v>2124</v>
      </c>
      <c r="G509" s="178" t="s">
        <v>1954</v>
      </c>
      <c r="H509" s="178" t="s">
        <v>1955</v>
      </c>
      <c r="I509" s="178" t="s">
        <v>1956</v>
      </c>
      <c r="J509" s="280" t="s">
        <v>578</v>
      </c>
      <c r="K509" s="179"/>
      <c r="L509" s="179"/>
      <c r="M509" s="179"/>
      <c r="N509" s="180"/>
      <c r="O509" s="273" t="s">
        <v>1882</v>
      </c>
      <c r="P509" s="180"/>
      <c r="Q509" s="269" t="s">
        <v>558</v>
      </c>
      <c r="R509" s="268"/>
      <c r="S509" s="268"/>
      <c r="T509" s="268"/>
      <c r="U509" s="268"/>
      <c r="V509" s="269"/>
      <c r="W509" s="269" t="s">
        <v>221</v>
      </c>
      <c r="X509" s="284"/>
      <c r="Y509" s="284"/>
    </row>
    <row r="510" spans="5:25" ht="66">
      <c r="E510" s="269" t="s">
        <v>497</v>
      </c>
      <c r="F510" s="295" t="s">
        <v>2124</v>
      </c>
      <c r="G510" s="178" t="s">
        <v>1957</v>
      </c>
      <c r="H510" s="178" t="s">
        <v>1958</v>
      </c>
      <c r="I510" s="178" t="s">
        <v>1959</v>
      </c>
      <c r="J510" s="280" t="s">
        <v>1466</v>
      </c>
      <c r="K510" s="179"/>
      <c r="L510" s="179"/>
      <c r="M510" s="179"/>
      <c r="N510" s="180"/>
      <c r="O510" s="273" t="s">
        <v>1878</v>
      </c>
      <c r="P510" s="180"/>
      <c r="Q510" s="269" t="s">
        <v>1569</v>
      </c>
      <c r="R510" s="268"/>
      <c r="S510" s="268"/>
      <c r="T510" s="268"/>
      <c r="U510" s="268"/>
      <c r="V510" s="269"/>
      <c r="W510" s="269" t="s">
        <v>221</v>
      </c>
      <c r="X510" s="284"/>
      <c r="Y510" s="284"/>
    </row>
    <row r="511" spans="5:25" ht="168">
      <c r="E511" s="290" t="s">
        <v>497</v>
      </c>
      <c r="F511" s="295" t="s">
        <v>2124</v>
      </c>
      <c r="G511" s="258" t="s">
        <v>1960</v>
      </c>
      <c r="H511" s="258" t="s">
        <v>1961</v>
      </c>
      <c r="I511" s="258" t="s">
        <v>1962</v>
      </c>
      <c r="J511" s="258" t="s">
        <v>419</v>
      </c>
      <c r="K511" s="291" t="s">
        <v>1963</v>
      </c>
      <c r="L511" s="291" t="s">
        <v>254</v>
      </c>
      <c r="M511" s="290" t="s">
        <v>594</v>
      </c>
      <c r="N511" s="290"/>
      <c r="O511" s="11" t="s">
        <v>1882</v>
      </c>
      <c r="P511" s="180"/>
      <c r="Q511" s="290" t="s">
        <v>594</v>
      </c>
      <c r="R511" s="268"/>
      <c r="S511" s="268"/>
      <c r="T511" s="268"/>
      <c r="U511" s="268"/>
      <c r="V511" s="269"/>
      <c r="W511" s="290" t="s">
        <v>221</v>
      </c>
      <c r="X511" s="284"/>
      <c r="Y511" s="284"/>
    </row>
    <row r="512" spans="5:25" ht="129.75">
      <c r="E512" s="269" t="s">
        <v>918</v>
      </c>
      <c r="F512" s="295" t="s">
        <v>2124</v>
      </c>
      <c r="G512" s="178" t="s">
        <v>1964</v>
      </c>
      <c r="H512" s="178" t="s">
        <v>1965</v>
      </c>
      <c r="I512" s="178" t="s">
        <v>1966</v>
      </c>
      <c r="J512" s="280" t="s">
        <v>523</v>
      </c>
      <c r="K512" s="179"/>
      <c r="L512" s="179"/>
      <c r="M512" s="179"/>
      <c r="N512" s="180"/>
      <c r="O512" s="11" t="s">
        <v>1882</v>
      </c>
      <c r="P512" s="180"/>
      <c r="Q512" s="269" t="s">
        <v>695</v>
      </c>
      <c r="R512" s="268"/>
      <c r="S512" s="268"/>
      <c r="T512" s="268"/>
      <c r="U512" s="268"/>
      <c r="V512" s="269" t="s">
        <v>1968</v>
      </c>
      <c r="W512" s="269" t="s">
        <v>220</v>
      </c>
      <c r="X512" s="284" t="s">
        <v>1967</v>
      </c>
      <c r="Y512" s="284"/>
    </row>
    <row r="513" spans="5:25" ht="156" customHeight="1">
      <c r="E513" s="269" t="s">
        <v>497</v>
      </c>
      <c r="F513" s="295" t="s">
        <v>2124</v>
      </c>
      <c r="G513" s="178" t="s">
        <v>1969</v>
      </c>
      <c r="H513" s="178" t="s">
        <v>1970</v>
      </c>
      <c r="I513" s="178" t="s">
        <v>1971</v>
      </c>
      <c r="J513" s="280" t="s">
        <v>628</v>
      </c>
      <c r="K513" s="179"/>
      <c r="L513" s="179"/>
      <c r="M513" s="179"/>
      <c r="N513" s="180"/>
      <c r="O513" s="273" t="s">
        <v>1882</v>
      </c>
      <c r="P513" s="180"/>
      <c r="Q513" s="269" t="s">
        <v>571</v>
      </c>
      <c r="R513" s="268"/>
      <c r="S513" s="268"/>
      <c r="T513" s="268"/>
      <c r="U513" s="268"/>
      <c r="V513" s="269"/>
      <c r="W513" s="269" t="s">
        <v>221</v>
      </c>
      <c r="X513" s="284"/>
      <c r="Y513" s="284"/>
    </row>
    <row r="514" spans="5:25" ht="117">
      <c r="E514" s="269" t="s">
        <v>957</v>
      </c>
      <c r="F514" s="295" t="s">
        <v>2124</v>
      </c>
      <c r="G514" s="178" t="s">
        <v>714</v>
      </c>
      <c r="H514" s="178" t="s">
        <v>715</v>
      </c>
      <c r="I514" s="178" t="s">
        <v>716</v>
      </c>
      <c r="J514" s="280" t="s">
        <v>435</v>
      </c>
      <c r="K514" s="179"/>
      <c r="L514" s="179"/>
      <c r="M514" s="179"/>
      <c r="N514" s="180"/>
      <c r="O514" s="273" t="s">
        <v>1882</v>
      </c>
      <c r="P514" s="180"/>
      <c r="Q514" s="269" t="s">
        <v>394</v>
      </c>
      <c r="R514" s="268"/>
      <c r="S514" s="268"/>
      <c r="T514" s="268"/>
      <c r="U514" s="268"/>
      <c r="V514" s="269"/>
      <c r="W514" s="269" t="s">
        <v>221</v>
      </c>
      <c r="X514" s="284"/>
      <c r="Y514" s="284"/>
    </row>
    <row r="515" spans="5:25" ht="295.5">
      <c r="E515" s="269" t="s">
        <v>884</v>
      </c>
      <c r="F515" s="295" t="s">
        <v>2124</v>
      </c>
      <c r="G515" s="178" t="s">
        <v>1972</v>
      </c>
      <c r="H515" s="178" t="s">
        <v>1973</v>
      </c>
      <c r="I515" s="178" t="s">
        <v>1974</v>
      </c>
      <c r="J515" s="280" t="s">
        <v>372</v>
      </c>
      <c r="K515" s="179"/>
      <c r="L515" s="179"/>
      <c r="M515" s="179"/>
      <c r="N515" s="180"/>
      <c r="O515" s="273" t="s">
        <v>1882</v>
      </c>
      <c r="P515" s="180"/>
      <c r="Q515" s="269" t="s">
        <v>551</v>
      </c>
      <c r="R515" s="268"/>
      <c r="S515" s="268"/>
      <c r="T515" s="268"/>
      <c r="U515" s="268"/>
      <c r="V515" s="269" t="s">
        <v>1975</v>
      </c>
      <c r="W515" s="269" t="s">
        <v>220</v>
      </c>
      <c r="X515" s="284" t="s">
        <v>1976</v>
      </c>
      <c r="Y515" s="292" t="s">
        <v>220</v>
      </c>
    </row>
    <row r="516" spans="5:25" ht="155.25">
      <c r="E516" s="269" t="s">
        <v>497</v>
      </c>
      <c r="F516" s="295" t="s">
        <v>2124</v>
      </c>
      <c r="G516" s="178" t="s">
        <v>1977</v>
      </c>
      <c r="H516" s="178" t="s">
        <v>1978</v>
      </c>
      <c r="I516" s="178" t="s">
        <v>1979</v>
      </c>
      <c r="J516" s="280" t="s">
        <v>578</v>
      </c>
      <c r="K516" s="179"/>
      <c r="L516" s="179"/>
      <c r="M516" s="179"/>
      <c r="N516" s="180"/>
      <c r="O516" s="273" t="s">
        <v>1882</v>
      </c>
      <c r="P516" s="180"/>
      <c r="Q516" s="269" t="s">
        <v>571</v>
      </c>
      <c r="R516" s="268"/>
      <c r="S516" s="268"/>
      <c r="T516" s="268"/>
      <c r="U516" s="268"/>
      <c r="V516" s="269"/>
      <c r="W516" s="269" t="s">
        <v>221</v>
      </c>
      <c r="X516" s="284"/>
      <c r="Y516" s="284"/>
    </row>
    <row r="517" spans="5:25" ht="155.25">
      <c r="E517" s="269" t="s">
        <v>735</v>
      </c>
      <c r="F517" s="295" t="s">
        <v>2124</v>
      </c>
      <c r="G517" s="178" t="s">
        <v>1981</v>
      </c>
      <c r="H517" s="178" t="s">
        <v>1982</v>
      </c>
      <c r="I517" s="178" t="s">
        <v>1983</v>
      </c>
      <c r="J517" s="280" t="s">
        <v>551</v>
      </c>
      <c r="K517" s="179"/>
      <c r="L517" s="179"/>
      <c r="M517" s="179"/>
      <c r="N517" s="180"/>
      <c r="O517" s="273" t="s">
        <v>1882</v>
      </c>
      <c r="P517" s="180"/>
      <c r="Q517" s="269" t="s">
        <v>701</v>
      </c>
      <c r="R517" s="268"/>
      <c r="S517" s="268"/>
      <c r="T517" s="268"/>
      <c r="U517" s="268"/>
      <c r="V517" s="269"/>
      <c r="W517" s="269" t="s">
        <v>221</v>
      </c>
      <c r="X517" s="284"/>
      <c r="Y517" s="284"/>
    </row>
    <row r="518" spans="5:25" ht="219">
      <c r="E518" s="269" t="s">
        <v>735</v>
      </c>
      <c r="F518" s="295" t="s">
        <v>2124</v>
      </c>
      <c r="G518" s="178" t="s">
        <v>1984</v>
      </c>
      <c r="H518" s="178" t="s">
        <v>1985</v>
      </c>
      <c r="I518" s="178" t="s">
        <v>1986</v>
      </c>
      <c r="J518" s="280" t="s">
        <v>1547</v>
      </c>
      <c r="K518" s="179"/>
      <c r="L518" s="179"/>
      <c r="M518" s="179"/>
      <c r="N518" s="180"/>
      <c r="O518" s="273" t="s">
        <v>1878</v>
      </c>
      <c r="P518" s="180"/>
      <c r="Q518" s="269" t="s">
        <v>1443</v>
      </c>
      <c r="R518" s="268"/>
      <c r="S518" s="268"/>
      <c r="T518" s="268"/>
      <c r="U518" s="268"/>
      <c r="V518" s="269"/>
      <c r="W518" s="269" t="s">
        <v>221</v>
      </c>
      <c r="X518" s="284"/>
      <c r="Y518" s="284"/>
    </row>
    <row r="519" spans="5:25" ht="180.75">
      <c r="E519" s="269" t="s">
        <v>957</v>
      </c>
      <c r="F519" s="295" t="s">
        <v>2124</v>
      </c>
      <c r="G519" s="178" t="s">
        <v>1987</v>
      </c>
      <c r="H519" s="178" t="s">
        <v>1988</v>
      </c>
      <c r="I519" s="178" t="s">
        <v>1989</v>
      </c>
      <c r="J519" s="280" t="s">
        <v>708</v>
      </c>
      <c r="K519" s="179"/>
      <c r="L519" s="179"/>
      <c r="M519" s="179"/>
      <c r="N519" s="180"/>
      <c r="O519" s="273" t="s">
        <v>1882</v>
      </c>
      <c r="P519" s="180"/>
      <c r="Q519" s="269" t="s">
        <v>594</v>
      </c>
      <c r="R519" s="268"/>
      <c r="S519" s="268"/>
      <c r="T519" s="268"/>
      <c r="U519" s="268"/>
      <c r="V519" s="269"/>
      <c r="W519" s="269" t="s">
        <v>221</v>
      </c>
      <c r="X519" s="284"/>
      <c r="Y519" s="284"/>
    </row>
    <row r="520" spans="5:25" ht="117">
      <c r="E520" s="269" t="s">
        <v>884</v>
      </c>
      <c r="F520" s="295" t="s">
        <v>2124</v>
      </c>
      <c r="G520" s="178" t="s">
        <v>1990</v>
      </c>
      <c r="H520" s="178" t="s">
        <v>1991</v>
      </c>
      <c r="I520" s="178" t="s">
        <v>1992</v>
      </c>
      <c r="J520" s="280" t="s">
        <v>1416</v>
      </c>
      <c r="K520" s="179"/>
      <c r="L520" s="179"/>
      <c r="M520" s="179"/>
      <c r="N520" s="180"/>
      <c r="O520" s="273" t="s">
        <v>1878</v>
      </c>
      <c r="P520" s="180"/>
      <c r="Q520" s="269" t="s">
        <v>1505</v>
      </c>
      <c r="R520" s="268"/>
      <c r="S520" s="268"/>
      <c r="T520" s="268"/>
      <c r="U520" s="268"/>
      <c r="V520" s="269"/>
      <c r="W520" s="269" t="s">
        <v>221</v>
      </c>
      <c r="X520" s="284"/>
      <c r="Y520" s="284"/>
    </row>
    <row r="521" spans="5:25" ht="193.5">
      <c r="E521" s="269" t="s">
        <v>497</v>
      </c>
      <c r="F521" s="295" t="s">
        <v>2124</v>
      </c>
      <c r="G521" s="178" t="s">
        <v>1993</v>
      </c>
      <c r="H521" s="178" t="s">
        <v>1994</v>
      </c>
      <c r="I521" s="178" t="s">
        <v>1995</v>
      </c>
      <c r="J521" s="280" t="s">
        <v>1449</v>
      </c>
      <c r="K521" s="179"/>
      <c r="L521" s="179"/>
      <c r="M521" s="179"/>
      <c r="N521" s="180"/>
      <c r="O521" s="273" t="s">
        <v>1878</v>
      </c>
      <c r="P521" s="180"/>
      <c r="Q521" s="269" t="s">
        <v>1627</v>
      </c>
      <c r="R521" s="268"/>
      <c r="S521" s="268"/>
      <c r="T521" s="268"/>
      <c r="U521" s="268"/>
      <c r="V521" s="269"/>
      <c r="W521" s="269" t="s">
        <v>221</v>
      </c>
      <c r="X521" s="284"/>
      <c r="Y521" s="284"/>
    </row>
    <row r="522" spans="5:25" ht="219.75" thickBot="1">
      <c r="E522" s="269" t="s">
        <v>1654</v>
      </c>
      <c r="F522" s="295" t="s">
        <v>2124</v>
      </c>
      <c r="G522" s="293" t="s">
        <v>1996</v>
      </c>
      <c r="H522" s="178" t="s">
        <v>1997</v>
      </c>
      <c r="I522" s="178" t="s">
        <v>1998</v>
      </c>
      <c r="J522" s="280" t="s">
        <v>394</v>
      </c>
      <c r="K522" s="179"/>
      <c r="L522" s="179"/>
      <c r="M522" s="179"/>
      <c r="N522" s="180"/>
      <c r="O522" s="273" t="s">
        <v>1882</v>
      </c>
      <c r="P522" s="180"/>
      <c r="Q522" s="269" t="s">
        <v>435</v>
      </c>
      <c r="R522" s="268"/>
      <c r="S522" s="268"/>
      <c r="T522" s="268"/>
      <c r="U522" s="268"/>
      <c r="V522" s="269"/>
      <c r="W522" s="269" t="s">
        <v>221</v>
      </c>
      <c r="X522" s="284"/>
      <c r="Y522" s="284"/>
    </row>
    <row r="523" spans="5:25" ht="91.5">
      <c r="E523" s="269" t="s">
        <v>735</v>
      </c>
      <c r="F523" s="295" t="s">
        <v>2124</v>
      </c>
      <c r="G523" s="178" t="s">
        <v>1999</v>
      </c>
      <c r="H523" s="178" t="s">
        <v>2000</v>
      </c>
      <c r="I523" s="178" t="s">
        <v>2001</v>
      </c>
      <c r="J523" s="280" t="s">
        <v>695</v>
      </c>
      <c r="K523" s="179"/>
      <c r="L523" s="179"/>
      <c r="M523" s="179"/>
      <c r="N523" s="180"/>
      <c r="O523" s="273" t="s">
        <v>1882</v>
      </c>
      <c r="P523" s="180"/>
      <c r="Q523" s="269" t="s">
        <v>571</v>
      </c>
      <c r="R523" s="268"/>
      <c r="S523" s="268"/>
      <c r="T523" s="268"/>
      <c r="U523" s="268"/>
      <c r="V523" s="269"/>
      <c r="W523" s="269" t="s">
        <v>221</v>
      </c>
      <c r="X523" s="284"/>
      <c r="Y523" s="284"/>
    </row>
    <row r="524" spans="5:25" ht="78.75">
      <c r="E524" s="269" t="s">
        <v>1654</v>
      </c>
      <c r="F524" s="295" t="s">
        <v>2124</v>
      </c>
      <c r="G524" s="178" t="s">
        <v>2002</v>
      </c>
      <c r="H524" s="178" t="s">
        <v>2003</v>
      </c>
      <c r="I524" s="178" t="s">
        <v>2004</v>
      </c>
      <c r="J524" s="280" t="s">
        <v>1379</v>
      </c>
      <c r="K524" s="179"/>
      <c r="L524" s="179"/>
      <c r="M524" s="179"/>
      <c r="N524" s="180"/>
      <c r="O524" s="273" t="s">
        <v>1886</v>
      </c>
      <c r="P524" s="180"/>
      <c r="Q524" s="269" t="s">
        <v>1300</v>
      </c>
      <c r="R524" s="268"/>
      <c r="S524" s="268"/>
      <c r="T524" s="268"/>
      <c r="U524" s="268"/>
      <c r="V524" s="269"/>
      <c r="W524" s="269" t="s">
        <v>221</v>
      </c>
      <c r="X524" s="284"/>
      <c r="Y524" s="284"/>
    </row>
    <row r="525" spans="5:25" ht="40.5">
      <c r="E525" s="269" t="s">
        <v>957</v>
      </c>
      <c r="F525" s="295" t="s">
        <v>2124</v>
      </c>
      <c r="G525" s="178" t="s">
        <v>2005</v>
      </c>
      <c r="H525" s="178" t="s">
        <v>2006</v>
      </c>
      <c r="I525" s="178" t="s">
        <v>2007</v>
      </c>
      <c r="J525" s="280" t="s">
        <v>1443</v>
      </c>
      <c r="K525" s="179"/>
      <c r="L525" s="179"/>
      <c r="M525" s="179"/>
      <c r="N525" s="180"/>
      <c r="O525" s="273" t="s">
        <v>1878</v>
      </c>
      <c r="P525" s="180"/>
      <c r="Q525" s="269" t="s">
        <v>1569</v>
      </c>
      <c r="R525" s="268"/>
      <c r="S525" s="268"/>
      <c r="T525" s="268"/>
      <c r="U525" s="268"/>
      <c r="V525" s="269"/>
      <c r="W525" s="269" t="s">
        <v>221</v>
      </c>
      <c r="X525" s="284"/>
      <c r="Y525" s="284"/>
    </row>
    <row r="526" spans="5:25" ht="142.5">
      <c r="E526" s="269" t="s">
        <v>957</v>
      </c>
      <c r="F526" s="295" t="s">
        <v>2124</v>
      </c>
      <c r="G526" s="178" t="s">
        <v>2008</v>
      </c>
      <c r="H526" s="178" t="s">
        <v>2009</v>
      </c>
      <c r="I526" s="178" t="s">
        <v>2010</v>
      </c>
      <c r="J526" s="280" t="s">
        <v>1188</v>
      </c>
      <c r="K526" s="179"/>
      <c r="L526" s="179"/>
      <c r="M526" s="179"/>
      <c r="N526" s="180"/>
      <c r="O526" s="273" t="s">
        <v>1886</v>
      </c>
      <c r="P526" s="180"/>
      <c r="Q526" s="269" t="s">
        <v>1041</v>
      </c>
      <c r="R526" s="268"/>
      <c r="S526" s="268"/>
      <c r="T526" s="268"/>
      <c r="U526" s="268"/>
      <c r="V526" s="269"/>
      <c r="W526" s="269" t="s">
        <v>221</v>
      </c>
      <c r="X526" s="284"/>
      <c r="Y526" s="284"/>
    </row>
    <row r="527" spans="5:25" ht="193.5">
      <c r="E527" s="269" t="s">
        <v>735</v>
      </c>
      <c r="F527" s="295" t="s">
        <v>2124</v>
      </c>
      <c r="G527" s="178" t="s">
        <v>2011</v>
      </c>
      <c r="H527" s="178" t="s">
        <v>2012</v>
      </c>
      <c r="I527" s="178" t="s">
        <v>2013</v>
      </c>
      <c r="J527" s="280" t="s">
        <v>695</v>
      </c>
      <c r="K527" s="179"/>
      <c r="L527" s="179"/>
      <c r="M527" s="179"/>
      <c r="N527" s="180"/>
      <c r="O527" s="273" t="s">
        <v>1882</v>
      </c>
      <c r="P527" s="180"/>
      <c r="Q527" s="269" t="s">
        <v>695</v>
      </c>
      <c r="R527" s="268"/>
      <c r="S527" s="268"/>
      <c r="T527" s="268"/>
      <c r="U527" s="268"/>
      <c r="V527" s="269"/>
      <c r="W527" s="269" t="s">
        <v>221</v>
      </c>
      <c r="X527" s="284"/>
      <c r="Y527" s="284"/>
    </row>
    <row r="528" spans="5:25" ht="142.5">
      <c r="E528" s="269" t="s">
        <v>957</v>
      </c>
      <c r="F528" s="295" t="s">
        <v>2124</v>
      </c>
      <c r="G528" s="178" t="s">
        <v>2014</v>
      </c>
      <c r="H528" s="178" t="s">
        <v>2015</v>
      </c>
      <c r="I528" s="178" t="s">
        <v>2016</v>
      </c>
      <c r="J528" s="280" t="s">
        <v>1188</v>
      </c>
      <c r="K528" s="179"/>
      <c r="L528" s="179"/>
      <c r="M528" s="179"/>
      <c r="N528" s="180"/>
      <c r="O528" s="273" t="s">
        <v>1886</v>
      </c>
      <c r="P528" s="180"/>
      <c r="Q528" s="269" t="s">
        <v>1041</v>
      </c>
      <c r="R528" s="268"/>
      <c r="S528" s="268"/>
      <c r="T528" s="268"/>
      <c r="U528" s="268"/>
      <c r="V528" s="269"/>
      <c r="W528" s="269" t="s">
        <v>221</v>
      </c>
      <c r="X528" s="284"/>
      <c r="Y528" s="284"/>
    </row>
    <row r="529" spans="5:25" ht="155.25">
      <c r="E529" s="269" t="s">
        <v>735</v>
      </c>
      <c r="F529" s="295" t="s">
        <v>2124</v>
      </c>
      <c r="G529" s="178" t="s">
        <v>2017</v>
      </c>
      <c r="H529" s="178" t="s">
        <v>2018</v>
      </c>
      <c r="I529" s="178" t="s">
        <v>2019</v>
      </c>
      <c r="J529" s="280" t="s">
        <v>523</v>
      </c>
      <c r="K529" s="179"/>
      <c r="L529" s="179"/>
      <c r="M529" s="179"/>
      <c r="N529" s="180"/>
      <c r="O529" s="273" t="s">
        <v>1882</v>
      </c>
      <c r="P529" s="180"/>
      <c r="Q529" s="269" t="s">
        <v>571</v>
      </c>
      <c r="R529" s="268"/>
      <c r="S529" s="268"/>
      <c r="T529" s="268"/>
      <c r="U529" s="268"/>
      <c r="V529" s="269"/>
      <c r="W529" s="269" t="s">
        <v>221</v>
      </c>
      <c r="X529" s="284"/>
      <c r="Y529" s="284"/>
    </row>
    <row r="530" spans="5:25" ht="142.5">
      <c r="E530" s="269" t="s">
        <v>735</v>
      </c>
      <c r="F530" s="295" t="s">
        <v>2124</v>
      </c>
      <c r="G530" s="178" t="s">
        <v>2020</v>
      </c>
      <c r="H530" s="178" t="s">
        <v>2021</v>
      </c>
      <c r="I530" s="178" t="s">
        <v>2022</v>
      </c>
      <c r="J530" s="280" t="s">
        <v>487</v>
      </c>
      <c r="K530" s="179"/>
      <c r="L530" s="179"/>
      <c r="M530" s="179"/>
      <c r="N530" s="180"/>
      <c r="O530" s="273" t="s">
        <v>1882</v>
      </c>
      <c r="P530" s="180"/>
      <c r="Q530" s="269" t="s">
        <v>695</v>
      </c>
      <c r="R530" s="268"/>
      <c r="S530" s="268"/>
      <c r="T530" s="268"/>
      <c r="U530" s="268"/>
      <c r="V530" s="269"/>
      <c r="W530" s="269" t="s">
        <v>221</v>
      </c>
      <c r="X530" s="284"/>
      <c r="Y530" s="284"/>
    </row>
    <row r="531" spans="5:25" ht="155.25">
      <c r="E531" s="269" t="s">
        <v>735</v>
      </c>
      <c r="F531" s="295" t="s">
        <v>2124</v>
      </c>
      <c r="G531" s="178" t="s">
        <v>2023</v>
      </c>
      <c r="H531" s="178" t="s">
        <v>2024</v>
      </c>
      <c r="I531" s="178" t="s">
        <v>2025</v>
      </c>
      <c r="J531" s="280" t="s">
        <v>1628</v>
      </c>
      <c r="K531" s="179"/>
      <c r="L531" s="179"/>
      <c r="M531" s="179"/>
      <c r="N531" s="180"/>
      <c r="O531" s="273" t="s">
        <v>1878</v>
      </c>
      <c r="P531" s="180"/>
      <c r="Q531" s="269" t="s">
        <v>1416</v>
      </c>
      <c r="R531" s="268"/>
      <c r="S531" s="268"/>
      <c r="T531" s="268"/>
      <c r="U531" s="268"/>
      <c r="V531" s="269"/>
      <c r="W531" s="269" t="s">
        <v>221</v>
      </c>
      <c r="X531" s="284"/>
      <c r="Y531" s="284"/>
    </row>
    <row r="532" spans="5:25" ht="155.25">
      <c r="E532" s="269" t="s">
        <v>735</v>
      </c>
      <c r="F532" s="295" t="s">
        <v>2124</v>
      </c>
      <c r="G532" s="178" t="s">
        <v>2026</v>
      </c>
      <c r="H532" s="178" t="s">
        <v>2027</v>
      </c>
      <c r="I532" s="178" t="s">
        <v>2028</v>
      </c>
      <c r="J532" s="280" t="s">
        <v>571</v>
      </c>
      <c r="K532" s="179"/>
      <c r="L532" s="179"/>
      <c r="M532" s="179"/>
      <c r="N532" s="180"/>
      <c r="O532" s="273" t="s">
        <v>1882</v>
      </c>
      <c r="P532" s="180"/>
      <c r="Q532" s="269" t="s">
        <v>1515</v>
      </c>
      <c r="R532" s="268"/>
      <c r="S532" s="268"/>
      <c r="T532" s="268"/>
      <c r="U532" s="268"/>
      <c r="V532" s="269"/>
      <c r="W532" s="269" t="s">
        <v>221</v>
      </c>
      <c r="X532" s="284"/>
      <c r="Y532" s="284"/>
    </row>
    <row r="533" spans="5:25" ht="168">
      <c r="E533" s="269" t="s">
        <v>735</v>
      </c>
      <c r="F533" s="295" t="s">
        <v>2124</v>
      </c>
      <c r="G533" s="178" t="s">
        <v>2029</v>
      </c>
      <c r="H533" s="178" t="s">
        <v>2030</v>
      </c>
      <c r="I533" s="178" t="s">
        <v>2031</v>
      </c>
      <c r="J533" s="280" t="s">
        <v>394</v>
      </c>
      <c r="K533" s="179"/>
      <c r="L533" s="179"/>
      <c r="M533" s="179"/>
      <c r="N533" s="180"/>
      <c r="O533" s="273" t="s">
        <v>2032</v>
      </c>
      <c r="P533" s="180"/>
      <c r="Q533" s="269" t="s">
        <v>372</v>
      </c>
      <c r="R533" s="268"/>
      <c r="S533" s="268"/>
      <c r="T533" s="268"/>
      <c r="U533" s="268"/>
      <c r="V533" s="269"/>
      <c r="W533" s="269" t="s">
        <v>221</v>
      </c>
      <c r="X533" s="284"/>
      <c r="Y533" s="284"/>
    </row>
    <row r="534" spans="5:25" ht="219">
      <c r="E534" s="269" t="s">
        <v>497</v>
      </c>
      <c r="F534" s="295" t="s">
        <v>2124</v>
      </c>
      <c r="G534" s="178" t="s">
        <v>2035</v>
      </c>
      <c r="H534" s="294" t="s">
        <v>2033</v>
      </c>
      <c r="I534" s="178" t="s">
        <v>2034</v>
      </c>
      <c r="J534" s="280" t="s">
        <v>653</v>
      </c>
      <c r="K534" s="179"/>
      <c r="L534" s="179"/>
      <c r="M534" s="179"/>
      <c r="N534" s="180"/>
      <c r="O534" s="273" t="s">
        <v>366</v>
      </c>
      <c r="P534" s="180"/>
      <c r="Q534" s="269" t="s">
        <v>487</v>
      </c>
      <c r="R534" s="268"/>
      <c r="S534" s="268"/>
      <c r="T534" s="268"/>
      <c r="U534" s="268"/>
      <c r="V534" s="269"/>
      <c r="W534" s="269" t="s">
        <v>221</v>
      </c>
      <c r="X534" s="284"/>
      <c r="Y534" s="284"/>
    </row>
    <row r="535" spans="5:25" ht="129.75">
      <c r="E535" s="269" t="s">
        <v>884</v>
      </c>
      <c r="F535" s="295" t="s">
        <v>2124</v>
      </c>
      <c r="G535" s="178" t="s">
        <v>2036</v>
      </c>
      <c r="H535" s="178" t="s">
        <v>2037</v>
      </c>
      <c r="I535" s="178" t="s">
        <v>2038</v>
      </c>
      <c r="J535" s="280" t="s">
        <v>523</v>
      </c>
      <c r="K535" s="179"/>
      <c r="L535" s="179"/>
      <c r="M535" s="179"/>
      <c r="N535" s="180"/>
      <c r="O535" s="273" t="s">
        <v>1882</v>
      </c>
      <c r="P535" s="180"/>
      <c r="Q535" s="269" t="s">
        <v>695</v>
      </c>
      <c r="R535" s="268"/>
      <c r="S535" s="268"/>
      <c r="T535" s="268"/>
      <c r="U535" s="268"/>
      <c r="V535" s="269"/>
      <c r="W535" s="269" t="s">
        <v>221</v>
      </c>
      <c r="X535" s="284"/>
      <c r="Y535" s="284"/>
    </row>
    <row r="536" spans="5:25" ht="193.5">
      <c r="E536" s="269" t="s">
        <v>735</v>
      </c>
      <c r="F536" s="295" t="s">
        <v>2124</v>
      </c>
      <c r="G536" s="178" t="s">
        <v>2041</v>
      </c>
      <c r="H536" s="178" t="s">
        <v>2042</v>
      </c>
      <c r="I536" s="178" t="s">
        <v>2043</v>
      </c>
      <c r="J536" s="280" t="s">
        <v>533</v>
      </c>
      <c r="K536" s="179"/>
      <c r="L536" s="179"/>
      <c r="M536" s="179"/>
      <c r="N536" s="180"/>
      <c r="O536" s="273" t="s">
        <v>1882</v>
      </c>
      <c r="P536" s="180"/>
      <c r="Q536" s="269" t="s">
        <v>558</v>
      </c>
      <c r="R536" s="268"/>
      <c r="S536" s="268"/>
      <c r="T536" s="268"/>
      <c r="U536" s="268"/>
      <c r="V536" s="269"/>
      <c r="W536" s="269" t="s">
        <v>221</v>
      </c>
      <c r="X536" s="284"/>
      <c r="Y536" s="284"/>
    </row>
    <row r="537" spans="5:25" ht="142.5">
      <c r="E537" s="269" t="s">
        <v>735</v>
      </c>
      <c r="F537" s="295" t="s">
        <v>2124</v>
      </c>
      <c r="G537" s="178" t="s">
        <v>2044</v>
      </c>
      <c r="H537" s="178" t="s">
        <v>2045</v>
      </c>
      <c r="I537" s="178" t="s">
        <v>2046</v>
      </c>
      <c r="J537" s="280" t="s">
        <v>533</v>
      </c>
      <c r="K537" s="179"/>
      <c r="L537" s="179"/>
      <c r="M537" s="179"/>
      <c r="N537" s="180"/>
      <c r="O537" s="273" t="s">
        <v>1882</v>
      </c>
      <c r="P537" s="180"/>
      <c r="Q537" s="269" t="s">
        <v>558</v>
      </c>
      <c r="R537" s="268"/>
      <c r="S537" s="268"/>
      <c r="T537" s="268"/>
      <c r="U537" s="268"/>
      <c r="V537" s="269"/>
      <c r="W537" s="269" t="s">
        <v>221</v>
      </c>
      <c r="X537" s="284"/>
      <c r="Y537" s="284"/>
    </row>
    <row r="538" spans="5:25" ht="117">
      <c r="E538" s="269" t="s">
        <v>884</v>
      </c>
      <c r="F538" s="295" t="s">
        <v>2124</v>
      </c>
      <c r="G538" s="178" t="s">
        <v>2047</v>
      </c>
      <c r="H538" s="178" t="s">
        <v>2048</v>
      </c>
      <c r="I538" s="178" t="s">
        <v>2049</v>
      </c>
      <c r="J538" s="280" t="s">
        <v>1416</v>
      </c>
      <c r="K538" s="179"/>
      <c r="L538" s="179"/>
      <c r="M538" s="179"/>
      <c r="N538" s="180"/>
      <c r="O538" s="273" t="s">
        <v>1878</v>
      </c>
      <c r="P538" s="180"/>
      <c r="Q538" s="269" t="s">
        <v>1505</v>
      </c>
      <c r="R538" s="268"/>
      <c r="S538" s="268"/>
      <c r="T538" s="268"/>
      <c r="U538" s="268"/>
      <c r="V538" s="269"/>
      <c r="W538" s="269" t="s">
        <v>221</v>
      </c>
      <c r="X538" s="284"/>
      <c r="Y538" s="284"/>
    </row>
    <row r="539" spans="5:25" ht="142.5">
      <c r="E539" s="269" t="s">
        <v>918</v>
      </c>
      <c r="F539" s="295" t="s">
        <v>2124</v>
      </c>
      <c r="G539" s="178" t="s">
        <v>2050</v>
      </c>
      <c r="H539" s="178" t="s">
        <v>2051</v>
      </c>
      <c r="I539" s="178" t="s">
        <v>2052</v>
      </c>
      <c r="J539" s="280" t="s">
        <v>1449</v>
      </c>
      <c r="K539" s="179"/>
      <c r="L539" s="179"/>
      <c r="M539" s="179"/>
      <c r="N539" s="180"/>
      <c r="O539" s="273" t="s">
        <v>1878</v>
      </c>
      <c r="P539" s="180"/>
      <c r="Q539" s="292" t="s">
        <v>2053</v>
      </c>
      <c r="R539" s="268"/>
      <c r="S539" s="268"/>
      <c r="T539" s="268"/>
      <c r="U539" s="268"/>
      <c r="V539" s="269"/>
      <c r="W539" s="269" t="s">
        <v>221</v>
      </c>
      <c r="X539" s="284"/>
      <c r="Y539" s="284"/>
    </row>
    <row r="540" spans="5:25" ht="206.25">
      <c r="E540" s="269" t="s">
        <v>697</v>
      </c>
      <c r="F540" s="295" t="s">
        <v>2124</v>
      </c>
      <c r="G540" s="178" t="s">
        <v>2054</v>
      </c>
      <c r="H540" s="178" t="s">
        <v>2055</v>
      </c>
      <c r="I540" s="178" t="s">
        <v>2056</v>
      </c>
      <c r="J540" s="280" t="s">
        <v>1336</v>
      </c>
      <c r="K540" s="179"/>
      <c r="L540" s="179"/>
      <c r="M540" s="179"/>
      <c r="N540" s="180"/>
      <c r="O540" s="273" t="s">
        <v>1886</v>
      </c>
      <c r="P540" s="180"/>
      <c r="Q540" s="269" t="s">
        <v>1051</v>
      </c>
      <c r="R540" s="268"/>
      <c r="S540" s="268"/>
      <c r="T540" s="268"/>
      <c r="U540" s="268"/>
      <c r="V540" s="269"/>
      <c r="W540" s="269" t="s">
        <v>221</v>
      </c>
      <c r="X540" s="284"/>
      <c r="Y540" s="284"/>
    </row>
    <row r="541" spans="5:25" ht="91.5">
      <c r="E541" s="269" t="s">
        <v>735</v>
      </c>
      <c r="F541" s="295" t="s">
        <v>2124</v>
      </c>
      <c r="G541" s="178" t="s">
        <v>2057</v>
      </c>
      <c r="H541" s="178" t="s">
        <v>2058</v>
      </c>
      <c r="I541" s="178" t="s">
        <v>2059</v>
      </c>
      <c r="J541" s="280" t="s">
        <v>500</v>
      </c>
      <c r="K541" s="179"/>
      <c r="L541" s="179"/>
      <c r="M541" s="179"/>
      <c r="N541" s="180"/>
      <c r="O541" s="273" t="s">
        <v>1882</v>
      </c>
      <c r="P541" s="180"/>
      <c r="Q541" s="269" t="s">
        <v>558</v>
      </c>
      <c r="R541" s="268"/>
      <c r="S541" s="268"/>
      <c r="T541" s="268"/>
      <c r="U541" s="268"/>
      <c r="V541" s="178" t="s">
        <v>2060</v>
      </c>
      <c r="W541" s="269" t="s">
        <v>220</v>
      </c>
      <c r="X541" s="284" t="s">
        <v>2061</v>
      </c>
      <c r="Y541" s="284" t="s">
        <v>220</v>
      </c>
    </row>
    <row r="542" spans="5:25" ht="91.5">
      <c r="E542" s="269" t="s">
        <v>957</v>
      </c>
      <c r="F542" s="295" t="s">
        <v>2124</v>
      </c>
      <c r="G542" s="178" t="s">
        <v>2062</v>
      </c>
      <c r="H542" s="178" t="s">
        <v>2063</v>
      </c>
      <c r="I542" s="178" t="s">
        <v>2064</v>
      </c>
      <c r="J542" s="280" t="s">
        <v>1443</v>
      </c>
      <c r="K542" s="179"/>
      <c r="L542" s="179"/>
      <c r="M542" s="179"/>
      <c r="N542" s="180"/>
      <c r="O542" s="273" t="s">
        <v>1878</v>
      </c>
      <c r="P542" s="180"/>
      <c r="Q542" s="269" t="s">
        <v>1534</v>
      </c>
      <c r="R542" s="268"/>
      <c r="S542" s="268"/>
      <c r="T542" s="268"/>
      <c r="U542" s="268"/>
      <c r="V542" s="269"/>
      <c r="W542" s="269" t="s">
        <v>221</v>
      </c>
      <c r="X542" s="284"/>
      <c r="Y542" s="284" t="s">
        <v>221</v>
      </c>
    </row>
    <row r="543" spans="5:25" ht="180.75">
      <c r="E543" s="269" t="s">
        <v>735</v>
      </c>
      <c r="F543" s="295" t="s">
        <v>2124</v>
      </c>
      <c r="G543" s="178" t="s">
        <v>2065</v>
      </c>
      <c r="H543" s="178" t="s">
        <v>2066</v>
      </c>
      <c r="I543" s="178" t="s">
        <v>2067</v>
      </c>
      <c r="J543" s="280" t="s">
        <v>623</v>
      </c>
      <c r="K543" s="179"/>
      <c r="L543" s="179"/>
      <c r="M543" s="179"/>
      <c r="N543" s="180"/>
      <c r="O543" s="273" t="s">
        <v>1882</v>
      </c>
      <c r="P543" s="180"/>
      <c r="Q543" s="269" t="s">
        <v>487</v>
      </c>
      <c r="R543" s="268"/>
      <c r="S543" s="268"/>
      <c r="T543" s="268"/>
      <c r="U543" s="268"/>
      <c r="V543" s="269"/>
      <c r="W543" s="269" t="s">
        <v>221</v>
      </c>
      <c r="X543" s="284"/>
      <c r="Y543" s="284"/>
    </row>
    <row r="544" spans="5:25" ht="104.25">
      <c r="E544" s="269" t="s">
        <v>497</v>
      </c>
      <c r="F544" s="295" t="s">
        <v>2124</v>
      </c>
      <c r="G544" s="178" t="s">
        <v>2068</v>
      </c>
      <c r="H544" s="178" t="s">
        <v>2069</v>
      </c>
      <c r="I544" s="178" t="s">
        <v>2070</v>
      </c>
      <c r="J544" s="280" t="s">
        <v>623</v>
      </c>
      <c r="K544" s="179"/>
      <c r="L544" s="179"/>
      <c r="M544" s="179"/>
      <c r="N544" s="180"/>
      <c r="O544" s="273" t="s">
        <v>1882</v>
      </c>
      <c r="P544" s="180"/>
      <c r="Q544" s="269" t="s">
        <v>487</v>
      </c>
      <c r="R544" s="268"/>
      <c r="S544" s="268"/>
      <c r="T544" s="268"/>
      <c r="U544" s="268"/>
      <c r="V544" s="269"/>
      <c r="W544" s="269" t="s">
        <v>221</v>
      </c>
      <c r="X544" s="284"/>
      <c r="Y544" s="284"/>
    </row>
    <row r="545" spans="5:25" ht="155.25">
      <c r="E545" s="269" t="s">
        <v>735</v>
      </c>
      <c r="F545" s="295" t="s">
        <v>2124</v>
      </c>
      <c r="G545" s="178" t="s">
        <v>2071</v>
      </c>
      <c r="H545" s="178" t="s">
        <v>2072</v>
      </c>
      <c r="I545" s="178" t="s">
        <v>2073</v>
      </c>
      <c r="J545" s="280" t="s">
        <v>623</v>
      </c>
      <c r="K545" s="179"/>
      <c r="L545" s="179"/>
      <c r="M545" s="179"/>
      <c r="N545" s="180"/>
      <c r="O545" s="273" t="s">
        <v>1882</v>
      </c>
      <c r="P545" s="180"/>
      <c r="Q545" s="269" t="s">
        <v>487</v>
      </c>
      <c r="R545" s="268"/>
      <c r="S545" s="268"/>
      <c r="T545" s="268"/>
      <c r="U545" s="268"/>
      <c r="V545" s="269"/>
      <c r="W545" s="269" t="s">
        <v>221</v>
      </c>
      <c r="X545" s="284"/>
      <c r="Y545" s="284"/>
    </row>
    <row r="546" spans="5:25" ht="129.75">
      <c r="E546" s="269" t="s">
        <v>884</v>
      </c>
      <c r="F546" s="295" t="s">
        <v>2124</v>
      </c>
      <c r="G546" s="178" t="s">
        <v>2036</v>
      </c>
      <c r="H546" s="178" t="s">
        <v>2037</v>
      </c>
      <c r="I546" s="178" t="s">
        <v>2038</v>
      </c>
      <c r="J546" s="280" t="s">
        <v>523</v>
      </c>
      <c r="K546" s="179"/>
      <c r="L546" s="179"/>
      <c r="M546" s="179"/>
      <c r="N546" s="180"/>
      <c r="O546" s="273" t="s">
        <v>1882</v>
      </c>
      <c r="P546" s="180"/>
      <c r="Q546" s="269" t="s">
        <v>695</v>
      </c>
      <c r="R546" s="268"/>
      <c r="S546" s="268"/>
      <c r="T546" s="268"/>
      <c r="U546" s="268"/>
      <c r="V546" s="269"/>
      <c r="W546" s="269" t="s">
        <v>221</v>
      </c>
      <c r="X546" s="284"/>
      <c r="Y546" s="284"/>
    </row>
    <row r="547" spans="5:25" ht="193.5">
      <c r="E547" s="269" t="s">
        <v>884</v>
      </c>
      <c r="F547" s="295" t="s">
        <v>2124</v>
      </c>
      <c r="G547" s="178" t="s">
        <v>2074</v>
      </c>
      <c r="H547" s="178" t="s">
        <v>2075</v>
      </c>
      <c r="I547" s="178" t="s">
        <v>2076</v>
      </c>
      <c r="J547" s="280" t="s">
        <v>500</v>
      </c>
      <c r="K547" s="179"/>
      <c r="L547" s="179"/>
      <c r="M547" s="179"/>
      <c r="N547" s="180"/>
      <c r="O547" s="273" t="s">
        <v>1882</v>
      </c>
      <c r="P547" s="180"/>
      <c r="Q547" s="269" t="s">
        <v>558</v>
      </c>
      <c r="R547" s="268"/>
      <c r="S547" s="268"/>
      <c r="T547" s="268"/>
      <c r="U547" s="268"/>
      <c r="V547" s="269"/>
      <c r="W547" s="269" t="s">
        <v>221</v>
      </c>
      <c r="X547" s="284"/>
      <c r="Y547" s="284"/>
    </row>
    <row r="548" spans="5:25" ht="129.75">
      <c r="E548" s="269" t="s">
        <v>735</v>
      </c>
      <c r="F548" s="295" t="s">
        <v>2124</v>
      </c>
      <c r="G548" s="178" t="s">
        <v>2077</v>
      </c>
      <c r="H548" s="178" t="s">
        <v>2078</v>
      </c>
      <c r="I548" s="178" t="s">
        <v>2079</v>
      </c>
      <c r="J548" s="280" t="s">
        <v>523</v>
      </c>
      <c r="K548" s="179"/>
      <c r="L548" s="179"/>
      <c r="M548" s="179"/>
      <c r="N548" s="180"/>
      <c r="O548" s="273" t="s">
        <v>1882</v>
      </c>
      <c r="P548" s="180"/>
      <c r="Q548" s="269" t="s">
        <v>695</v>
      </c>
      <c r="R548" s="268"/>
      <c r="S548" s="268"/>
      <c r="T548" s="268"/>
      <c r="U548" s="268"/>
      <c r="V548" s="269"/>
      <c r="W548" s="269" t="s">
        <v>221</v>
      </c>
      <c r="X548" s="284"/>
      <c r="Y548" s="284"/>
    </row>
    <row r="549" spans="5:25" ht="231.75">
      <c r="E549" s="269" t="s">
        <v>697</v>
      </c>
      <c r="F549" s="295" t="s">
        <v>2124</v>
      </c>
      <c r="G549" s="178" t="s">
        <v>2080</v>
      </c>
      <c r="H549" s="178" t="s">
        <v>2081</v>
      </c>
      <c r="I549" s="178" t="s">
        <v>2082</v>
      </c>
      <c r="J549" s="280" t="s">
        <v>372</v>
      </c>
      <c r="K549" s="179"/>
      <c r="L549" s="179"/>
      <c r="M549" s="179"/>
      <c r="N549" s="180"/>
      <c r="O549" s="273" t="s">
        <v>1882</v>
      </c>
      <c r="P549" s="180"/>
      <c r="Q549" s="269" t="s">
        <v>551</v>
      </c>
      <c r="R549" s="268"/>
      <c r="S549" s="268"/>
      <c r="T549" s="268"/>
      <c r="U549" s="268"/>
      <c r="V549" s="178" t="s">
        <v>2083</v>
      </c>
      <c r="W549" s="269" t="s">
        <v>220</v>
      </c>
      <c r="X549" s="284" t="s">
        <v>2084</v>
      </c>
      <c r="Y549" s="284" t="s">
        <v>221</v>
      </c>
    </row>
    <row r="550" spans="5:25" ht="104.25">
      <c r="E550" s="269" t="s">
        <v>735</v>
      </c>
      <c r="F550" s="295" t="s">
        <v>2124</v>
      </c>
      <c r="G550" s="178" t="s">
        <v>2086</v>
      </c>
      <c r="H550" s="178" t="s">
        <v>2087</v>
      </c>
      <c r="I550" s="178" t="s">
        <v>2088</v>
      </c>
      <c r="J550" s="280" t="s">
        <v>523</v>
      </c>
      <c r="K550" s="179"/>
      <c r="L550" s="179"/>
      <c r="M550" s="179"/>
      <c r="N550" s="180"/>
      <c r="O550" s="273" t="s">
        <v>1882</v>
      </c>
      <c r="P550" s="180"/>
      <c r="Q550" s="269" t="s">
        <v>571</v>
      </c>
      <c r="R550" s="268"/>
      <c r="S550" s="268"/>
      <c r="T550" s="268"/>
      <c r="U550" s="268"/>
      <c r="V550" s="269"/>
      <c r="W550" s="269" t="s">
        <v>221</v>
      </c>
      <c r="X550" s="284"/>
      <c r="Y550" s="284"/>
    </row>
    <row r="551" spans="5:25" ht="257.25">
      <c r="E551" s="269" t="s">
        <v>735</v>
      </c>
      <c r="F551" s="295" t="s">
        <v>2124</v>
      </c>
      <c r="G551" s="178" t="s">
        <v>2089</v>
      </c>
      <c r="H551" s="178" t="s">
        <v>2090</v>
      </c>
      <c r="I551" s="178" t="s">
        <v>2091</v>
      </c>
      <c r="J551" s="280" t="s">
        <v>500</v>
      </c>
      <c r="K551" s="179"/>
      <c r="L551" s="179"/>
      <c r="M551" s="179"/>
      <c r="N551" s="180"/>
      <c r="O551" s="273" t="s">
        <v>1882</v>
      </c>
      <c r="P551" s="180"/>
      <c r="Q551" s="269" t="s">
        <v>558</v>
      </c>
      <c r="R551" s="268"/>
      <c r="S551" s="268"/>
      <c r="T551" s="268"/>
      <c r="U551" s="268"/>
      <c r="V551" s="269"/>
      <c r="W551" s="269" t="s">
        <v>221</v>
      </c>
      <c r="X551" s="284"/>
      <c r="Y551" s="284"/>
    </row>
    <row r="552" spans="5:25" ht="231.75">
      <c r="E552" s="269" t="s">
        <v>735</v>
      </c>
      <c r="F552" s="295" t="s">
        <v>2124</v>
      </c>
      <c r="G552" s="178" t="s">
        <v>2092</v>
      </c>
      <c r="H552" s="178" t="s">
        <v>2093</v>
      </c>
      <c r="I552" s="178" t="s">
        <v>2094</v>
      </c>
      <c r="J552" s="280" t="s">
        <v>695</v>
      </c>
      <c r="K552" s="179"/>
      <c r="L552" s="179"/>
      <c r="M552" s="179"/>
      <c r="N552" s="180"/>
      <c r="O552" s="273" t="s">
        <v>1882</v>
      </c>
      <c r="P552" s="180"/>
      <c r="Q552" s="269" t="s">
        <v>523</v>
      </c>
      <c r="R552" s="268"/>
      <c r="S552" s="268"/>
      <c r="T552" s="268"/>
      <c r="U552" s="268"/>
      <c r="V552" s="269"/>
      <c r="W552" s="269" t="s">
        <v>221</v>
      </c>
      <c r="X552" s="284"/>
      <c r="Y552" s="284"/>
    </row>
    <row r="553" spans="5:25" ht="257.25">
      <c r="E553" s="269" t="s">
        <v>1654</v>
      </c>
      <c r="F553" s="295" t="s">
        <v>2124</v>
      </c>
      <c r="G553" s="178" t="s">
        <v>2095</v>
      </c>
      <c r="H553" s="178" t="s">
        <v>2096</v>
      </c>
      <c r="I553" s="178" t="s">
        <v>2097</v>
      </c>
      <c r="J553" s="280" t="s">
        <v>1336</v>
      </c>
      <c r="K553" s="179"/>
      <c r="L553" s="179"/>
      <c r="M553" s="179"/>
      <c r="N553" s="180"/>
      <c r="O553" s="273" t="s">
        <v>1882</v>
      </c>
      <c r="P553" s="180"/>
      <c r="Q553" s="269" t="s">
        <v>1236</v>
      </c>
      <c r="R553" s="268"/>
      <c r="S553" s="268"/>
      <c r="T553" s="268"/>
      <c r="U553" s="268"/>
      <c r="V553" s="269"/>
      <c r="W553" s="269" t="s">
        <v>221</v>
      </c>
      <c r="X553" s="284"/>
      <c r="Y553" s="284"/>
    </row>
    <row r="554" spans="5:25" ht="204">
      <c r="E554" s="269" t="s">
        <v>371</v>
      </c>
      <c r="F554" s="295" t="s">
        <v>2124</v>
      </c>
      <c r="G554" s="178" t="s">
        <v>2098</v>
      </c>
      <c r="H554" s="178" t="s">
        <v>2099</v>
      </c>
      <c r="I554" s="178" t="s">
        <v>2100</v>
      </c>
      <c r="J554" s="273" t="s">
        <v>2101</v>
      </c>
      <c r="K554" s="179"/>
      <c r="L554" s="179"/>
      <c r="M554" s="179"/>
      <c r="N554" s="180"/>
      <c r="O554" s="273" t="s">
        <v>2102</v>
      </c>
      <c r="P554" s="180"/>
      <c r="Q554" s="269" t="s">
        <v>2103</v>
      </c>
      <c r="R554" s="268"/>
      <c r="S554" s="268"/>
      <c r="T554" s="268"/>
      <c r="U554" s="268"/>
      <c r="V554" s="178" t="s">
        <v>2104</v>
      </c>
      <c r="W554" s="269" t="s">
        <v>220</v>
      </c>
      <c r="X554" s="284" t="s">
        <v>2105</v>
      </c>
      <c r="Y554" s="292" t="s">
        <v>220</v>
      </c>
    </row>
    <row r="555" spans="5:25" ht="117">
      <c r="E555" s="269" t="s">
        <v>1654</v>
      </c>
      <c r="F555" s="295" t="s">
        <v>2124</v>
      </c>
      <c r="G555" s="178" t="s">
        <v>2106</v>
      </c>
      <c r="H555" s="178" t="s">
        <v>2107</v>
      </c>
      <c r="I555" s="178" t="s">
        <v>2108</v>
      </c>
      <c r="J555" s="280" t="s">
        <v>1019</v>
      </c>
      <c r="K555" s="179"/>
      <c r="L555" s="179"/>
      <c r="M555" s="179"/>
      <c r="N555" s="180"/>
      <c r="O555" s="273" t="s">
        <v>1886</v>
      </c>
      <c r="P555" s="180"/>
      <c r="Q555" s="269" t="s">
        <v>1084</v>
      </c>
      <c r="R555" s="268"/>
      <c r="S555" s="268"/>
      <c r="T555" s="268"/>
      <c r="U555" s="268"/>
      <c r="V555" s="269"/>
      <c r="W555" s="269" t="s">
        <v>221</v>
      </c>
      <c r="X555" s="284"/>
      <c r="Y555" s="284"/>
    </row>
    <row r="556" spans="5:25" ht="104.25">
      <c r="E556" s="269" t="s">
        <v>918</v>
      </c>
      <c r="F556" s="295" t="s">
        <v>2124</v>
      </c>
      <c r="G556" s="178" t="s">
        <v>2109</v>
      </c>
      <c r="H556" s="178" t="s">
        <v>2110</v>
      </c>
      <c r="I556" s="178" t="s">
        <v>2111</v>
      </c>
      <c r="J556" s="280" t="s">
        <v>558</v>
      </c>
      <c r="K556" s="179"/>
      <c r="L556" s="179"/>
      <c r="M556" s="179"/>
      <c r="N556" s="180"/>
      <c r="O556" s="273" t="s">
        <v>1882</v>
      </c>
      <c r="P556" s="180"/>
      <c r="Q556" s="269" t="s">
        <v>533</v>
      </c>
      <c r="R556" s="268"/>
      <c r="S556" s="268"/>
      <c r="T556" s="268"/>
      <c r="U556" s="268"/>
      <c r="V556" s="269" t="s">
        <v>2112</v>
      </c>
      <c r="W556" s="269" t="s">
        <v>220</v>
      </c>
      <c r="X556" s="284" t="s">
        <v>2113</v>
      </c>
      <c r="Y556" s="284" t="s">
        <v>221</v>
      </c>
    </row>
    <row r="557" spans="5:25" ht="155.25">
      <c r="E557" s="269" t="s">
        <v>735</v>
      </c>
      <c r="F557" s="295" t="s">
        <v>2124</v>
      </c>
      <c r="G557" s="178" t="s">
        <v>2114</v>
      </c>
      <c r="H557" s="178" t="s">
        <v>2115</v>
      </c>
      <c r="I557" s="178" t="s">
        <v>2116</v>
      </c>
      <c r="J557" s="280" t="s">
        <v>1449</v>
      </c>
      <c r="K557" s="179"/>
      <c r="L557" s="179"/>
      <c r="M557" s="179"/>
      <c r="N557" s="180"/>
      <c r="O557" s="273" t="s">
        <v>1878</v>
      </c>
      <c r="P557" s="180"/>
      <c r="Q557" s="269" t="s">
        <v>1627</v>
      </c>
      <c r="R557" s="268"/>
      <c r="S557" s="268"/>
      <c r="T557" s="268"/>
      <c r="U557" s="268"/>
      <c r="V557" s="269" t="s">
        <v>2117</v>
      </c>
      <c r="W557" s="269" t="s">
        <v>220</v>
      </c>
      <c r="X557" s="284" t="s">
        <v>2118</v>
      </c>
      <c r="Y557" s="284" t="s">
        <v>220</v>
      </c>
    </row>
    <row r="558" spans="5:25" ht="104.25">
      <c r="E558" s="269" t="s">
        <v>918</v>
      </c>
      <c r="F558" s="295" t="s">
        <v>2124</v>
      </c>
      <c r="G558" s="178" t="s">
        <v>2119</v>
      </c>
      <c r="H558" s="178" t="s">
        <v>2120</v>
      </c>
      <c r="I558" s="178" t="s">
        <v>2121</v>
      </c>
      <c r="J558" s="280" t="s">
        <v>558</v>
      </c>
      <c r="K558" s="179"/>
      <c r="L558" s="179"/>
      <c r="M558" s="179"/>
      <c r="N558" s="180"/>
      <c r="O558" s="273" t="s">
        <v>1882</v>
      </c>
      <c r="P558" s="180"/>
      <c r="Q558" s="269" t="s">
        <v>533</v>
      </c>
      <c r="R558" s="268"/>
      <c r="S558" s="268"/>
      <c r="T558" s="268"/>
      <c r="U558" s="268"/>
      <c r="V558" s="269" t="s">
        <v>2122</v>
      </c>
      <c r="W558" s="269" t="s">
        <v>220</v>
      </c>
      <c r="X558" s="284" t="s">
        <v>2123</v>
      </c>
      <c r="Y558" s="284" t="s">
        <v>220</v>
      </c>
    </row>
    <row r="559" spans="5:25">
      <c r="E559" s="269"/>
      <c r="F559" s="269"/>
      <c r="G559" s="178"/>
      <c r="H559" s="178"/>
      <c r="I559" s="178"/>
      <c r="J559" s="280"/>
      <c r="K559" s="179"/>
      <c r="L559" s="179"/>
      <c r="M559" s="179"/>
      <c r="N559" s="180"/>
      <c r="O559" s="273"/>
      <c r="P559" s="180"/>
      <c r="Q559" s="269"/>
      <c r="R559" s="268"/>
      <c r="S559" s="268"/>
      <c r="T559" s="268"/>
      <c r="U559" s="268"/>
      <c r="V559" s="269"/>
      <c r="W559" s="269"/>
      <c r="X559" s="284"/>
      <c r="Y559" s="284"/>
    </row>
    <row r="560" spans="5:25">
      <c r="E560" s="269"/>
      <c r="F560" s="269"/>
      <c r="G560" s="178"/>
      <c r="H560" s="178"/>
      <c r="I560" s="178"/>
      <c r="J560" s="280"/>
      <c r="K560" s="179"/>
      <c r="L560" s="179"/>
      <c r="M560" s="179"/>
      <c r="N560" s="180"/>
      <c r="O560" s="273"/>
      <c r="P560" s="180"/>
      <c r="Q560" s="269"/>
      <c r="R560" s="268"/>
      <c r="S560" s="268"/>
      <c r="T560" s="268"/>
      <c r="U560" s="268"/>
      <c r="V560" s="269"/>
      <c r="W560" s="269"/>
      <c r="X560" s="284"/>
      <c r="Y560" s="284"/>
    </row>
    <row r="561" spans="5:25">
      <c r="E561" s="269"/>
      <c r="F561" s="269"/>
      <c r="G561" s="178"/>
      <c r="H561" s="178"/>
      <c r="I561" s="178"/>
      <c r="J561" s="280"/>
      <c r="K561" s="179"/>
      <c r="L561" s="179"/>
      <c r="M561" s="179"/>
      <c r="N561" s="180"/>
      <c r="O561" s="273"/>
      <c r="P561" s="180"/>
      <c r="Q561" s="269"/>
      <c r="R561" s="268"/>
      <c r="S561" s="268"/>
      <c r="T561" s="268"/>
      <c r="U561" s="268"/>
      <c r="V561" s="269"/>
      <c r="W561" s="269"/>
      <c r="X561" s="284"/>
      <c r="Y561" s="284"/>
    </row>
    <row r="562" spans="5:25">
      <c r="E562" s="269"/>
      <c r="F562" s="269"/>
      <c r="G562" s="178"/>
      <c r="H562" s="178"/>
      <c r="I562" s="178"/>
      <c r="J562" s="280"/>
      <c r="K562" s="179"/>
      <c r="L562" s="179"/>
      <c r="M562" s="179"/>
      <c r="N562" s="180"/>
      <c r="O562" s="273"/>
      <c r="P562" s="180"/>
      <c r="Q562" s="269"/>
      <c r="R562" s="268"/>
      <c r="S562" s="268"/>
      <c r="T562" s="268"/>
      <c r="U562" s="268"/>
      <c r="V562" s="269"/>
      <c r="W562" s="269"/>
      <c r="X562" s="284"/>
      <c r="Y562" s="284"/>
    </row>
    <row r="563" spans="5:25">
      <c r="E563" s="269"/>
      <c r="F563" s="269"/>
      <c r="G563" s="178"/>
      <c r="H563" s="178"/>
      <c r="I563" s="178"/>
      <c r="J563" s="280"/>
      <c r="K563" s="179"/>
      <c r="L563" s="179"/>
      <c r="M563" s="179"/>
      <c r="N563" s="180"/>
      <c r="O563" s="273"/>
      <c r="P563" s="180"/>
      <c r="Q563" s="269"/>
      <c r="R563" s="268"/>
      <c r="S563" s="268"/>
      <c r="T563" s="268"/>
      <c r="U563" s="268"/>
      <c r="V563" s="269"/>
      <c r="W563" s="269"/>
      <c r="X563" s="284"/>
      <c r="Y563" s="284"/>
    </row>
    <row r="564" spans="5:25">
      <c r="E564" s="269"/>
      <c r="F564" s="269"/>
      <c r="G564" s="178"/>
      <c r="H564" s="178"/>
      <c r="I564" s="178"/>
      <c r="J564" s="280"/>
      <c r="K564" s="179"/>
      <c r="L564" s="179"/>
      <c r="M564" s="179"/>
      <c r="N564" s="180"/>
      <c r="O564" s="273"/>
      <c r="P564" s="180"/>
      <c r="Q564" s="269"/>
      <c r="R564" s="268"/>
      <c r="S564" s="268"/>
      <c r="T564" s="268"/>
      <c r="U564" s="268"/>
      <c r="V564" s="269"/>
      <c r="W564" s="269"/>
      <c r="X564" s="284"/>
      <c r="Y564" s="284"/>
    </row>
    <row r="565" spans="5:25">
      <c r="E565" s="269"/>
      <c r="F565" s="269"/>
      <c r="G565" s="178"/>
      <c r="H565" s="178"/>
      <c r="I565" s="178"/>
      <c r="J565" s="280"/>
      <c r="K565" s="179"/>
      <c r="L565" s="179"/>
      <c r="M565" s="179"/>
      <c r="N565" s="180"/>
      <c r="O565" s="273"/>
      <c r="P565" s="180"/>
      <c r="Q565" s="269"/>
      <c r="R565" s="268"/>
      <c r="S565" s="268"/>
      <c r="T565" s="268"/>
      <c r="U565" s="268"/>
      <c r="V565" s="269"/>
      <c r="W565" s="269"/>
      <c r="X565" s="284"/>
      <c r="Y565" s="284"/>
    </row>
    <row r="566" spans="5:25">
      <c r="E566" s="269"/>
      <c r="F566" s="269"/>
      <c r="G566" s="178"/>
      <c r="H566" s="178"/>
      <c r="I566" s="178"/>
      <c r="J566" s="280"/>
      <c r="K566" s="179"/>
      <c r="L566" s="179"/>
      <c r="M566" s="179"/>
      <c r="N566" s="180"/>
      <c r="O566" s="273"/>
      <c r="P566" s="180"/>
      <c r="Q566" s="269"/>
      <c r="R566" s="268"/>
      <c r="S566" s="268"/>
      <c r="T566" s="268"/>
      <c r="U566" s="268"/>
      <c r="V566" s="269"/>
      <c r="W566" s="269"/>
      <c r="X566" s="284"/>
      <c r="Y566" s="284"/>
    </row>
    <row r="567" spans="5:25">
      <c r="E567" s="269"/>
      <c r="F567" s="269"/>
      <c r="G567" s="178"/>
      <c r="H567" s="178"/>
      <c r="I567" s="178"/>
      <c r="J567" s="280"/>
      <c r="K567" s="179"/>
      <c r="L567" s="179"/>
      <c r="M567" s="179"/>
      <c r="N567" s="180"/>
      <c r="O567" s="273"/>
      <c r="P567" s="180"/>
      <c r="Q567" s="269"/>
      <c r="R567" s="268"/>
      <c r="S567" s="268"/>
      <c r="T567" s="268"/>
      <c r="U567" s="268"/>
      <c r="V567" s="269"/>
      <c r="W567" s="269"/>
      <c r="X567" s="284"/>
      <c r="Y567" s="284"/>
    </row>
    <row r="568" spans="5:25">
      <c r="E568" s="269"/>
      <c r="F568" s="269"/>
      <c r="G568" s="178"/>
      <c r="H568" s="178"/>
      <c r="I568" s="178"/>
      <c r="J568" s="280"/>
      <c r="K568" s="179"/>
      <c r="L568" s="179"/>
      <c r="M568" s="179"/>
      <c r="N568" s="180"/>
      <c r="O568" s="273"/>
      <c r="P568" s="180"/>
      <c r="Q568" s="269"/>
      <c r="R568" s="268"/>
      <c r="S568" s="268"/>
      <c r="T568" s="268"/>
      <c r="U568" s="268"/>
      <c r="V568" s="269"/>
      <c r="W568" s="269"/>
      <c r="X568" s="284"/>
      <c r="Y568" s="284"/>
    </row>
    <row r="569" spans="5:25">
      <c r="E569" s="269"/>
      <c r="F569" s="269"/>
      <c r="G569" s="178"/>
      <c r="H569" s="178"/>
      <c r="I569" s="178"/>
      <c r="J569" s="280"/>
      <c r="K569" s="179"/>
      <c r="L569" s="179"/>
      <c r="M569" s="179"/>
      <c r="N569" s="180"/>
      <c r="O569" s="273"/>
      <c r="P569" s="180"/>
      <c r="Q569" s="269"/>
      <c r="R569" s="268"/>
      <c r="S569" s="268"/>
      <c r="T569" s="268"/>
      <c r="U569" s="268"/>
      <c r="V569" s="269"/>
      <c r="W569" s="269"/>
      <c r="X569" s="284"/>
      <c r="Y569" s="284"/>
    </row>
    <row r="570" spans="5:25">
      <c r="E570" s="269"/>
      <c r="F570" s="269"/>
      <c r="G570" s="178"/>
      <c r="H570" s="178"/>
      <c r="I570" s="178"/>
      <c r="J570" s="280"/>
      <c r="K570" s="179"/>
      <c r="L570" s="179"/>
      <c r="M570" s="179"/>
      <c r="N570" s="180"/>
      <c r="O570" s="273"/>
      <c r="P570" s="180"/>
      <c r="Q570" s="269"/>
      <c r="R570" s="268"/>
      <c r="S570" s="268"/>
      <c r="T570" s="268"/>
      <c r="U570" s="268"/>
      <c r="V570" s="269"/>
      <c r="W570" s="269"/>
      <c r="X570" s="284"/>
      <c r="Y570" s="284"/>
    </row>
    <row r="571" spans="5:25">
      <c r="E571" s="269"/>
      <c r="F571" s="269"/>
      <c r="G571" s="178"/>
      <c r="H571" s="178"/>
      <c r="I571" s="178"/>
      <c r="J571" s="280"/>
      <c r="K571" s="179"/>
      <c r="L571" s="179"/>
      <c r="M571" s="179"/>
      <c r="N571" s="180"/>
      <c r="O571" s="273"/>
      <c r="P571" s="180"/>
      <c r="Q571" s="269"/>
      <c r="R571" s="268"/>
      <c r="S571" s="268"/>
      <c r="T571" s="268"/>
      <c r="U571" s="268"/>
      <c r="V571" s="269"/>
      <c r="W571" s="269"/>
      <c r="X571" s="284"/>
      <c r="Y571" s="284"/>
    </row>
    <row r="572" spans="5:25">
      <c r="E572" s="269"/>
      <c r="F572" s="269"/>
      <c r="G572" s="178"/>
      <c r="H572" s="178"/>
      <c r="I572" s="178"/>
      <c r="J572" s="280"/>
      <c r="K572" s="179"/>
      <c r="L572" s="179"/>
      <c r="M572" s="179"/>
      <c r="N572" s="180"/>
      <c r="O572" s="273"/>
      <c r="P572" s="180"/>
      <c r="Q572" s="269"/>
      <c r="R572" s="268"/>
      <c r="S572" s="268"/>
      <c r="T572" s="268"/>
      <c r="U572" s="268"/>
      <c r="V572" s="269"/>
      <c r="W572" s="269"/>
      <c r="X572" s="284"/>
      <c r="Y572" s="284"/>
    </row>
    <row r="573" spans="5:25">
      <c r="E573" s="269"/>
      <c r="F573" s="269"/>
      <c r="G573" s="178"/>
      <c r="H573" s="178"/>
      <c r="I573" s="178"/>
      <c r="J573" s="280"/>
      <c r="K573" s="179"/>
      <c r="L573" s="179"/>
      <c r="M573" s="179"/>
      <c r="N573" s="180"/>
      <c r="O573" s="273"/>
      <c r="P573" s="180"/>
      <c r="Q573" s="269"/>
      <c r="R573" s="268"/>
      <c r="S573" s="268"/>
      <c r="T573" s="268"/>
      <c r="U573" s="268"/>
      <c r="V573" s="269"/>
      <c r="W573" s="269"/>
      <c r="X573" s="284"/>
      <c r="Y573" s="284"/>
    </row>
    <row r="574" spans="5:25">
      <c r="E574" s="269"/>
      <c r="F574" s="269"/>
      <c r="G574" s="178"/>
      <c r="H574" s="178"/>
      <c r="I574" s="178"/>
      <c r="J574" s="280"/>
      <c r="K574" s="179"/>
      <c r="L574" s="179"/>
      <c r="M574" s="179"/>
      <c r="N574" s="180"/>
      <c r="O574" s="273"/>
      <c r="P574" s="180"/>
      <c r="Q574" s="269"/>
      <c r="R574" s="268"/>
      <c r="S574" s="268"/>
      <c r="T574" s="268"/>
      <c r="U574" s="268"/>
      <c r="V574" s="269"/>
      <c r="W574" s="269"/>
      <c r="X574" s="284"/>
      <c r="Y574" s="284"/>
    </row>
    <row r="575" spans="5:25">
      <c r="E575" s="269"/>
      <c r="F575" s="269"/>
      <c r="G575" s="178"/>
      <c r="H575" s="178"/>
      <c r="I575" s="178"/>
      <c r="J575" s="280"/>
      <c r="K575" s="179"/>
      <c r="L575" s="179"/>
      <c r="M575" s="179"/>
      <c r="N575" s="180"/>
      <c r="O575" s="273"/>
      <c r="P575" s="180"/>
      <c r="Q575" s="269"/>
      <c r="R575" s="268"/>
      <c r="S575" s="268"/>
      <c r="T575" s="268"/>
      <c r="U575" s="268"/>
      <c r="V575" s="269"/>
      <c r="W575" s="269"/>
      <c r="X575" s="284"/>
      <c r="Y575" s="284"/>
    </row>
    <row r="576" spans="5:25">
      <c r="E576" s="269"/>
      <c r="F576" s="269"/>
      <c r="G576" s="178"/>
      <c r="H576" s="178"/>
      <c r="I576" s="178"/>
      <c r="J576" s="280"/>
      <c r="K576" s="179"/>
      <c r="L576" s="179"/>
      <c r="M576" s="179"/>
      <c r="N576" s="180"/>
      <c r="O576" s="273"/>
      <c r="P576" s="180"/>
      <c r="Q576" s="269"/>
      <c r="R576" s="268"/>
      <c r="S576" s="268"/>
      <c r="T576" s="268"/>
      <c r="U576" s="268"/>
      <c r="V576" s="269"/>
      <c r="W576" s="269"/>
      <c r="X576" s="284"/>
      <c r="Y576" s="284"/>
    </row>
    <row r="577" spans="5:25">
      <c r="E577" s="269"/>
      <c r="F577" s="269"/>
      <c r="G577" s="178"/>
      <c r="H577" s="178"/>
      <c r="I577" s="178"/>
      <c r="J577" s="280"/>
      <c r="K577" s="179"/>
      <c r="L577" s="179"/>
      <c r="M577" s="179"/>
      <c r="N577" s="180"/>
      <c r="O577" s="273"/>
      <c r="P577" s="180"/>
      <c r="Q577" s="269"/>
      <c r="R577" s="268"/>
      <c r="S577" s="268"/>
      <c r="T577" s="268"/>
      <c r="U577" s="268"/>
      <c r="V577" s="269"/>
      <c r="W577" s="269"/>
      <c r="X577" s="284"/>
      <c r="Y577" s="284"/>
    </row>
    <row r="578" spans="5:25">
      <c r="E578" s="269"/>
      <c r="F578" s="269"/>
      <c r="G578" s="178"/>
      <c r="H578" s="178"/>
      <c r="I578" s="178"/>
      <c r="J578" s="280"/>
      <c r="K578" s="179"/>
      <c r="L578" s="179"/>
      <c r="M578" s="179"/>
      <c r="N578" s="180"/>
      <c r="O578" s="273"/>
      <c r="P578" s="180"/>
      <c r="Q578" s="269"/>
      <c r="R578" s="268"/>
      <c r="S578" s="268"/>
      <c r="T578" s="268"/>
      <c r="U578" s="268"/>
      <c r="V578" s="269"/>
      <c r="W578" s="269"/>
      <c r="X578" s="284"/>
      <c r="Y578" s="284"/>
    </row>
    <row r="579" spans="5:25">
      <c r="E579" s="269"/>
      <c r="F579" s="269"/>
      <c r="G579" s="178"/>
      <c r="H579" s="178"/>
      <c r="I579" s="178"/>
      <c r="J579" s="280"/>
      <c r="K579" s="179"/>
      <c r="L579" s="179"/>
      <c r="M579" s="179"/>
      <c r="N579" s="180"/>
      <c r="O579" s="273"/>
      <c r="P579" s="180"/>
      <c r="Q579" s="269"/>
      <c r="R579" s="268"/>
      <c r="S579" s="268"/>
      <c r="T579" s="268"/>
      <c r="U579" s="268"/>
      <c r="V579" s="269"/>
      <c r="W579" s="269"/>
      <c r="X579" s="284"/>
      <c r="Y579" s="284"/>
    </row>
    <row r="580" spans="5:25">
      <c r="E580" s="269"/>
      <c r="F580" s="269"/>
      <c r="G580" s="178"/>
      <c r="H580" s="178"/>
      <c r="I580" s="178"/>
      <c r="J580" s="280"/>
      <c r="K580" s="179"/>
      <c r="L580" s="179"/>
      <c r="M580" s="179"/>
      <c r="N580" s="180"/>
      <c r="O580" s="273"/>
      <c r="P580" s="180"/>
      <c r="Q580" s="269"/>
      <c r="R580" s="268"/>
      <c r="S580" s="268"/>
      <c r="T580" s="268"/>
      <c r="U580" s="268"/>
      <c r="V580" s="269"/>
      <c r="W580" s="269"/>
      <c r="X580" s="284"/>
      <c r="Y580" s="284"/>
    </row>
    <row r="581" spans="5:25">
      <c r="E581" s="269"/>
      <c r="F581" s="269"/>
      <c r="G581" s="178"/>
      <c r="H581" s="178"/>
      <c r="I581" s="178"/>
      <c r="J581" s="280"/>
      <c r="K581" s="179"/>
      <c r="L581" s="179"/>
      <c r="M581" s="179"/>
      <c r="N581" s="180"/>
      <c r="O581" s="273"/>
      <c r="P581" s="180"/>
      <c r="Q581" s="269"/>
      <c r="R581" s="268"/>
      <c r="S581" s="268"/>
      <c r="T581" s="268"/>
      <c r="U581" s="268"/>
      <c r="V581" s="269"/>
      <c r="W581" s="269"/>
      <c r="X581" s="284"/>
      <c r="Y581" s="284"/>
    </row>
    <row r="582" spans="5:25">
      <c r="E582" s="269"/>
      <c r="F582" s="269"/>
      <c r="G582" s="178"/>
      <c r="H582" s="178"/>
      <c r="I582" s="178"/>
      <c r="J582" s="280"/>
      <c r="K582" s="179"/>
      <c r="L582" s="179"/>
      <c r="M582" s="179"/>
      <c r="N582" s="180"/>
      <c r="O582" s="273"/>
      <c r="P582" s="180"/>
      <c r="Q582" s="269"/>
      <c r="R582" s="268"/>
      <c r="S582" s="268"/>
      <c r="T582" s="268"/>
      <c r="U582" s="268"/>
      <c r="V582" s="269"/>
      <c r="W582" s="269"/>
      <c r="X582" s="284"/>
      <c r="Y582" s="284"/>
    </row>
    <row r="583" spans="5:25">
      <c r="E583" s="269"/>
      <c r="F583" s="269"/>
      <c r="G583" s="178"/>
      <c r="H583" s="178"/>
      <c r="I583" s="178"/>
      <c r="J583" s="280"/>
      <c r="K583" s="179"/>
      <c r="L583" s="179"/>
      <c r="M583" s="179"/>
      <c r="N583" s="180"/>
      <c r="O583" s="273"/>
      <c r="P583" s="180"/>
      <c r="Q583" s="269"/>
      <c r="R583" s="268"/>
      <c r="S583" s="268"/>
      <c r="T583" s="268"/>
      <c r="U583" s="268"/>
      <c r="V583" s="269"/>
      <c r="W583" s="269"/>
      <c r="X583" s="284"/>
      <c r="Y583" s="284"/>
    </row>
    <row r="584" spans="5:25">
      <c r="E584" s="269"/>
      <c r="F584" s="269"/>
      <c r="G584" s="178"/>
      <c r="H584" s="178"/>
      <c r="I584" s="178"/>
      <c r="J584" s="280"/>
      <c r="K584" s="179"/>
      <c r="L584" s="179"/>
      <c r="M584" s="179"/>
      <c r="N584" s="180"/>
      <c r="O584" s="273"/>
      <c r="P584" s="180"/>
      <c r="Q584" s="269"/>
      <c r="R584" s="268"/>
      <c r="S584" s="268"/>
      <c r="T584" s="268"/>
      <c r="U584" s="268"/>
      <c r="V584" s="269"/>
      <c r="W584" s="269"/>
      <c r="X584" s="284"/>
      <c r="Y584" s="284"/>
    </row>
    <row r="585" spans="5:25">
      <c r="E585" s="269"/>
      <c r="F585" s="269"/>
      <c r="G585" s="178"/>
      <c r="H585" s="178"/>
      <c r="I585" s="178"/>
      <c r="J585" s="280"/>
      <c r="K585" s="179"/>
      <c r="L585" s="179"/>
      <c r="M585" s="179"/>
      <c r="N585" s="180"/>
      <c r="O585" s="273"/>
      <c r="P585" s="180"/>
      <c r="Q585" s="269"/>
      <c r="R585" s="268"/>
      <c r="S585" s="268"/>
      <c r="T585" s="268"/>
      <c r="U585" s="268"/>
      <c r="V585" s="269"/>
      <c r="W585" s="269"/>
      <c r="X585" s="284"/>
      <c r="Y585" s="284"/>
    </row>
  </sheetData>
  <sortState ref="E7:Y529">
    <sortCondition ref="E7:E529"/>
    <sortCondition ref="O7:O529"/>
    <sortCondition ref="J7:J529"/>
  </sortState>
  <mergeCells count="3">
    <mergeCell ref="A2:Y2"/>
    <mergeCell ref="A3:Y3"/>
    <mergeCell ref="A484:Y484"/>
  </mergeCells>
  <dataValidations count="4">
    <dataValidation type="list" allowBlank="1" showInputMessage="1" showErrorMessage="1" sqref="Q6:Q482 M511 J485:J503 Q485:Q503 J477:J482 J6:J447 J449:J475 Q505:Q538 J555:J585 J505:J553 Q540:Q553 Q555:Q585" xr:uid="{00000000-0002-0000-0000-000000000000}">
      <formula1>Pracownicy</formula1>
    </dataValidation>
    <dataValidation type="list" allowBlank="1" showInputMessage="1" showErrorMessage="1" sqref="E6:E482 E485:E585" xr:uid="{00000000-0002-0000-0000-000001000000}">
      <formula1>kierunki</formula1>
    </dataValidation>
    <dataValidation type="list" allowBlank="1" showInputMessage="1" showErrorMessage="1" sqref="Y6:Y482 W6:W482 Y485:Y585 W485:W585" xr:uid="{00000000-0002-0000-0000-000003000000}">
      <formula1>taknie</formula1>
    </dataValidation>
    <dataValidation type="list" allowBlank="1" showInputMessage="1" showErrorMessage="1" sqref="AB6:AB482" xr:uid="{00000000-0002-0000-0000-000004000000}">
      <formula1>#REF!</formula1>
    </dataValidation>
  </dataValidations>
  <pageMargins left="0.15748031496062992" right="0.70866141732283472" top="0.47244094488188981" bottom="0.74803149606299213" header="0.31496062992125984" footer="0.31496062992125984"/>
  <pageSetup paperSize="9" scale="5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14"/>
  <sheetViews>
    <sheetView zoomScale="90" zoomScaleNormal="90" workbookViewId="0">
      <pane ySplit="1" topLeftCell="A80" activePane="bottomLeft" state="frozen"/>
      <selection pane="bottomLeft" activeCell="C25" sqref="C25"/>
    </sheetView>
  </sheetViews>
  <sheetFormatPr defaultRowHeight="15"/>
  <cols>
    <col min="1" max="1" width="10" customWidth="1"/>
    <col min="2" max="2" width="18.85546875" customWidth="1"/>
    <col min="3" max="3" width="22.7109375" customWidth="1"/>
    <col min="4" max="4" width="11.5703125" bestFit="1" customWidth="1"/>
    <col min="5" max="5" width="20.140625" bestFit="1" customWidth="1"/>
    <col min="6" max="6" width="40.42578125" style="1" bestFit="1" customWidth="1"/>
    <col min="7" max="7" width="11.5703125" style="1" bestFit="1" customWidth="1"/>
    <col min="8" max="8" width="11.5703125" style="1" customWidth="1"/>
    <col min="9" max="9" width="20.140625" style="1" bestFit="1" customWidth="1"/>
    <col min="10" max="10" width="16.7109375" bestFit="1" customWidth="1"/>
    <col min="11" max="11" width="16.7109375" style="18" customWidth="1"/>
    <col min="12" max="12" width="37.85546875" customWidth="1"/>
    <col min="13" max="13" width="49.42578125" style="3" bestFit="1" customWidth="1"/>
    <col min="14" max="40" width="9.140625" style="3"/>
  </cols>
  <sheetData>
    <row r="1" spans="1:40">
      <c r="A1" s="21" t="s">
        <v>22</v>
      </c>
      <c r="B1" s="21" t="s">
        <v>23</v>
      </c>
      <c r="C1" s="21" t="s">
        <v>24</v>
      </c>
      <c r="D1" s="21" t="s">
        <v>25</v>
      </c>
      <c r="E1" s="21" t="s">
        <v>26</v>
      </c>
      <c r="F1" s="22"/>
      <c r="G1" s="23" t="s">
        <v>1</v>
      </c>
      <c r="H1" s="23" t="s">
        <v>2</v>
      </c>
      <c r="I1" s="23" t="s">
        <v>26</v>
      </c>
      <c r="J1" s="23" t="s">
        <v>27</v>
      </c>
      <c r="K1" s="24" t="s">
        <v>218</v>
      </c>
      <c r="L1" s="21" t="str">
        <f t="shared" ref="L1" si="0">CONCATENATE(E1," ",D1," ",B1)</f>
        <v>Nazwisko Imię Tytuł / stopień</v>
      </c>
      <c r="M1" s="25" t="s">
        <v>227</v>
      </c>
    </row>
    <row r="2" spans="1:40" s="37" customFormat="1">
      <c r="A2" s="45" t="s">
        <v>277</v>
      </c>
      <c r="B2" s="39" t="s">
        <v>32</v>
      </c>
      <c r="C2" s="39" t="s">
        <v>33</v>
      </c>
      <c r="D2" s="39" t="s">
        <v>31</v>
      </c>
      <c r="E2" s="39" t="s">
        <v>30</v>
      </c>
      <c r="F2" s="42" t="str">
        <f t="shared" ref="F2:F32" si="1">L2</f>
        <v>Antal Maciej Dr inż.</v>
      </c>
      <c r="G2" s="39" t="str">
        <f t="shared" ref="G2:G59" si="2">D2</f>
        <v>Maciej</v>
      </c>
      <c r="H2" s="43"/>
      <c r="I2" s="39" t="str">
        <f t="shared" ref="I2:I59" si="3">E2</f>
        <v>Antal</v>
      </c>
      <c r="J2" s="100" t="s">
        <v>370</v>
      </c>
      <c r="K2" s="44" t="s">
        <v>256</v>
      </c>
      <c r="L2" s="39" t="str">
        <f t="shared" ref="L2:L32" si="4">CONCATENATE(E2," ",D2," ",B2)</f>
        <v>Antal Maciej Dr inż.</v>
      </c>
      <c r="M2" s="40" t="str">
        <f t="shared" ref="M2:M32" si="5">CONCATENATE(D2," | ",E2," | ",B2," | "," ( ",A2, " ) ")</f>
        <v xml:space="preserve">Maciej | Antal | Dr inż. |  ( 05357 ) </v>
      </c>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row>
    <row r="3" spans="1:40" s="7" customFormat="1">
      <c r="A3" s="45" t="s">
        <v>192</v>
      </c>
      <c r="B3" s="21" t="s">
        <v>32</v>
      </c>
      <c r="C3" s="39" t="s">
        <v>33</v>
      </c>
      <c r="D3" s="21" t="s">
        <v>37</v>
      </c>
      <c r="E3" s="21" t="s">
        <v>38</v>
      </c>
      <c r="F3" s="27" t="str">
        <f t="shared" si="1"/>
        <v>Bątkiewicz-Pantuła Marta Dr inż.</v>
      </c>
      <c r="G3" s="39" t="str">
        <f t="shared" si="2"/>
        <v>Marta</v>
      </c>
      <c r="H3" s="28" t="s">
        <v>233</v>
      </c>
      <c r="I3" s="39" t="str">
        <f t="shared" si="3"/>
        <v>Bątkiewicz-Pantuła</v>
      </c>
      <c r="J3" s="85" t="s">
        <v>366</v>
      </c>
      <c r="K3" s="29" t="s">
        <v>252</v>
      </c>
      <c r="L3" s="21" t="str">
        <f t="shared" si="4"/>
        <v>Bątkiewicz-Pantuła Marta Dr inż.</v>
      </c>
      <c r="M3" s="25" t="str">
        <f t="shared" si="5"/>
        <v xml:space="preserve">Marta | Bątkiewicz-Pantuła | Dr inż. |  ( 05298 ) </v>
      </c>
      <c r="N3" s="3"/>
      <c r="O3" s="3"/>
      <c r="P3" s="3"/>
      <c r="Q3" s="3"/>
      <c r="R3" s="3"/>
      <c r="S3" s="3"/>
      <c r="T3" s="3"/>
      <c r="U3" s="3"/>
      <c r="V3" s="3"/>
      <c r="W3" s="3"/>
      <c r="X3" s="3"/>
      <c r="Y3" s="3"/>
      <c r="Z3" s="3"/>
      <c r="AA3" s="3"/>
      <c r="AB3" s="3"/>
      <c r="AC3" s="3"/>
      <c r="AD3" s="3"/>
      <c r="AE3" s="3"/>
      <c r="AF3" s="3"/>
      <c r="AG3" s="3"/>
      <c r="AH3" s="3"/>
      <c r="AI3" s="3"/>
      <c r="AJ3" s="3"/>
      <c r="AK3" s="3"/>
      <c r="AL3" s="3"/>
      <c r="AM3" s="3"/>
      <c r="AN3" s="3"/>
    </row>
    <row r="4" spans="1:40" s="7" customFormat="1">
      <c r="A4" s="45" t="s">
        <v>193</v>
      </c>
      <c r="B4" s="21" t="s">
        <v>32</v>
      </c>
      <c r="C4" s="21" t="s">
        <v>33</v>
      </c>
      <c r="D4" s="21" t="s">
        <v>39</v>
      </c>
      <c r="E4" s="21" t="s">
        <v>40</v>
      </c>
      <c r="F4" s="27" t="str">
        <f t="shared" si="1"/>
        <v>Bejmert Daniel Dr inż.</v>
      </c>
      <c r="G4" s="39" t="str">
        <f t="shared" si="2"/>
        <v>Daniel</v>
      </c>
      <c r="H4" s="28" t="s">
        <v>130</v>
      </c>
      <c r="I4" s="39" t="str">
        <f t="shared" si="3"/>
        <v>Bejmert</v>
      </c>
      <c r="J4" s="85" t="s">
        <v>366</v>
      </c>
      <c r="K4" s="29" t="s">
        <v>253</v>
      </c>
      <c r="L4" s="21" t="str">
        <f t="shared" si="4"/>
        <v>Bejmert Daniel Dr inż.</v>
      </c>
      <c r="M4" s="25" t="str">
        <f t="shared" si="5"/>
        <v xml:space="preserve">Daniel | Bejmert | Dr inż. |  ( 05285 ) </v>
      </c>
      <c r="N4" s="3"/>
      <c r="O4" s="3"/>
      <c r="P4" s="3"/>
      <c r="Q4" s="3"/>
      <c r="R4" s="3"/>
      <c r="S4" s="3"/>
      <c r="T4" s="3"/>
      <c r="U4" s="3"/>
      <c r="V4" s="3"/>
      <c r="W4" s="3"/>
      <c r="X4" s="3"/>
      <c r="Y4" s="3"/>
      <c r="Z4" s="3"/>
      <c r="AA4" s="3"/>
      <c r="AB4" s="3"/>
      <c r="AC4" s="3"/>
      <c r="AD4" s="3"/>
      <c r="AE4" s="3"/>
      <c r="AF4" s="3"/>
      <c r="AG4" s="3"/>
      <c r="AH4" s="3"/>
      <c r="AI4" s="3"/>
      <c r="AJ4" s="3"/>
      <c r="AK4" s="3"/>
      <c r="AL4" s="3"/>
      <c r="AM4" s="3"/>
      <c r="AN4" s="3"/>
    </row>
    <row r="5" spans="1:40" s="7" customFormat="1">
      <c r="A5" s="45" t="s">
        <v>194</v>
      </c>
      <c r="B5" s="21" t="s">
        <v>32</v>
      </c>
      <c r="C5" s="39" t="s">
        <v>33</v>
      </c>
      <c r="D5" s="21" t="s">
        <v>42</v>
      </c>
      <c r="E5" s="21" t="s">
        <v>43</v>
      </c>
      <c r="F5" s="27" t="str">
        <f t="shared" si="1"/>
        <v>Bielówka Małgorzata Dr inż.</v>
      </c>
      <c r="G5" s="39" t="str">
        <f t="shared" si="2"/>
        <v>Małgorzata</v>
      </c>
      <c r="H5" s="28" t="s">
        <v>95</v>
      </c>
      <c r="I5" s="39" t="str">
        <f t="shared" si="3"/>
        <v>Bielówka</v>
      </c>
      <c r="J5" s="85" t="s">
        <v>366</v>
      </c>
      <c r="K5" s="29" t="s">
        <v>252</v>
      </c>
      <c r="L5" s="21" t="str">
        <f t="shared" si="4"/>
        <v>Bielówka Małgorzata Dr inż.</v>
      </c>
      <c r="M5" s="25" t="str">
        <f t="shared" si="5"/>
        <v xml:space="preserve">Małgorzata | Bielówka | Dr inż. |  ( 05286 ) </v>
      </c>
      <c r="N5" s="3"/>
      <c r="O5" s="3"/>
      <c r="P5" s="3"/>
      <c r="Q5" s="3"/>
      <c r="R5" s="3"/>
      <c r="S5" s="3"/>
      <c r="T5" s="3"/>
      <c r="U5" s="3"/>
      <c r="V5" s="3"/>
      <c r="W5" s="3"/>
      <c r="X5" s="3"/>
      <c r="Y5" s="3"/>
      <c r="Z5" s="3"/>
      <c r="AA5" s="3"/>
      <c r="AB5" s="3"/>
      <c r="AC5" s="3"/>
      <c r="AD5" s="3"/>
      <c r="AE5" s="3"/>
      <c r="AF5" s="3"/>
      <c r="AG5" s="3"/>
      <c r="AH5" s="3"/>
      <c r="AI5" s="3"/>
      <c r="AJ5" s="3"/>
      <c r="AK5" s="3"/>
      <c r="AL5" s="3"/>
      <c r="AM5" s="3"/>
      <c r="AN5" s="3"/>
    </row>
    <row r="6" spans="1:40" s="7" customFormat="1">
      <c r="A6" s="45" t="s">
        <v>195</v>
      </c>
      <c r="B6" s="21" t="s">
        <v>32</v>
      </c>
      <c r="C6" s="21" t="s">
        <v>231</v>
      </c>
      <c r="D6" s="21" t="s">
        <v>47</v>
      </c>
      <c r="E6" s="21" t="s">
        <v>48</v>
      </c>
      <c r="F6" s="27" t="str">
        <f t="shared" si="1"/>
        <v>Bretuj Witold Dr inż.</v>
      </c>
      <c r="G6" s="39" t="str">
        <f t="shared" si="2"/>
        <v>Witold</v>
      </c>
      <c r="H6" s="28"/>
      <c r="I6" s="39" t="str">
        <f t="shared" si="3"/>
        <v>Bretuj</v>
      </c>
      <c r="J6" s="86" t="s">
        <v>362</v>
      </c>
      <c r="K6" s="29" t="s">
        <v>249</v>
      </c>
      <c r="L6" s="21" t="str">
        <f t="shared" si="4"/>
        <v>Bretuj Witold Dr inż.</v>
      </c>
      <c r="M6" s="25" t="str">
        <f t="shared" si="5"/>
        <v xml:space="preserve">Witold | Bretuj | Dr inż. |  ( 05154 ) </v>
      </c>
      <c r="N6" s="3"/>
      <c r="O6" s="3"/>
      <c r="P6" s="3"/>
      <c r="Q6" s="3"/>
      <c r="R6" s="3"/>
      <c r="S6" s="3"/>
      <c r="T6" s="3"/>
      <c r="U6" s="3"/>
      <c r="V6" s="3"/>
      <c r="W6" s="3"/>
      <c r="X6" s="3"/>
      <c r="Y6" s="3"/>
      <c r="Z6" s="3"/>
      <c r="AA6" s="3"/>
      <c r="AB6" s="3"/>
      <c r="AC6" s="3"/>
      <c r="AD6" s="3"/>
      <c r="AE6" s="3"/>
      <c r="AF6" s="3"/>
      <c r="AG6" s="3"/>
      <c r="AH6" s="3"/>
      <c r="AI6" s="3"/>
      <c r="AJ6" s="3"/>
      <c r="AK6" s="3"/>
      <c r="AL6" s="3"/>
      <c r="AM6" s="3"/>
      <c r="AN6" s="3"/>
    </row>
    <row r="7" spans="1:40" s="7" customFormat="1">
      <c r="A7" s="45" t="s">
        <v>196</v>
      </c>
      <c r="B7" s="21" t="s">
        <v>32</v>
      </c>
      <c r="C7" s="39" t="s">
        <v>33</v>
      </c>
      <c r="D7" s="21" t="s">
        <v>49</v>
      </c>
      <c r="E7" s="21" t="s">
        <v>50</v>
      </c>
      <c r="F7" s="27" t="str">
        <f t="shared" si="1"/>
        <v>Brusiłowicz Bartosz Dr inż.</v>
      </c>
      <c r="G7" s="39" t="str">
        <f t="shared" si="2"/>
        <v>Bartosz</v>
      </c>
      <c r="H7" s="28" t="s">
        <v>85</v>
      </c>
      <c r="I7" s="39" t="str">
        <f t="shared" si="3"/>
        <v>Brusiłowicz</v>
      </c>
      <c r="J7" s="85" t="s">
        <v>366</v>
      </c>
      <c r="K7" s="29" t="s">
        <v>253</v>
      </c>
      <c r="L7" s="21" t="str">
        <f t="shared" si="4"/>
        <v>Brusiłowicz Bartosz Dr inż.</v>
      </c>
      <c r="M7" s="25" t="str">
        <f t="shared" si="5"/>
        <v xml:space="preserve">Bartosz | Brusiłowicz | Dr inż. |  ( 05413 ) </v>
      </c>
      <c r="N7" s="3"/>
      <c r="O7" s="3"/>
      <c r="P7" s="3"/>
      <c r="Q7" s="3"/>
      <c r="R7" s="3"/>
      <c r="S7" s="3"/>
      <c r="T7" s="3"/>
      <c r="U7" s="3"/>
      <c r="V7" s="3"/>
      <c r="W7" s="3"/>
      <c r="X7" s="3"/>
      <c r="Y7" s="3"/>
      <c r="Z7" s="3"/>
      <c r="AA7" s="3"/>
      <c r="AB7" s="3"/>
      <c r="AC7" s="3"/>
      <c r="AD7" s="3"/>
      <c r="AE7" s="3"/>
      <c r="AF7" s="3"/>
      <c r="AG7" s="3"/>
      <c r="AH7" s="3"/>
      <c r="AI7" s="3"/>
      <c r="AJ7" s="3"/>
      <c r="AK7" s="3"/>
      <c r="AL7" s="3"/>
      <c r="AM7" s="3"/>
      <c r="AN7" s="3"/>
    </row>
    <row r="8" spans="1:40" s="7" customFormat="1">
      <c r="A8" s="45" t="s">
        <v>197</v>
      </c>
      <c r="B8" s="21" t="s">
        <v>32</v>
      </c>
      <c r="C8" s="21" t="s">
        <v>33</v>
      </c>
      <c r="D8" s="21" t="s">
        <v>51</v>
      </c>
      <c r="E8" s="21" t="s">
        <v>52</v>
      </c>
      <c r="F8" s="27" t="str">
        <f t="shared" si="1"/>
        <v>Budzisz Joanna Dr inż.</v>
      </c>
      <c r="G8" s="39" t="str">
        <f t="shared" si="2"/>
        <v>Joanna</v>
      </c>
      <c r="H8" s="28" t="s">
        <v>234</v>
      </c>
      <c r="I8" s="39" t="str">
        <f t="shared" si="3"/>
        <v>Budzisz</v>
      </c>
      <c r="J8" s="85" t="s">
        <v>366</v>
      </c>
      <c r="K8" s="29" t="s">
        <v>255</v>
      </c>
      <c r="L8" s="21" t="str">
        <f t="shared" si="4"/>
        <v>Budzisz Joanna Dr inż.</v>
      </c>
      <c r="M8" s="25" t="str">
        <f t="shared" si="5"/>
        <v xml:space="preserve">Joanna | Budzisz | Dr inż. |  ( 05404 ) </v>
      </c>
      <c r="N8" s="3"/>
      <c r="O8" s="3"/>
      <c r="P8" s="3"/>
      <c r="Q8" s="3"/>
      <c r="R8" s="3"/>
      <c r="S8" s="3"/>
      <c r="T8" s="3"/>
      <c r="U8" s="3"/>
      <c r="V8" s="3"/>
      <c r="W8" s="3"/>
      <c r="X8" s="3"/>
      <c r="Y8" s="3"/>
      <c r="Z8" s="3"/>
      <c r="AA8" s="3"/>
      <c r="AB8" s="3"/>
      <c r="AC8" s="3"/>
      <c r="AD8" s="3"/>
      <c r="AE8" s="3"/>
      <c r="AF8" s="3"/>
      <c r="AG8" s="3"/>
      <c r="AH8" s="3"/>
      <c r="AI8" s="3"/>
      <c r="AJ8" s="3"/>
      <c r="AK8" s="3"/>
      <c r="AL8" s="3"/>
      <c r="AM8" s="3"/>
      <c r="AN8" s="3"/>
    </row>
    <row r="9" spans="1:40" s="6" customFormat="1">
      <c r="A9" s="45" t="s">
        <v>198</v>
      </c>
      <c r="B9" s="21" t="s">
        <v>29</v>
      </c>
      <c r="C9" s="21" t="s">
        <v>258</v>
      </c>
      <c r="D9" s="21" t="s">
        <v>54</v>
      </c>
      <c r="E9" s="21" t="s">
        <v>55</v>
      </c>
      <c r="F9" s="27" t="str">
        <f t="shared" si="1"/>
        <v>Chrzan Krystian Dr hab. inż.</v>
      </c>
      <c r="G9" s="39" t="str">
        <f t="shared" si="2"/>
        <v>Krystian</v>
      </c>
      <c r="H9" s="28" t="s">
        <v>235</v>
      </c>
      <c r="I9" s="39" t="str">
        <f t="shared" si="3"/>
        <v>Chrzan</v>
      </c>
      <c r="J9" s="87" t="s">
        <v>362</v>
      </c>
      <c r="K9" s="29" t="s">
        <v>249</v>
      </c>
      <c r="L9" s="21" t="str">
        <f t="shared" si="4"/>
        <v>Chrzan Krystian Dr hab. inż.</v>
      </c>
      <c r="M9" s="25" t="str">
        <f t="shared" si="5"/>
        <v xml:space="preserve">Krystian | Chrzan | Dr hab. inż. |  ( 05101 ) </v>
      </c>
      <c r="N9" s="3"/>
      <c r="O9" s="3"/>
      <c r="P9" s="3"/>
      <c r="Q9" s="3"/>
      <c r="R9" s="3"/>
      <c r="S9" s="3"/>
      <c r="T9" s="3"/>
      <c r="U9" s="3"/>
      <c r="V9" s="3"/>
      <c r="W9" s="3"/>
      <c r="X9" s="3"/>
      <c r="Y9" s="3"/>
      <c r="Z9" s="3"/>
      <c r="AA9" s="3"/>
      <c r="AB9" s="3"/>
      <c r="AC9" s="3"/>
      <c r="AD9" s="3"/>
      <c r="AE9" s="3"/>
      <c r="AF9" s="3"/>
      <c r="AG9" s="3"/>
      <c r="AH9" s="3"/>
      <c r="AI9" s="3"/>
      <c r="AJ9" s="3"/>
      <c r="AK9" s="3"/>
      <c r="AL9" s="3"/>
      <c r="AM9" s="3"/>
      <c r="AN9" s="3"/>
    </row>
    <row r="10" spans="1:40" s="7" customFormat="1">
      <c r="A10" s="45" t="s">
        <v>199</v>
      </c>
      <c r="B10" s="21" t="s">
        <v>32</v>
      </c>
      <c r="C10" s="21" t="s">
        <v>33</v>
      </c>
      <c r="D10" s="21" t="s">
        <v>57</v>
      </c>
      <c r="E10" s="21" t="s">
        <v>58</v>
      </c>
      <c r="F10" s="27" t="str">
        <f t="shared" si="1"/>
        <v>Ciurys Marek Dr inż.</v>
      </c>
      <c r="G10" s="39" t="str">
        <f t="shared" si="2"/>
        <v>Marek</v>
      </c>
      <c r="H10" s="28" t="s">
        <v>61</v>
      </c>
      <c r="I10" s="39" t="str">
        <f t="shared" si="3"/>
        <v>Ciurys</v>
      </c>
      <c r="J10" s="101" t="s">
        <v>370</v>
      </c>
      <c r="K10" s="29" t="s">
        <v>256</v>
      </c>
      <c r="L10" s="21" t="str">
        <f t="shared" si="4"/>
        <v>Ciurys Marek Dr inż.</v>
      </c>
      <c r="M10" s="25" t="str">
        <f t="shared" si="5"/>
        <v xml:space="preserve">Marek | Ciurys | Dr inż. |  ( 05369 ) </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s="7" customFormat="1">
      <c r="A11" s="45" t="s">
        <v>200</v>
      </c>
      <c r="B11" s="21" t="s">
        <v>32</v>
      </c>
      <c r="C11" s="21" t="s">
        <v>33</v>
      </c>
      <c r="D11" s="21" t="s">
        <v>56</v>
      </c>
      <c r="E11" s="21" t="s">
        <v>59</v>
      </c>
      <c r="F11" s="27" t="str">
        <f t="shared" si="1"/>
        <v>Czapka Tomasz Dr inż.</v>
      </c>
      <c r="G11" s="39" t="str">
        <f t="shared" si="2"/>
        <v>Tomasz</v>
      </c>
      <c r="H11" s="28"/>
      <c r="I11" s="39" t="str">
        <f t="shared" si="3"/>
        <v>Czapka</v>
      </c>
      <c r="J11" s="50" t="s">
        <v>362</v>
      </c>
      <c r="K11" s="29" t="s">
        <v>249</v>
      </c>
      <c r="L11" s="21" t="str">
        <f t="shared" si="4"/>
        <v>Czapka Tomasz Dr inż.</v>
      </c>
      <c r="M11" s="25" t="str">
        <f t="shared" si="5"/>
        <v xml:space="preserve">Tomasz | Czapka | Dr inż. |  ( 05158 ) </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s="38" customFormat="1">
      <c r="A12" s="45" t="s">
        <v>278</v>
      </c>
      <c r="B12" s="39" t="s">
        <v>32</v>
      </c>
      <c r="C12" s="39" t="s">
        <v>33</v>
      </c>
      <c r="D12" s="39" t="s">
        <v>60</v>
      </c>
      <c r="E12" s="39" t="s">
        <v>270</v>
      </c>
      <c r="F12" s="42" t="str">
        <f t="shared" si="1"/>
        <v>Czechowski Robert Dr inż.</v>
      </c>
      <c r="G12" s="39" t="str">
        <f t="shared" si="2"/>
        <v>Robert</v>
      </c>
      <c r="H12" s="43"/>
      <c r="I12" s="39" t="str">
        <f t="shared" si="3"/>
        <v>Czechowski</v>
      </c>
      <c r="J12" s="85" t="s">
        <v>366</v>
      </c>
      <c r="K12" s="44" t="s">
        <v>253</v>
      </c>
      <c r="L12" s="39" t="str">
        <f t="shared" si="4"/>
        <v>Czechowski Robert Dr inż.</v>
      </c>
      <c r="M12" s="40" t="str">
        <f t="shared" si="5"/>
        <v xml:space="preserve">Robert | Czechowski | Dr inż. |  ( 052345 ) </v>
      </c>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row>
    <row r="13" spans="1:40" s="7" customFormat="1">
      <c r="A13" s="45" t="s">
        <v>202</v>
      </c>
      <c r="B13" s="21" t="s">
        <v>32</v>
      </c>
      <c r="C13" s="21" t="s">
        <v>231</v>
      </c>
      <c r="D13" s="21" t="s">
        <v>62</v>
      </c>
      <c r="E13" s="21" t="s">
        <v>63</v>
      </c>
      <c r="F13" s="27" t="str">
        <f t="shared" si="1"/>
        <v>Dąbrowska-Kauf Grażyna Dr inż.</v>
      </c>
      <c r="G13" s="39" t="str">
        <f t="shared" si="2"/>
        <v>Grażyna</v>
      </c>
      <c r="H13" s="28" t="s">
        <v>236</v>
      </c>
      <c r="I13" s="39" t="str">
        <f t="shared" si="3"/>
        <v>Dąbrowska-Kauf</v>
      </c>
      <c r="J13" s="85" t="s">
        <v>366</v>
      </c>
      <c r="K13" s="29" t="s">
        <v>255</v>
      </c>
      <c r="L13" s="21" t="str">
        <f t="shared" si="4"/>
        <v>Dąbrowska-Kauf Grażyna Dr inż.</v>
      </c>
      <c r="M13" s="25" t="str">
        <f t="shared" si="5"/>
        <v xml:space="preserve">Grażyna | Dąbrowska-Kauf | Dr inż. |  ( 05206 ) </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0">
      <c r="A14" s="45" t="s">
        <v>201</v>
      </c>
      <c r="B14" s="39" t="s">
        <v>32</v>
      </c>
      <c r="C14" s="39" t="s">
        <v>33</v>
      </c>
      <c r="D14" s="21" t="s">
        <v>53</v>
      </c>
      <c r="E14" s="21" t="s">
        <v>64</v>
      </c>
      <c r="F14" s="27" t="str">
        <f t="shared" si="1"/>
        <v>Derugo Piotr Dr inż.</v>
      </c>
      <c r="G14" s="39" t="str">
        <f t="shared" si="2"/>
        <v>Piotr</v>
      </c>
      <c r="H14" s="28" t="s">
        <v>34</v>
      </c>
      <c r="I14" s="39" t="str">
        <f t="shared" si="3"/>
        <v>Derugo</v>
      </c>
      <c r="J14" s="102" t="s">
        <v>370</v>
      </c>
      <c r="K14" s="29" t="s">
        <v>257</v>
      </c>
      <c r="L14" s="21" t="str">
        <f t="shared" si="4"/>
        <v>Derugo Piotr Dr inż.</v>
      </c>
      <c r="M14" s="25" t="str">
        <f t="shared" si="5"/>
        <v xml:space="preserve">Piotr | Derugo | Dr inż. |  ( 05390 ) </v>
      </c>
    </row>
    <row r="15" spans="1:40" s="7" customFormat="1">
      <c r="A15" s="45" t="s">
        <v>203</v>
      </c>
      <c r="B15" s="21" t="s">
        <v>29</v>
      </c>
      <c r="C15" s="39" t="s">
        <v>361</v>
      </c>
      <c r="D15" s="21" t="s">
        <v>65</v>
      </c>
      <c r="E15" s="21" t="s">
        <v>66</v>
      </c>
      <c r="F15" s="27" t="str">
        <f t="shared" si="1"/>
        <v>Dołęga Waldemar Dr hab. inż.</v>
      </c>
      <c r="G15" s="39" t="str">
        <f t="shared" si="2"/>
        <v>Waldemar</v>
      </c>
      <c r="H15" s="28" t="s">
        <v>61</v>
      </c>
      <c r="I15" s="39" t="str">
        <f t="shared" si="3"/>
        <v>Dołęga</v>
      </c>
      <c r="J15" s="85" t="s">
        <v>366</v>
      </c>
      <c r="K15" s="29" t="s">
        <v>252</v>
      </c>
      <c r="L15" s="21" t="str">
        <f t="shared" si="4"/>
        <v>Dołęga Waldemar Dr hab. inż.</v>
      </c>
      <c r="M15" s="25" t="str">
        <f t="shared" si="5"/>
        <v xml:space="preserve">Waldemar | Dołęga | Dr hab. inż. |  ( 05265 ) </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s="7" customFormat="1">
      <c r="A16" s="45" t="s">
        <v>279</v>
      </c>
      <c r="B16" s="21" t="s">
        <v>75</v>
      </c>
      <c r="C16" s="21" t="s">
        <v>231</v>
      </c>
      <c r="D16" s="21" t="s">
        <v>67</v>
      </c>
      <c r="E16" s="21" t="s">
        <v>68</v>
      </c>
      <c r="F16" s="27" t="str">
        <f t="shared" si="1"/>
        <v>Dudzikowski Ignacy Prof. dr hab. inż.</v>
      </c>
      <c r="G16" s="39" t="str">
        <f t="shared" si="2"/>
        <v>Ignacy</v>
      </c>
      <c r="H16" s="28"/>
      <c r="I16" s="39" t="str">
        <f t="shared" si="3"/>
        <v>Dudzikowski</v>
      </c>
      <c r="J16" s="103" t="s">
        <v>370</v>
      </c>
      <c r="K16" s="29" t="s">
        <v>256</v>
      </c>
      <c r="L16" s="21" t="str">
        <f t="shared" si="4"/>
        <v>Dudzikowski Ignacy Prof. dr hab. inż.</v>
      </c>
      <c r="M16" s="25" t="str">
        <f t="shared" si="5"/>
        <v xml:space="preserve">Ignacy | Dudzikowski | Prof. dr hab. inż. |  ( 05306z ) </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s="6" customFormat="1">
      <c r="A17" s="45" t="s">
        <v>204</v>
      </c>
      <c r="B17" s="21" t="s">
        <v>32</v>
      </c>
      <c r="C17" s="21" t="s">
        <v>33</v>
      </c>
      <c r="D17" s="21" t="s">
        <v>39</v>
      </c>
      <c r="E17" s="21" t="s">
        <v>69</v>
      </c>
      <c r="F17" s="27" t="str">
        <f t="shared" si="1"/>
        <v>Dusza Daniel Dr inż.</v>
      </c>
      <c r="G17" s="39" t="str">
        <f t="shared" si="2"/>
        <v>Daniel</v>
      </c>
      <c r="H17" s="28"/>
      <c r="I17" s="39" t="str">
        <f t="shared" si="3"/>
        <v>Dusza</v>
      </c>
      <c r="J17" s="104" t="s">
        <v>370</v>
      </c>
      <c r="K17" s="29" t="s">
        <v>256</v>
      </c>
      <c r="L17" s="21" t="str">
        <f t="shared" si="4"/>
        <v>Dusza Daniel Dr inż.</v>
      </c>
      <c r="M17" s="25" t="str">
        <f t="shared" si="5"/>
        <v xml:space="preserve">Daniel | Dusza | Dr inż. |  ( 05358 ) </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row>
    <row r="18" spans="1:40" s="7" customFormat="1">
      <c r="A18" s="45" t="s">
        <v>205</v>
      </c>
      <c r="B18" s="21" t="s">
        <v>29</v>
      </c>
      <c r="C18" s="21" t="s">
        <v>361</v>
      </c>
      <c r="D18" s="21" t="s">
        <v>70</v>
      </c>
      <c r="E18" s="21" t="s">
        <v>71</v>
      </c>
      <c r="F18" s="27" t="str">
        <f t="shared" si="1"/>
        <v>Dybkowski Mateusz Dr hab. inż.</v>
      </c>
      <c r="G18" s="39" t="str">
        <f t="shared" si="2"/>
        <v>Mateusz</v>
      </c>
      <c r="H18" s="28"/>
      <c r="I18" s="39" t="str">
        <f t="shared" si="3"/>
        <v>Dybkowski</v>
      </c>
      <c r="J18" s="105" t="s">
        <v>370</v>
      </c>
      <c r="K18" s="29" t="s">
        <v>257</v>
      </c>
      <c r="L18" s="21" t="str">
        <f t="shared" si="4"/>
        <v>Dybkowski Mateusz Dr hab. inż.</v>
      </c>
      <c r="M18" s="25" t="str">
        <f t="shared" si="5"/>
        <v xml:space="preserve">Mateusz | Dybkowski | Dr hab. inż. |  ( 05366 ) </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1:40" s="7" customFormat="1">
      <c r="A19" s="45" t="s">
        <v>206</v>
      </c>
      <c r="B19" s="21" t="s">
        <v>32</v>
      </c>
      <c r="C19" s="21" t="s">
        <v>33</v>
      </c>
      <c r="D19" s="21" t="s">
        <v>44</v>
      </c>
      <c r="E19" s="21" t="s">
        <v>72</v>
      </c>
      <c r="F19" s="27" t="str">
        <f t="shared" si="1"/>
        <v>Dyrcz Krzysztof Dr inż.</v>
      </c>
      <c r="G19" s="39" t="str">
        <f t="shared" si="2"/>
        <v>Krzysztof</v>
      </c>
      <c r="H19" s="28" t="s">
        <v>61</v>
      </c>
      <c r="I19" s="39" t="str">
        <f t="shared" si="3"/>
        <v>Dyrcz</v>
      </c>
      <c r="J19" s="106" t="s">
        <v>370</v>
      </c>
      <c r="K19" s="29" t="s">
        <v>257</v>
      </c>
      <c r="L19" s="21" t="str">
        <f t="shared" si="4"/>
        <v>Dyrcz Krzysztof Dr inż.</v>
      </c>
      <c r="M19" s="25" t="str">
        <f t="shared" si="5"/>
        <v xml:space="preserve">Krzysztof | Dyrcz | Dr inż. |  ( 05307 ) </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s="5" customFormat="1">
      <c r="A20" s="45" t="s">
        <v>207</v>
      </c>
      <c r="B20" s="21" t="s">
        <v>32</v>
      </c>
      <c r="C20" s="21" t="s">
        <v>33</v>
      </c>
      <c r="D20" s="21" t="s">
        <v>61</v>
      </c>
      <c r="E20" s="21" t="s">
        <v>73</v>
      </c>
      <c r="F20" s="27" t="str">
        <f t="shared" si="1"/>
        <v>Ewert Paweł Dr inż.</v>
      </c>
      <c r="G20" s="39" t="str">
        <f t="shared" si="2"/>
        <v>Paweł</v>
      </c>
      <c r="H20" s="28" t="s">
        <v>106</v>
      </c>
      <c r="I20" s="39" t="str">
        <f t="shared" si="3"/>
        <v>Ewert</v>
      </c>
      <c r="J20" s="107" t="s">
        <v>370</v>
      </c>
      <c r="K20" s="29" t="s">
        <v>257</v>
      </c>
      <c r="L20" s="21" t="str">
        <f t="shared" si="4"/>
        <v>Ewert Paweł Dr inż.</v>
      </c>
      <c r="M20" s="25" t="str">
        <f t="shared" si="5"/>
        <v xml:space="preserve">Paweł | Ewert | Dr inż. |  ( 05378 ) </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s="48" customFormat="1">
      <c r="A21" s="49" t="s">
        <v>354</v>
      </c>
      <c r="B21" s="39" t="s">
        <v>32</v>
      </c>
      <c r="C21" s="39" t="s">
        <v>33</v>
      </c>
      <c r="D21" s="48" t="s">
        <v>53</v>
      </c>
      <c r="E21" s="47" t="s">
        <v>355</v>
      </c>
      <c r="F21" s="48" t="str">
        <f t="shared" ref="F21" si="6">L21</f>
        <v>Gajewski Piotr Dr inż.</v>
      </c>
      <c r="G21" s="48" t="str">
        <f t="shared" ref="G21" si="7">D21</f>
        <v>Piotr</v>
      </c>
      <c r="I21" s="48" t="str">
        <f t="shared" ref="I21" si="8">E21</f>
        <v>Gajewski</v>
      </c>
      <c r="J21" s="108" t="s">
        <v>370</v>
      </c>
      <c r="K21" s="44" t="s">
        <v>257</v>
      </c>
      <c r="L21" s="48" t="str">
        <f t="shared" ref="L21" si="9">CONCATENATE(E21," ",D21," ",B21)</f>
        <v>Gajewski Piotr Dr inż.</v>
      </c>
      <c r="M21" s="48" t="str">
        <f t="shared" ref="M21" si="10">CONCATENATE(D21," | ",E21," | ",B21," | "," ( ",A21, " ) ")</f>
        <v xml:space="preserve">Piotr | Gajewski | Dr inż. |  ( 05397 ) </v>
      </c>
    </row>
    <row r="22" spans="1:40" s="38" customFormat="1">
      <c r="A22" s="45" t="s">
        <v>280</v>
      </c>
      <c r="B22" s="39" t="s">
        <v>32</v>
      </c>
      <c r="C22" s="39" t="s">
        <v>33</v>
      </c>
      <c r="D22" s="39" t="s">
        <v>76</v>
      </c>
      <c r="E22" s="39" t="s">
        <v>271</v>
      </c>
      <c r="F22" s="42" t="str">
        <f t="shared" si="1"/>
        <v>Gozdowiak Adam Dr inż.</v>
      </c>
      <c r="G22" s="39" t="str">
        <f t="shared" si="2"/>
        <v>Adam</v>
      </c>
      <c r="H22" s="43"/>
      <c r="I22" s="39" t="str">
        <f t="shared" si="3"/>
        <v>Gozdowiak</v>
      </c>
      <c r="J22" s="109" t="s">
        <v>370</v>
      </c>
      <c r="K22" s="44" t="s">
        <v>256</v>
      </c>
      <c r="L22" s="39" t="str">
        <f t="shared" si="4"/>
        <v>Gozdowiak Adam Dr inż.</v>
      </c>
      <c r="M22" s="40" t="str">
        <f t="shared" si="5"/>
        <v xml:space="preserve">Adam | Gozdowiak | Dr inż. |  ( 053111 ) </v>
      </c>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row>
    <row r="23" spans="1:40" s="7" customFormat="1">
      <c r="A23" s="45" t="s">
        <v>208</v>
      </c>
      <c r="B23" s="21" t="s">
        <v>32</v>
      </c>
      <c r="C23" s="39" t="s">
        <v>33</v>
      </c>
      <c r="D23" s="21" t="s">
        <v>77</v>
      </c>
      <c r="E23" s="21" t="s">
        <v>78</v>
      </c>
      <c r="F23" s="27" t="str">
        <f t="shared" si="1"/>
        <v>Grycan Wiktoria Dr inż.</v>
      </c>
      <c r="G23" s="39" t="str">
        <f t="shared" si="2"/>
        <v>Wiktoria</v>
      </c>
      <c r="H23" s="28" t="s">
        <v>238</v>
      </c>
      <c r="I23" s="39" t="str">
        <f t="shared" si="3"/>
        <v>Grycan</v>
      </c>
      <c r="J23" s="85" t="s">
        <v>366</v>
      </c>
      <c r="K23" s="29" t="s">
        <v>255</v>
      </c>
      <c r="L23" s="21" t="str">
        <f t="shared" si="4"/>
        <v>Grycan Wiktoria Dr inż.</v>
      </c>
      <c r="M23" s="25" t="str">
        <f t="shared" si="5"/>
        <v xml:space="preserve">Wiktoria | Grycan | Dr inż. |  ( 05408 ) </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c r="A24" s="45" t="s">
        <v>209</v>
      </c>
      <c r="B24" s="21" t="s">
        <v>32</v>
      </c>
      <c r="C24" s="21" t="s">
        <v>231</v>
      </c>
      <c r="D24" s="21" t="s">
        <v>76</v>
      </c>
      <c r="E24" s="21" t="s">
        <v>79</v>
      </c>
      <c r="F24" s="27" t="str">
        <f t="shared" si="1"/>
        <v>Gubański Adam Dr inż.</v>
      </c>
      <c r="G24" s="39" t="str">
        <f t="shared" si="2"/>
        <v>Adam</v>
      </c>
      <c r="H24" s="28"/>
      <c r="I24" s="39" t="str">
        <f t="shared" si="3"/>
        <v>Gubański</v>
      </c>
      <c r="J24" s="88" t="s">
        <v>362</v>
      </c>
      <c r="K24" s="29" t="s">
        <v>250</v>
      </c>
      <c r="L24" s="21" t="str">
        <f t="shared" si="4"/>
        <v>Gubański Adam Dr inż.</v>
      </c>
      <c r="M24" s="25" t="str">
        <f t="shared" si="5"/>
        <v xml:space="preserve">Adam | Gubański | Dr inż. |  ( 05103 ) </v>
      </c>
    </row>
    <row r="25" spans="1:40" s="7" customFormat="1">
      <c r="A25" s="45" t="s">
        <v>210</v>
      </c>
      <c r="B25" s="21" t="s">
        <v>32</v>
      </c>
      <c r="C25" s="21" t="s">
        <v>33</v>
      </c>
      <c r="D25" s="21" t="s">
        <v>31</v>
      </c>
      <c r="E25" s="21" t="s">
        <v>81</v>
      </c>
      <c r="F25" s="27" t="str">
        <f t="shared" si="1"/>
        <v>Gwoździewicz Maciej Dr inż.</v>
      </c>
      <c r="G25" s="39" t="str">
        <f t="shared" si="2"/>
        <v>Maciej</v>
      </c>
      <c r="H25" s="28" t="s">
        <v>239</v>
      </c>
      <c r="I25" s="39" t="str">
        <f t="shared" si="3"/>
        <v>Gwoździewicz</v>
      </c>
      <c r="J25" s="110" t="s">
        <v>370</v>
      </c>
      <c r="K25" s="29" t="s">
        <v>256</v>
      </c>
      <c r="L25" s="21" t="str">
        <f t="shared" si="4"/>
        <v>Gwoździewicz Maciej Dr inż.</v>
      </c>
      <c r="M25" s="25" t="str">
        <f t="shared" si="5"/>
        <v xml:space="preserve">Maciej | Gwoździewicz | Dr inż. |  ( 05389 ) </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1:40" s="7" customFormat="1">
      <c r="A26" s="45" t="s">
        <v>211</v>
      </c>
      <c r="B26" s="39" t="s">
        <v>29</v>
      </c>
      <c r="C26" s="39" t="s">
        <v>361</v>
      </c>
      <c r="D26" s="21" t="s">
        <v>46</v>
      </c>
      <c r="E26" s="21" t="s">
        <v>82</v>
      </c>
      <c r="F26" s="27" t="str">
        <f t="shared" si="1"/>
        <v>Habrych Marcin Dr hab. inż.</v>
      </c>
      <c r="G26" s="39" t="str">
        <f t="shared" si="2"/>
        <v>Marcin</v>
      </c>
      <c r="H26" s="28" t="s">
        <v>74</v>
      </c>
      <c r="I26" s="39" t="str">
        <f t="shared" si="3"/>
        <v>Habrych</v>
      </c>
      <c r="J26" s="85" t="s">
        <v>366</v>
      </c>
      <c r="K26" s="29" t="s">
        <v>253</v>
      </c>
      <c r="L26" s="21" t="str">
        <f t="shared" si="4"/>
        <v>Habrych Marcin Dr hab. inż.</v>
      </c>
      <c r="M26" s="25" t="str">
        <f t="shared" si="5"/>
        <v xml:space="preserve">Marcin | Habrych | Dr hab. inż. |  ( 05281 ) </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1:40" s="5" customFormat="1">
      <c r="A27" s="45" t="s">
        <v>212</v>
      </c>
      <c r="B27" s="21" t="s">
        <v>32</v>
      </c>
      <c r="C27" s="21" t="s">
        <v>361</v>
      </c>
      <c r="D27" s="21" t="s">
        <v>83</v>
      </c>
      <c r="E27" s="21" t="s">
        <v>84</v>
      </c>
      <c r="F27" s="27" t="str">
        <f t="shared" si="1"/>
        <v>Herlender Kazimierz Dr inż.</v>
      </c>
      <c r="G27" s="39" t="str">
        <f t="shared" si="2"/>
        <v>Kazimierz</v>
      </c>
      <c r="H27" s="28"/>
      <c r="I27" s="39" t="str">
        <f t="shared" si="3"/>
        <v>Herlender</v>
      </c>
      <c r="J27" s="85" t="s">
        <v>366</v>
      </c>
      <c r="K27" s="29" t="s">
        <v>252</v>
      </c>
      <c r="L27" s="21" t="str">
        <f t="shared" si="4"/>
        <v>Herlender Kazimierz Dr inż.</v>
      </c>
      <c r="M27" s="25" t="str">
        <f t="shared" si="5"/>
        <v xml:space="preserve">Kazimierz | Herlender | Dr inż. |  ( 05211 ) </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40">
      <c r="A28" s="45" t="s">
        <v>213</v>
      </c>
      <c r="B28" s="21" t="s">
        <v>75</v>
      </c>
      <c r="C28" s="21" t="s">
        <v>356</v>
      </c>
      <c r="D28" s="21" t="s">
        <v>85</v>
      </c>
      <c r="E28" s="21" t="s">
        <v>86</v>
      </c>
      <c r="F28" s="27" t="str">
        <f t="shared" si="1"/>
        <v>Iżykowski Jan Prof. dr hab. inż.</v>
      </c>
      <c r="G28" s="39" t="str">
        <f t="shared" si="2"/>
        <v>Jan</v>
      </c>
      <c r="H28" s="28" t="s">
        <v>240</v>
      </c>
      <c r="I28" s="39" t="str">
        <f t="shared" si="3"/>
        <v>Iżykowski</v>
      </c>
      <c r="J28" s="85" t="s">
        <v>366</v>
      </c>
      <c r="K28" s="29" t="s">
        <v>253</v>
      </c>
      <c r="L28" s="21" t="str">
        <f t="shared" si="4"/>
        <v>Iżykowski Jan Prof. dr hab. inż.</v>
      </c>
      <c r="M28" s="25" t="str">
        <f t="shared" si="5"/>
        <v xml:space="preserve">Jan | Iżykowski | Prof. dr hab. inż. |  ( 05212 ) </v>
      </c>
    </row>
    <row r="29" spans="1:40" s="7" customFormat="1">
      <c r="A29" s="45" t="s">
        <v>214</v>
      </c>
      <c r="B29" s="39" t="s">
        <v>29</v>
      </c>
      <c r="C29" s="39" t="s">
        <v>361</v>
      </c>
      <c r="D29" s="21" t="s">
        <v>36</v>
      </c>
      <c r="E29" s="21" t="s">
        <v>87</v>
      </c>
      <c r="F29" s="27" t="str">
        <f t="shared" si="1"/>
        <v>Janik Przemysław Dr hab. inż.</v>
      </c>
      <c r="G29" s="39" t="str">
        <f t="shared" si="2"/>
        <v>Przemysław</v>
      </c>
      <c r="H29" s="28"/>
      <c r="I29" s="39" t="str">
        <f t="shared" si="3"/>
        <v>Janik</v>
      </c>
      <c r="J29" s="89" t="s">
        <v>362</v>
      </c>
      <c r="K29" s="29" t="s">
        <v>250</v>
      </c>
      <c r="L29" s="21" t="str">
        <f t="shared" si="4"/>
        <v>Janik Przemysław Dr hab. inż.</v>
      </c>
      <c r="M29" s="25" t="str">
        <f t="shared" si="5"/>
        <v xml:space="preserve">Przemysław | Janik | Dr hab. inż. |  ( 05115 ) </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0" s="7" customFormat="1">
      <c r="A30" s="45" t="s">
        <v>281</v>
      </c>
      <c r="B30" s="21" t="s">
        <v>32</v>
      </c>
      <c r="C30" s="39" t="s">
        <v>231</v>
      </c>
      <c r="D30" s="21" t="s">
        <v>56</v>
      </c>
      <c r="E30" s="21" t="s">
        <v>88</v>
      </c>
      <c r="F30" s="27" t="str">
        <f t="shared" si="1"/>
        <v>Janta Tomasz Dr inż.</v>
      </c>
      <c r="G30" s="39" t="str">
        <f t="shared" si="2"/>
        <v>Tomasz</v>
      </c>
      <c r="H30" s="28" t="s">
        <v>35</v>
      </c>
      <c r="I30" s="39" t="str">
        <f t="shared" si="3"/>
        <v>Janta</v>
      </c>
      <c r="J30" s="111" t="s">
        <v>370</v>
      </c>
      <c r="K30" s="29" t="s">
        <v>256</v>
      </c>
      <c r="L30" s="21" t="str">
        <f t="shared" si="4"/>
        <v>Janta Tomasz Dr inż.</v>
      </c>
      <c r="M30" s="25" t="str">
        <f t="shared" si="5"/>
        <v xml:space="preserve">Tomasz | Janta | Dr inż. |  ( 05311 ) </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1:40" s="7" customFormat="1">
      <c r="A31" s="45" t="s">
        <v>282</v>
      </c>
      <c r="B31" s="39" t="s">
        <v>29</v>
      </c>
      <c r="C31" s="39" t="s">
        <v>361</v>
      </c>
      <c r="D31" s="21" t="s">
        <v>31</v>
      </c>
      <c r="E31" s="21" t="s">
        <v>89</v>
      </c>
      <c r="F31" s="27" t="str">
        <f t="shared" si="1"/>
        <v>Jaroszewski Maciej Dr hab. inż.</v>
      </c>
      <c r="G31" s="39" t="str">
        <f t="shared" si="2"/>
        <v>Maciej</v>
      </c>
      <c r="H31" s="28" t="s">
        <v>241</v>
      </c>
      <c r="I31" s="39" t="str">
        <f t="shared" si="3"/>
        <v>Jaroszewski</v>
      </c>
      <c r="J31" s="90" t="s">
        <v>362</v>
      </c>
      <c r="K31" s="29" t="s">
        <v>249</v>
      </c>
      <c r="L31" s="21" t="str">
        <f t="shared" si="4"/>
        <v>Jaroszewski Maciej Dr hab. inż.</v>
      </c>
      <c r="M31" s="25" t="str">
        <f t="shared" si="5"/>
        <v xml:space="preserve">Maciej | Jaroszewski | Dr hab. inż. |  ( 05104 ) </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0" s="36" customFormat="1">
      <c r="A32" s="48" t="s">
        <v>357</v>
      </c>
      <c r="B32" s="39" t="s">
        <v>32</v>
      </c>
      <c r="C32" s="39" t="s">
        <v>33</v>
      </c>
      <c r="D32" s="39" t="s">
        <v>102</v>
      </c>
      <c r="E32" s="39" t="s">
        <v>359</v>
      </c>
      <c r="F32" s="42" t="str">
        <f t="shared" si="1"/>
        <v>Jasiński Michał Dr inż.</v>
      </c>
      <c r="G32" s="39" t="str">
        <f t="shared" ref="G32" si="11">D32</f>
        <v>Michał</v>
      </c>
      <c r="H32" s="43"/>
      <c r="I32" s="39" t="str">
        <f t="shared" ref="I32" si="12">E32</f>
        <v>Jasiński</v>
      </c>
      <c r="J32" s="51" t="s">
        <v>362</v>
      </c>
      <c r="K32" s="44" t="s">
        <v>250</v>
      </c>
      <c r="L32" s="39" t="str">
        <f t="shared" si="4"/>
        <v>Jasiński Michał Dr inż.</v>
      </c>
      <c r="M32" s="40" t="str">
        <f t="shared" si="5"/>
        <v xml:space="preserve">Michał | Jasiński | Dr inż. |  ( p05180 ) </v>
      </c>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row>
    <row r="33" spans="1:40" s="5" customFormat="1">
      <c r="A33" s="45" t="s">
        <v>283</v>
      </c>
      <c r="B33" s="21" t="s">
        <v>32</v>
      </c>
      <c r="C33" s="21" t="s">
        <v>33</v>
      </c>
      <c r="D33" s="21" t="s">
        <v>57</v>
      </c>
      <c r="E33" s="21" t="s">
        <v>90</v>
      </c>
      <c r="F33" s="27" t="str">
        <f t="shared" ref="F33:F62" si="13">L33</f>
        <v>Jaworski Marek Dr inż.</v>
      </c>
      <c r="G33" s="39" t="str">
        <f t="shared" si="2"/>
        <v>Marek</v>
      </c>
      <c r="H33" s="28" t="s">
        <v>45</v>
      </c>
      <c r="I33" s="39" t="str">
        <f t="shared" si="3"/>
        <v>Jaworski</v>
      </c>
      <c r="J33" s="85" t="s">
        <v>366</v>
      </c>
      <c r="K33" s="29" t="s">
        <v>255</v>
      </c>
      <c r="L33" s="21" t="str">
        <f t="shared" ref="L33:L62" si="14">CONCATENATE(E33," ",D33," ",B33)</f>
        <v>Jaworski Marek Dr inż.</v>
      </c>
      <c r="M33" s="25" t="str">
        <f t="shared" ref="M33:M62" si="15">CONCATENATE(D33," | ",E33," | ",B33," | "," ( ",A33, " ) ")</f>
        <v xml:space="preserve">Marek | Jaworski | Dr inż. |  ( 05237 ) </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s="7" customFormat="1">
      <c r="A34" s="45" t="s">
        <v>284</v>
      </c>
      <c r="B34" s="21" t="s">
        <v>75</v>
      </c>
      <c r="C34" s="39" t="s">
        <v>356</v>
      </c>
      <c r="D34" s="21" t="s">
        <v>92</v>
      </c>
      <c r="E34" s="21" t="s">
        <v>93</v>
      </c>
      <c r="F34" s="27" t="str">
        <f t="shared" si="13"/>
        <v>Kacprzyk Ryszard Prof. dr hab. inż.</v>
      </c>
      <c r="G34" s="39" t="str">
        <f t="shared" si="2"/>
        <v>Ryszard</v>
      </c>
      <c r="H34" s="28" t="s">
        <v>242</v>
      </c>
      <c r="I34" s="39" t="str">
        <f t="shared" si="3"/>
        <v>Kacprzyk</v>
      </c>
      <c r="J34" s="91" t="s">
        <v>362</v>
      </c>
      <c r="K34" s="29" t="s">
        <v>249</v>
      </c>
      <c r="L34" s="21" t="str">
        <f t="shared" si="14"/>
        <v>Kacprzyk Ryszard Prof. dr hab. inż.</v>
      </c>
      <c r="M34" s="25" t="str">
        <f t="shared" si="15"/>
        <v xml:space="preserve">Ryszard | Kacprzyk | Prof. dr hab. inż. |  ( 05106 ) </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1:40" s="7" customFormat="1">
      <c r="A35" s="45" t="s">
        <v>285</v>
      </c>
      <c r="B35" s="21" t="s">
        <v>32</v>
      </c>
      <c r="C35" s="21" t="s">
        <v>231</v>
      </c>
      <c r="D35" s="21" t="s">
        <v>45</v>
      </c>
      <c r="E35" s="21" t="s">
        <v>94</v>
      </c>
      <c r="F35" s="27" t="str">
        <f t="shared" si="13"/>
        <v>Kałwak Andrzej Dr inż.</v>
      </c>
      <c r="G35" s="39" t="str">
        <f t="shared" si="2"/>
        <v>Andrzej</v>
      </c>
      <c r="H35" s="28" t="s">
        <v>53</v>
      </c>
      <c r="I35" s="39" t="str">
        <f t="shared" si="3"/>
        <v>Kałwak</v>
      </c>
      <c r="J35" s="112" t="s">
        <v>370</v>
      </c>
      <c r="K35" s="29" t="s">
        <v>256</v>
      </c>
      <c r="L35" s="21" t="str">
        <f t="shared" si="14"/>
        <v>Kałwak Andrzej Dr inż.</v>
      </c>
      <c r="M35" s="25" t="str">
        <f t="shared" si="15"/>
        <v xml:space="preserve">Andrzej | Kałwak | Dr inż. |  ( 05313 ) </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s="6" customFormat="1">
      <c r="A36" s="45" t="s">
        <v>286</v>
      </c>
      <c r="B36" s="39" t="s">
        <v>29</v>
      </c>
      <c r="C36" s="39" t="s">
        <v>361</v>
      </c>
      <c r="D36" s="21" t="s">
        <v>46</v>
      </c>
      <c r="E36" s="21" t="s">
        <v>96</v>
      </c>
      <c r="F36" s="27" t="str">
        <f t="shared" si="13"/>
        <v>Kamiński Marcin Dr hab. inż.</v>
      </c>
      <c r="G36" s="39" t="str">
        <f t="shared" si="2"/>
        <v>Marcin</v>
      </c>
      <c r="H36" s="28"/>
      <c r="I36" s="39" t="str">
        <f t="shared" si="3"/>
        <v>Kamiński</v>
      </c>
      <c r="J36" s="113" t="s">
        <v>370</v>
      </c>
      <c r="K36" s="29" t="s">
        <v>257</v>
      </c>
      <c r="L36" s="21" t="str">
        <f t="shared" si="14"/>
        <v>Kamiński Marcin Dr hab. inż.</v>
      </c>
      <c r="M36" s="25" t="str">
        <f t="shared" si="15"/>
        <v xml:space="preserve">Marcin | Kamiński | Dr hab. inż. |  ( 05373 ) </v>
      </c>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1:40" s="7" customFormat="1">
      <c r="A37" s="45" t="s">
        <v>287</v>
      </c>
      <c r="B37" s="21" t="s">
        <v>29</v>
      </c>
      <c r="C37" s="21" t="s">
        <v>231</v>
      </c>
      <c r="D37" s="21" t="s">
        <v>97</v>
      </c>
      <c r="E37" s="21" t="s">
        <v>98</v>
      </c>
      <c r="F37" s="27" t="str">
        <f t="shared" si="13"/>
        <v>Karolewski Bogusław Dr hab. inż.</v>
      </c>
      <c r="G37" s="39" t="str">
        <f t="shared" si="2"/>
        <v>Bogusław</v>
      </c>
      <c r="H37" s="28" t="s">
        <v>100</v>
      </c>
      <c r="I37" s="39" t="str">
        <f t="shared" si="3"/>
        <v>Karolewski</v>
      </c>
      <c r="J37" s="114" t="s">
        <v>370</v>
      </c>
      <c r="K37" s="29" t="s">
        <v>257</v>
      </c>
      <c r="L37" s="21" t="str">
        <f t="shared" si="14"/>
        <v>Karolewski Bogusław Dr hab. inż.</v>
      </c>
      <c r="M37" s="25" t="str">
        <f t="shared" si="15"/>
        <v xml:space="preserve">Bogusław | Karolewski | Dr hab. inż. |  ( 05314 ) </v>
      </c>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s="7" customFormat="1">
      <c r="A38" s="45" t="s">
        <v>288</v>
      </c>
      <c r="B38" s="21" t="s">
        <v>32</v>
      </c>
      <c r="C38" s="21" t="s">
        <v>33</v>
      </c>
      <c r="D38" s="21" t="s">
        <v>95</v>
      </c>
      <c r="E38" s="21" t="s">
        <v>99</v>
      </c>
      <c r="F38" s="27" t="str">
        <f t="shared" si="13"/>
        <v>Kisiel Anna Dr inż.</v>
      </c>
      <c r="G38" s="39" t="str">
        <f t="shared" si="2"/>
        <v>Anna</v>
      </c>
      <c r="H38" s="28"/>
      <c r="I38" s="39" t="str">
        <f t="shared" si="3"/>
        <v>Kisiel</v>
      </c>
      <c r="J38" s="52" t="s">
        <v>362</v>
      </c>
      <c r="K38" s="29" t="s">
        <v>251</v>
      </c>
      <c r="L38" s="21" t="str">
        <f t="shared" si="14"/>
        <v>Kisiel Anna Dr inż.</v>
      </c>
      <c r="M38" s="25" t="str">
        <f t="shared" si="15"/>
        <v xml:space="preserve">Anna | Kisiel | Dr inż. |  ( 05107 ) </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s="7" customFormat="1">
      <c r="A39" s="45" t="s">
        <v>289</v>
      </c>
      <c r="B39" s="21" t="s">
        <v>28</v>
      </c>
      <c r="C39" s="21" t="s">
        <v>260</v>
      </c>
      <c r="D39" s="21" t="s">
        <v>103</v>
      </c>
      <c r="E39" s="21" t="s">
        <v>104</v>
      </c>
      <c r="F39" s="27" t="str">
        <f t="shared" si="13"/>
        <v>Kobusiński Mirosław Mgr inż.</v>
      </c>
      <c r="G39" s="39" t="str">
        <f t="shared" si="2"/>
        <v>Mirosław</v>
      </c>
      <c r="H39" s="28" t="s">
        <v>125</v>
      </c>
      <c r="I39" s="39" t="str">
        <f t="shared" si="3"/>
        <v>Kobusiński</v>
      </c>
      <c r="J39" s="85" t="s">
        <v>366</v>
      </c>
      <c r="K39" s="29" t="s">
        <v>252</v>
      </c>
      <c r="L39" s="21" t="str">
        <f t="shared" si="14"/>
        <v>Kobusiński Mirosław Mgr inż.</v>
      </c>
      <c r="M39" s="25" t="str">
        <f t="shared" si="15"/>
        <v xml:space="preserve">Mirosław | Kobusiński | Mgr inż. |  ( 05218 ) </v>
      </c>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0" s="7" customFormat="1">
      <c r="A40" s="45" t="s">
        <v>290</v>
      </c>
      <c r="B40" s="21" t="s">
        <v>32</v>
      </c>
      <c r="C40" s="39" t="s">
        <v>33</v>
      </c>
      <c r="D40" s="21" t="s">
        <v>41</v>
      </c>
      <c r="E40" s="21" t="s">
        <v>105</v>
      </c>
      <c r="F40" s="27" t="str">
        <f t="shared" si="13"/>
        <v>Konieczny Janusz Dr inż.</v>
      </c>
      <c r="G40" s="39" t="str">
        <f t="shared" si="2"/>
        <v>Janusz</v>
      </c>
      <c r="H40" s="28" t="s">
        <v>34</v>
      </c>
      <c r="I40" s="39" t="str">
        <f t="shared" si="3"/>
        <v>Konieczny</v>
      </c>
      <c r="J40" s="85" t="s">
        <v>366</v>
      </c>
      <c r="K40" s="29" t="s">
        <v>255</v>
      </c>
      <c r="L40" s="21" t="str">
        <f t="shared" si="14"/>
        <v>Konieczny Janusz Dr inż.</v>
      </c>
      <c r="M40" s="25" t="str">
        <f t="shared" si="15"/>
        <v xml:space="preserve">Janusz | Konieczny | Dr inż. |  ( 05269 ) </v>
      </c>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0" s="7" customFormat="1">
      <c r="A41" s="45" t="s">
        <v>291</v>
      </c>
      <c r="B41" s="21" t="s">
        <v>32</v>
      </c>
      <c r="C41" s="21" t="s">
        <v>33</v>
      </c>
      <c r="D41" s="21" t="s">
        <v>106</v>
      </c>
      <c r="E41" s="21" t="s">
        <v>107</v>
      </c>
      <c r="F41" s="27" t="str">
        <f t="shared" si="13"/>
        <v>Kosobudzki Grzegorz Dr inż.</v>
      </c>
      <c r="G41" s="39" t="str">
        <f t="shared" si="2"/>
        <v>Grzegorz</v>
      </c>
      <c r="H41" s="28" t="s">
        <v>102</v>
      </c>
      <c r="I41" s="39" t="str">
        <f t="shared" si="3"/>
        <v>Kosobudzki</v>
      </c>
      <c r="J41" s="115" t="s">
        <v>370</v>
      </c>
      <c r="K41" s="29" t="s">
        <v>256</v>
      </c>
      <c r="L41" s="21" t="str">
        <f t="shared" si="14"/>
        <v>Kosobudzki Grzegorz Dr inż.</v>
      </c>
      <c r="M41" s="25" t="str">
        <f t="shared" si="15"/>
        <v xml:space="preserve">Grzegorz | Kosobudzki | Dr inż. |  ( 05320 ) </v>
      </c>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1:40" s="7" customFormat="1">
      <c r="A42" s="45" t="s">
        <v>292</v>
      </c>
      <c r="B42" s="21" t="s">
        <v>32</v>
      </c>
      <c r="C42" s="21" t="s">
        <v>33</v>
      </c>
      <c r="D42" s="21" t="s">
        <v>61</v>
      </c>
      <c r="E42" s="21" t="s">
        <v>108</v>
      </c>
      <c r="F42" s="27" t="str">
        <f t="shared" si="13"/>
        <v>Kostyła Paweł Dr inż.</v>
      </c>
      <c r="G42" s="39" t="str">
        <f t="shared" si="2"/>
        <v>Paweł</v>
      </c>
      <c r="H42" s="28" t="s">
        <v>56</v>
      </c>
      <c r="I42" s="39" t="str">
        <f t="shared" si="3"/>
        <v>Kostyła</v>
      </c>
      <c r="J42" s="53" t="s">
        <v>362</v>
      </c>
      <c r="K42" s="29" t="s">
        <v>250</v>
      </c>
      <c r="L42" s="21" t="str">
        <f t="shared" si="14"/>
        <v>Kostyła Paweł Dr inż.</v>
      </c>
      <c r="M42" s="25" t="str">
        <f t="shared" si="15"/>
        <v xml:space="preserve">Paweł | Kostyła | Dr inż. |  ( 05108 ) </v>
      </c>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s="6" customFormat="1">
      <c r="A43" s="45" t="s">
        <v>293</v>
      </c>
      <c r="B43" s="21" t="s">
        <v>32</v>
      </c>
      <c r="C43" s="39" t="s">
        <v>33</v>
      </c>
      <c r="D43" s="21" t="s">
        <v>57</v>
      </c>
      <c r="E43" s="21" t="s">
        <v>109</v>
      </c>
      <c r="F43" s="27" t="str">
        <f t="shared" si="13"/>
        <v>Kott Marek Dr inż.</v>
      </c>
      <c r="G43" s="39" t="str">
        <f t="shared" si="2"/>
        <v>Marek</v>
      </c>
      <c r="H43" s="28" t="s">
        <v>114</v>
      </c>
      <c r="I43" s="39" t="str">
        <f t="shared" si="3"/>
        <v>Kott</v>
      </c>
      <c r="J43" s="85" t="s">
        <v>366</v>
      </c>
      <c r="K43" s="29" t="s">
        <v>254</v>
      </c>
      <c r="L43" s="21" t="str">
        <f t="shared" si="14"/>
        <v>Kott Marek Dr inż.</v>
      </c>
      <c r="M43" s="25" t="str">
        <f t="shared" si="15"/>
        <v xml:space="preserve">Marek | Kott | Dr inż. |  ( 05297 ) </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1:40" s="7" customFormat="1">
      <c r="A44" s="45" t="s">
        <v>294</v>
      </c>
      <c r="B44" s="21" t="s">
        <v>75</v>
      </c>
      <c r="C44" s="21" t="s">
        <v>356</v>
      </c>
      <c r="D44" s="21" t="s">
        <v>110</v>
      </c>
      <c r="E44" s="21" t="s">
        <v>111</v>
      </c>
      <c r="F44" s="27" t="str">
        <f t="shared" si="13"/>
        <v>Kowalski Czesław Prof. dr hab. inż.</v>
      </c>
      <c r="G44" s="39" t="str">
        <f t="shared" si="2"/>
        <v>Czesław</v>
      </c>
      <c r="H44" s="28" t="s">
        <v>237</v>
      </c>
      <c r="I44" s="39" t="str">
        <f t="shared" si="3"/>
        <v>Kowalski</v>
      </c>
      <c r="J44" s="116" t="s">
        <v>370</v>
      </c>
      <c r="K44" s="29" t="s">
        <v>257</v>
      </c>
      <c r="L44" s="21" t="str">
        <f t="shared" si="14"/>
        <v>Kowalski Czesław Prof. dr hab. inż.</v>
      </c>
      <c r="M44" s="25" t="str">
        <f t="shared" si="15"/>
        <v xml:space="preserve">Czesław | Kowalski | Prof. dr hab. inż. |  ( 05321 ) </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c r="A45" s="45" t="s">
        <v>295</v>
      </c>
      <c r="B45" s="21" t="s">
        <v>32</v>
      </c>
      <c r="C45" s="21" t="s">
        <v>33</v>
      </c>
      <c r="D45" s="21" t="s">
        <v>54</v>
      </c>
      <c r="E45" s="21" t="s">
        <v>112</v>
      </c>
      <c r="F45" s="27" t="str">
        <f t="shared" si="13"/>
        <v>Krawczyk Krystian Dr inż.</v>
      </c>
      <c r="G45" s="39" t="str">
        <f t="shared" si="2"/>
        <v>Krystian</v>
      </c>
      <c r="H45" s="28"/>
      <c r="I45" s="39" t="str">
        <f t="shared" si="3"/>
        <v>Krawczyk</v>
      </c>
      <c r="J45" s="54" t="s">
        <v>362</v>
      </c>
      <c r="K45" s="29" t="s">
        <v>251</v>
      </c>
      <c r="L45" s="21" t="str">
        <f t="shared" si="14"/>
        <v>Krawczyk Krystian Dr inż.</v>
      </c>
      <c r="M45" s="25" t="str">
        <f t="shared" si="15"/>
        <v xml:space="preserve">Krystian | Krawczyk | Dr inż. |  ( 05157 ) </v>
      </c>
    </row>
    <row r="46" spans="1:40" s="6" customFormat="1">
      <c r="A46" s="45" t="s">
        <v>296</v>
      </c>
      <c r="B46" s="39" t="s">
        <v>32</v>
      </c>
      <c r="C46" s="39" t="s">
        <v>33</v>
      </c>
      <c r="D46" s="21" t="s">
        <v>114</v>
      </c>
      <c r="E46" s="21" t="s">
        <v>115</v>
      </c>
      <c r="F46" s="27" t="str">
        <f t="shared" si="13"/>
        <v>Leicht Aleksander Dr inż.</v>
      </c>
      <c r="G46" s="39" t="str">
        <f t="shared" si="2"/>
        <v>Aleksander</v>
      </c>
      <c r="H46" s="28"/>
      <c r="I46" s="39" t="str">
        <f t="shared" si="3"/>
        <v>Leicht</v>
      </c>
      <c r="J46" s="117" t="s">
        <v>370</v>
      </c>
      <c r="K46" s="29" t="s">
        <v>256</v>
      </c>
      <c r="L46" s="21" t="str">
        <f t="shared" si="14"/>
        <v>Leicht Aleksander Dr inż.</v>
      </c>
      <c r="M46" s="25" t="str">
        <f t="shared" si="15"/>
        <v xml:space="preserve">Aleksander | Leicht | Dr inż. |  ( 5388 ) </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7" customFormat="1">
      <c r="A47" s="45" t="s">
        <v>297</v>
      </c>
      <c r="B47" s="39" t="s">
        <v>75</v>
      </c>
      <c r="C47" s="39" t="s">
        <v>356</v>
      </c>
      <c r="D47" s="21" t="s">
        <v>101</v>
      </c>
      <c r="E47" s="21" t="s">
        <v>116</v>
      </c>
      <c r="F47" s="27" t="str">
        <f t="shared" si="13"/>
        <v>Leonowicz Zbigniew Prof. dr hab. inż.</v>
      </c>
      <c r="G47" s="39" t="str">
        <f t="shared" si="2"/>
        <v>Zbigniew</v>
      </c>
      <c r="H47" s="28" t="s">
        <v>238</v>
      </c>
      <c r="I47" s="39" t="str">
        <f t="shared" si="3"/>
        <v>Leonowicz</v>
      </c>
      <c r="J47" s="92" t="s">
        <v>362</v>
      </c>
      <c r="K47" s="29" t="s">
        <v>250</v>
      </c>
      <c r="L47" s="21" t="str">
        <f t="shared" si="14"/>
        <v>Leonowicz Zbigniew Prof. dr hab. inż.</v>
      </c>
      <c r="M47" s="25" t="str">
        <f t="shared" si="15"/>
        <v xml:space="preserve">Zbigniew | Leonowicz | Prof. dr hab. inż. |  ( 05110 ) </v>
      </c>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1:40" s="6" customFormat="1">
      <c r="A48" s="45" t="s">
        <v>298</v>
      </c>
      <c r="B48" s="21" t="s">
        <v>32</v>
      </c>
      <c r="C48" s="39" t="s">
        <v>33</v>
      </c>
      <c r="D48" s="21" t="s">
        <v>46</v>
      </c>
      <c r="E48" s="21" t="s">
        <v>117</v>
      </c>
      <c r="F48" s="27" t="str">
        <f t="shared" si="13"/>
        <v>Lewandowski Marcin Dr inż.</v>
      </c>
      <c r="G48" s="39" t="str">
        <f t="shared" si="2"/>
        <v>Marcin</v>
      </c>
      <c r="H48" s="28" t="s">
        <v>243</v>
      </c>
      <c r="I48" s="39" t="str">
        <f t="shared" si="3"/>
        <v>Lewandowski</v>
      </c>
      <c r="J48" s="55" t="s">
        <v>362</v>
      </c>
      <c r="K48" s="29" t="s">
        <v>251</v>
      </c>
      <c r="L48" s="21" t="str">
        <f t="shared" si="14"/>
        <v>Lewandowski Marcin Dr inż.</v>
      </c>
      <c r="M48" s="25" t="str">
        <f t="shared" si="15"/>
        <v xml:space="preserve">Marcin | Lewandowski | Dr inż. |  ( 05166 ) </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1:40" s="5" customFormat="1">
      <c r="A49" s="45" t="s">
        <v>299</v>
      </c>
      <c r="B49" s="21" t="s">
        <v>29</v>
      </c>
      <c r="C49" s="21" t="s">
        <v>361</v>
      </c>
      <c r="D49" s="21" t="s">
        <v>60</v>
      </c>
      <c r="E49" s="21" t="s">
        <v>118</v>
      </c>
      <c r="F49" s="27" t="str">
        <f t="shared" si="13"/>
        <v>Lis Robert Dr hab. inż.</v>
      </c>
      <c r="G49" s="39" t="str">
        <f t="shared" si="2"/>
        <v>Robert</v>
      </c>
      <c r="H49" s="28" t="s">
        <v>45</v>
      </c>
      <c r="I49" s="39" t="str">
        <f t="shared" si="3"/>
        <v>Lis</v>
      </c>
      <c r="J49" s="85" t="s">
        <v>366</v>
      </c>
      <c r="K49" s="29" t="s">
        <v>254</v>
      </c>
      <c r="L49" s="21" t="str">
        <f t="shared" si="14"/>
        <v>Lis Robert Dr hab. inż.</v>
      </c>
      <c r="M49" s="25" t="str">
        <f t="shared" si="15"/>
        <v xml:space="preserve">Robert | Lis | Dr hab. inż. |  ( 05210 ) </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1:40" s="36" customFormat="1">
      <c r="A50" s="45" t="s">
        <v>352</v>
      </c>
      <c r="B50" s="39" t="s">
        <v>32</v>
      </c>
      <c r="C50" s="39" t="s">
        <v>33</v>
      </c>
      <c r="D50" s="39" t="s">
        <v>80</v>
      </c>
      <c r="E50" s="39" t="s">
        <v>353</v>
      </c>
      <c r="F50" s="42" t="str">
        <f t="shared" ref="F50" si="16">L50</f>
        <v>Listwan Jacek Dr inż.</v>
      </c>
      <c r="G50" s="39" t="str">
        <f t="shared" ref="G50" si="17">D50</f>
        <v>Jacek</v>
      </c>
      <c r="H50" s="43"/>
      <c r="I50" s="39" t="str">
        <f t="shared" ref="I50" si="18">E50</f>
        <v>Listwan</v>
      </c>
      <c r="J50" s="118" t="s">
        <v>370</v>
      </c>
      <c r="K50" s="44" t="s">
        <v>257</v>
      </c>
      <c r="L50" s="39" t="str">
        <f t="shared" ref="L50" si="19">CONCATENATE(E50," ",D50," ",B50)</f>
        <v>Listwan Jacek Dr inż.</v>
      </c>
      <c r="M50" s="40" t="str">
        <f t="shared" ref="M50" si="20">CONCATENATE(D50," | ",E50," | ",B50," | "," ( ",A50, " ) ")</f>
        <v xml:space="preserve">Jacek | Listwan | Dr inż. |  ( p53100 ) </v>
      </c>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row>
    <row r="51" spans="1:40" s="7" customFormat="1">
      <c r="A51" s="45" t="s">
        <v>300</v>
      </c>
      <c r="B51" s="21" t="s">
        <v>32</v>
      </c>
      <c r="C51" s="21" t="s">
        <v>231</v>
      </c>
      <c r="D51" s="21" t="s">
        <v>103</v>
      </c>
      <c r="E51" s="21" t="s">
        <v>119</v>
      </c>
      <c r="F51" s="27" t="str">
        <f t="shared" si="13"/>
        <v>Łabuzek Mirosław Dr inż.</v>
      </c>
      <c r="G51" s="39" t="str">
        <f t="shared" si="2"/>
        <v>Mirosław</v>
      </c>
      <c r="H51" s="28"/>
      <c r="I51" s="39" t="str">
        <f t="shared" si="3"/>
        <v>Łabuzek</v>
      </c>
      <c r="J51" s="85" t="s">
        <v>366</v>
      </c>
      <c r="K51" s="29" t="s">
        <v>254</v>
      </c>
      <c r="L51" s="21" t="str">
        <f t="shared" si="14"/>
        <v>Łabuzek Mirosław Dr inż.</v>
      </c>
      <c r="M51" s="25" t="str">
        <f t="shared" si="15"/>
        <v xml:space="preserve">Mirosław | Łabuzek | Dr inż. |  ( 05225z ) </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0" s="6" customFormat="1">
      <c r="A52" s="45" t="s">
        <v>301</v>
      </c>
      <c r="B52" s="21" t="s">
        <v>32</v>
      </c>
      <c r="C52" s="21" t="s">
        <v>33</v>
      </c>
      <c r="D52" s="21" t="s">
        <v>120</v>
      </c>
      <c r="E52" s="21" t="s">
        <v>121</v>
      </c>
      <c r="F52" s="27" t="str">
        <f t="shared" si="13"/>
        <v>Ładniak Lesław Dr inż.</v>
      </c>
      <c r="G52" s="39" t="str">
        <f t="shared" si="2"/>
        <v>Lesław</v>
      </c>
      <c r="H52" s="28" t="s">
        <v>76</v>
      </c>
      <c r="I52" s="39" t="str">
        <f t="shared" si="3"/>
        <v>Ładniak</v>
      </c>
      <c r="J52" s="56" t="s">
        <v>362</v>
      </c>
      <c r="K52" s="29" t="s">
        <v>250</v>
      </c>
      <c r="L52" s="21" t="str">
        <f t="shared" si="14"/>
        <v>Ładniak Lesław Dr inż.</v>
      </c>
      <c r="M52" s="25" t="str">
        <f t="shared" si="15"/>
        <v xml:space="preserve">Lesław | Ładniak | Dr inż. |  ( 05112 ) </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1:40" s="7" customFormat="1">
      <c r="A53" s="45" t="s">
        <v>302</v>
      </c>
      <c r="B53" s="21" t="s">
        <v>29</v>
      </c>
      <c r="C53" s="39" t="s">
        <v>361</v>
      </c>
      <c r="D53" s="21" t="s">
        <v>123</v>
      </c>
      <c r="E53" s="21" t="s">
        <v>124</v>
      </c>
      <c r="F53" s="27" t="str">
        <f t="shared" si="13"/>
        <v>Łowkis Bożena Dr hab. inż.</v>
      </c>
      <c r="G53" s="39" t="str">
        <f t="shared" si="2"/>
        <v>Bożena</v>
      </c>
      <c r="H53" s="28"/>
      <c r="I53" s="39" t="str">
        <f t="shared" si="3"/>
        <v>Łowkis</v>
      </c>
      <c r="J53" s="93" t="s">
        <v>362</v>
      </c>
      <c r="K53" s="29" t="s">
        <v>251</v>
      </c>
      <c r="L53" s="21" t="str">
        <f t="shared" si="14"/>
        <v>Łowkis Bożena Dr hab. inż.</v>
      </c>
      <c r="M53" s="25" t="str">
        <f t="shared" si="15"/>
        <v xml:space="preserve">Bożena | Łowkis | Dr hab. inż. |  ( 05114 ) </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1:40" s="6" customFormat="1">
      <c r="A54" s="45" t="s">
        <v>303</v>
      </c>
      <c r="B54" s="21" t="s">
        <v>32</v>
      </c>
      <c r="C54" s="39" t="s">
        <v>33</v>
      </c>
      <c r="D54" s="21" t="s">
        <v>60</v>
      </c>
      <c r="E54" s="21" t="s">
        <v>126</v>
      </c>
      <c r="F54" s="27" t="str">
        <f t="shared" si="13"/>
        <v>Łukomski Robert Dr inż.</v>
      </c>
      <c r="G54" s="39" t="str">
        <f t="shared" si="2"/>
        <v>Robert</v>
      </c>
      <c r="H54" s="28" t="s">
        <v>34</v>
      </c>
      <c r="I54" s="39" t="str">
        <f t="shared" si="3"/>
        <v>Łukomski</v>
      </c>
      <c r="J54" s="60" t="s">
        <v>366</v>
      </c>
      <c r="K54" s="29" t="s">
        <v>254</v>
      </c>
      <c r="L54" s="21" t="str">
        <f t="shared" si="14"/>
        <v>Łukomski Robert Dr inż.</v>
      </c>
      <c r="M54" s="25" t="str">
        <f t="shared" si="15"/>
        <v xml:space="preserve">Robert | Łukomski | Dr inż. |  ( 05216 ) </v>
      </c>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40" s="7" customFormat="1">
      <c r="A55" s="45" t="s">
        <v>304</v>
      </c>
      <c r="B55" s="21" t="s">
        <v>29</v>
      </c>
      <c r="C55" s="39" t="s">
        <v>361</v>
      </c>
      <c r="D55" s="21" t="s">
        <v>103</v>
      </c>
      <c r="E55" s="21" t="s">
        <v>127</v>
      </c>
      <c r="F55" s="27" t="str">
        <f t="shared" si="13"/>
        <v>Łukowicz Mirosław Dr hab. inż.</v>
      </c>
      <c r="G55" s="39" t="str">
        <f t="shared" si="2"/>
        <v>Mirosław</v>
      </c>
      <c r="H55" s="28"/>
      <c r="I55" s="39" t="str">
        <f t="shared" si="3"/>
        <v>Łukowicz</v>
      </c>
      <c r="J55" s="61" t="s">
        <v>366</v>
      </c>
      <c r="K55" s="29" t="s">
        <v>253</v>
      </c>
      <c r="L55" s="21" t="str">
        <f t="shared" si="14"/>
        <v>Łukowicz Mirosław Dr hab. inż.</v>
      </c>
      <c r="M55" s="25" t="str">
        <f t="shared" si="15"/>
        <v xml:space="preserve">Mirosław | Łukowicz | Dr hab. inż. |  ( 05227 ) </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40" s="6" customFormat="1">
      <c r="A56" s="45" t="s">
        <v>305</v>
      </c>
      <c r="B56" s="21" t="s">
        <v>32</v>
      </c>
      <c r="C56" s="21" t="s">
        <v>231</v>
      </c>
      <c r="D56" s="21" t="s">
        <v>53</v>
      </c>
      <c r="E56" s="21" t="s">
        <v>128</v>
      </c>
      <c r="F56" s="27" t="str">
        <f t="shared" si="13"/>
        <v>Madej Piotr Dr inż.</v>
      </c>
      <c r="G56" s="39" t="str">
        <f t="shared" si="2"/>
        <v>Piotr</v>
      </c>
      <c r="H56" s="28" t="s">
        <v>34</v>
      </c>
      <c r="I56" s="39" t="str">
        <f t="shared" si="3"/>
        <v>Madej</v>
      </c>
      <c r="J56" s="119" t="s">
        <v>370</v>
      </c>
      <c r="K56" s="29" t="s">
        <v>256</v>
      </c>
      <c r="L56" s="21" t="str">
        <f t="shared" si="14"/>
        <v>Madej Piotr Dr inż.</v>
      </c>
      <c r="M56" s="25" t="str">
        <f t="shared" si="15"/>
        <v xml:space="preserve">Piotr | Madej | Dr inż. |  ( 05328 ) </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s="4" customFormat="1">
      <c r="A57" s="45" t="s">
        <v>306</v>
      </c>
      <c r="B57" s="21" t="s">
        <v>29</v>
      </c>
      <c r="C57" s="39" t="s">
        <v>361</v>
      </c>
      <c r="D57" s="21" t="s">
        <v>44</v>
      </c>
      <c r="E57" s="21" t="s">
        <v>129</v>
      </c>
      <c r="F57" s="27" t="str">
        <f t="shared" si="13"/>
        <v>Makowski Krzysztof Dr hab. inż.</v>
      </c>
      <c r="G57" s="39" t="str">
        <f t="shared" si="2"/>
        <v>Krzysztof</v>
      </c>
      <c r="H57" s="28"/>
      <c r="I57" s="39" t="str">
        <f t="shared" si="3"/>
        <v>Makowski</v>
      </c>
      <c r="J57" s="120" t="s">
        <v>370</v>
      </c>
      <c r="K57" s="29" t="s">
        <v>256</v>
      </c>
      <c r="L57" s="21" t="str">
        <f t="shared" si="14"/>
        <v>Makowski Krzysztof Dr hab. inż.</v>
      </c>
      <c r="M57" s="25" t="str">
        <f t="shared" si="15"/>
        <v xml:space="preserve">Krzysztof | Makowski | Dr hab. inż. |  ( 05329 ) </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s="36" customFormat="1">
      <c r="A58" s="45" t="s">
        <v>307</v>
      </c>
      <c r="B58" s="39" t="s">
        <v>32</v>
      </c>
      <c r="C58" s="39" t="s">
        <v>231</v>
      </c>
      <c r="D58" s="39" t="s">
        <v>57</v>
      </c>
      <c r="E58" s="39" t="s">
        <v>272</v>
      </c>
      <c r="F58" s="42" t="str">
        <f t="shared" ref="F58" si="21">L58</f>
        <v>Michalik Marek Dr inż.</v>
      </c>
      <c r="G58" s="39" t="str">
        <f t="shared" ref="G58" si="22">D58</f>
        <v>Marek</v>
      </c>
      <c r="H58" s="43"/>
      <c r="I58" s="39" t="str">
        <f t="shared" ref="I58" si="23">E58</f>
        <v>Michalik</v>
      </c>
      <c r="J58" s="62" t="s">
        <v>366</v>
      </c>
      <c r="K58" s="44" t="s">
        <v>253</v>
      </c>
      <c r="L58" s="39" t="str">
        <f t="shared" ref="L58" si="24">CONCATENATE(E58," ",D58," ",B58)</f>
        <v>Michalik Marek Dr inż.</v>
      </c>
      <c r="M58" s="40" t="str">
        <f t="shared" ref="M58" si="25">CONCATENATE(D58," | ",E58," | ",B58," | "," ( ",A58, " ) ")</f>
        <v xml:space="preserve">Marek | Michalik | Dr inż. |  ( 05233z ) </v>
      </c>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row>
    <row r="59" spans="1:40" s="5" customFormat="1">
      <c r="A59" s="45" t="s">
        <v>308</v>
      </c>
      <c r="B59" s="21" t="s">
        <v>75</v>
      </c>
      <c r="C59" s="21" t="s">
        <v>231</v>
      </c>
      <c r="D59" s="21" t="s">
        <v>131</v>
      </c>
      <c r="E59" s="21" t="s">
        <v>132</v>
      </c>
      <c r="F59" s="27" t="str">
        <f t="shared" si="13"/>
        <v>Miedziński Bogdan Prof. dr hab. inż.</v>
      </c>
      <c r="G59" s="39" t="str">
        <f t="shared" si="2"/>
        <v>Bogdan</v>
      </c>
      <c r="H59" s="28" t="s">
        <v>83</v>
      </c>
      <c r="I59" s="39" t="str">
        <f t="shared" si="3"/>
        <v>Miedziński</v>
      </c>
      <c r="J59" s="63" t="s">
        <v>366</v>
      </c>
      <c r="K59" s="29" t="s">
        <v>253</v>
      </c>
      <c r="L59" s="21" t="str">
        <f t="shared" si="14"/>
        <v>Miedziński Bogdan Prof. dr hab. inż.</v>
      </c>
      <c r="M59" s="25" t="str">
        <f t="shared" si="15"/>
        <v xml:space="preserve">Bogdan | Miedziński | Prof. dr hab. inż. |  ( 05234z ) </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s="36" customFormat="1">
      <c r="A60" s="45" t="s">
        <v>309</v>
      </c>
      <c r="B60" s="39" t="s">
        <v>32</v>
      </c>
      <c r="C60" s="39" t="s">
        <v>33</v>
      </c>
      <c r="D60" s="39" t="s">
        <v>268</v>
      </c>
      <c r="E60" s="39" t="s">
        <v>269</v>
      </c>
      <c r="F60" s="42" t="str">
        <f t="shared" ref="F60" si="26">L60</f>
        <v>Nalepa Radosław Dr inż.</v>
      </c>
      <c r="G60" s="39" t="str">
        <f t="shared" ref="G60" si="27">D60</f>
        <v>Radosław</v>
      </c>
      <c r="H60" s="43"/>
      <c r="I60" s="39" t="str">
        <f t="shared" ref="I60" si="28">E60</f>
        <v>Nalepa</v>
      </c>
      <c r="J60" s="64" t="s">
        <v>366</v>
      </c>
      <c r="K60" s="44" t="s">
        <v>254</v>
      </c>
      <c r="L60" s="39" t="str">
        <f t="shared" ref="L60" si="29">CONCATENATE(E60," ",D60," ",B60)</f>
        <v>Nalepa Radosław Dr inż.</v>
      </c>
      <c r="M60" s="40" t="str">
        <f t="shared" ref="M60" si="30">CONCATENATE(D60," | ",E60," | ",B60," | "," ( ",A60, " ) ")</f>
        <v xml:space="preserve">Radosław | Nalepa | Dr inż. |  ( 05386 ) </v>
      </c>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row>
    <row r="61" spans="1:40" s="5" customFormat="1">
      <c r="A61" s="45" t="s">
        <v>310</v>
      </c>
      <c r="B61" s="21" t="s">
        <v>75</v>
      </c>
      <c r="C61" s="21" t="s">
        <v>231</v>
      </c>
      <c r="D61" s="21" t="s">
        <v>133</v>
      </c>
      <c r="E61" s="21" t="s">
        <v>134</v>
      </c>
      <c r="F61" s="27" t="str">
        <f t="shared" si="13"/>
        <v>Nawrocki Zdzisław Prof. dr hab. inż.</v>
      </c>
      <c r="G61" s="39" t="str">
        <f t="shared" ref="G61:G105" si="31">D61</f>
        <v>Zdzisław</v>
      </c>
      <c r="H61" s="28" t="s">
        <v>110</v>
      </c>
      <c r="I61" s="39" t="str">
        <f t="shared" ref="I61:I105" si="32">E61</f>
        <v>Nawrocki</v>
      </c>
      <c r="J61" s="121" t="s">
        <v>370</v>
      </c>
      <c r="K61" s="29" t="s">
        <v>256</v>
      </c>
      <c r="L61" s="21" t="str">
        <f t="shared" si="14"/>
        <v>Nawrocki Zdzisław Prof. dr hab. inż.</v>
      </c>
      <c r="M61" s="25" t="str">
        <f t="shared" si="15"/>
        <v xml:space="preserve">Zdzisław | Nawrocki | Prof. dr hab. inż. |  ( 05332z ) </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s="7" customFormat="1">
      <c r="A62" s="45" t="s">
        <v>311</v>
      </c>
      <c r="B62" s="21" t="s">
        <v>32</v>
      </c>
      <c r="C62" s="21" t="s">
        <v>33</v>
      </c>
      <c r="D62" s="21" t="s">
        <v>56</v>
      </c>
      <c r="E62" s="21" t="s">
        <v>135</v>
      </c>
      <c r="F62" s="27" t="str">
        <f t="shared" si="13"/>
        <v>Okoń Tomasz Dr inż.</v>
      </c>
      <c r="G62" s="39" t="str">
        <f t="shared" si="31"/>
        <v>Tomasz</v>
      </c>
      <c r="H62" s="28" t="s">
        <v>83</v>
      </c>
      <c r="I62" s="39" t="str">
        <f t="shared" si="32"/>
        <v>Okoń</v>
      </c>
      <c r="J62" s="65" t="s">
        <v>366</v>
      </c>
      <c r="K62" s="29" t="s">
        <v>254</v>
      </c>
      <c r="L62" s="21" t="str">
        <f t="shared" si="14"/>
        <v>Okoń Tomasz Dr inż.</v>
      </c>
      <c r="M62" s="25" t="str">
        <f t="shared" si="15"/>
        <v xml:space="preserve">Tomasz | Okoń | Dr inż. |  ( 05401 ) </v>
      </c>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s="5" customFormat="1">
      <c r="A63" s="45" t="s">
        <v>312</v>
      </c>
      <c r="B63" s="21" t="s">
        <v>75</v>
      </c>
      <c r="C63" s="21" t="s">
        <v>356</v>
      </c>
      <c r="D63" s="21" t="s">
        <v>136</v>
      </c>
      <c r="E63" s="21" t="s">
        <v>137</v>
      </c>
      <c r="F63" s="27" t="str">
        <f t="shared" ref="F63:F92" si="33">L63</f>
        <v>Orłowska-Kowalska Teresa Prof. dr hab. inż.</v>
      </c>
      <c r="G63" s="39" t="str">
        <f t="shared" si="31"/>
        <v>Teresa</v>
      </c>
      <c r="H63" s="28" t="s">
        <v>244</v>
      </c>
      <c r="I63" s="39" t="str">
        <f t="shared" si="32"/>
        <v>Orłowska-Kowalska</v>
      </c>
      <c r="J63" s="122" t="s">
        <v>370</v>
      </c>
      <c r="K63" s="29" t="s">
        <v>257</v>
      </c>
      <c r="L63" s="21" t="str">
        <f t="shared" ref="L63:L92" si="34">CONCATENATE(E63," ",D63," ",B63)</f>
        <v>Orłowska-Kowalska Teresa Prof. dr hab. inż.</v>
      </c>
      <c r="M63" s="25" t="str">
        <f t="shared" ref="M63:M92" si="35">CONCATENATE(D63," | ",E63," | ",B63," | "," ( ",A63, " ) ")</f>
        <v xml:space="preserve">Teresa | Orłowska-Kowalska | Prof. dr hab. inż. |  ( 05335 ) </v>
      </c>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s="7" customFormat="1">
      <c r="A64" s="45" t="s">
        <v>313</v>
      </c>
      <c r="B64" s="21" t="s">
        <v>29</v>
      </c>
      <c r="C64" s="39" t="s">
        <v>361</v>
      </c>
      <c r="D64" s="21" t="s">
        <v>91</v>
      </c>
      <c r="E64" s="21" t="s">
        <v>138</v>
      </c>
      <c r="F64" s="27" t="str">
        <f t="shared" si="33"/>
        <v>Pawlaczyk Leszek Dr hab. inż.</v>
      </c>
      <c r="G64" s="39" t="str">
        <f t="shared" si="31"/>
        <v>Leszek</v>
      </c>
      <c r="H64" s="28"/>
      <c r="I64" s="39" t="str">
        <f t="shared" si="32"/>
        <v>Pawlaczyk</v>
      </c>
      <c r="J64" s="123" t="s">
        <v>370</v>
      </c>
      <c r="K64" s="29" t="s">
        <v>257</v>
      </c>
      <c r="L64" s="21" t="str">
        <f t="shared" si="34"/>
        <v>Pawlaczyk Leszek Dr hab. inż.</v>
      </c>
      <c r="M64" s="25" t="str">
        <f t="shared" si="35"/>
        <v xml:space="preserve">Leszek | Pawlaczyk | Dr hab. inż. |  ( 05336 ) </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s="7" customFormat="1">
      <c r="A65" s="45" t="s">
        <v>314</v>
      </c>
      <c r="B65" s="21" t="s">
        <v>32</v>
      </c>
      <c r="C65" s="21" t="s">
        <v>33</v>
      </c>
      <c r="D65" s="21" t="s">
        <v>46</v>
      </c>
      <c r="E65" s="21" t="s">
        <v>139</v>
      </c>
      <c r="F65" s="27" t="str">
        <f t="shared" si="33"/>
        <v>Pawlak Marcin Dr inż.</v>
      </c>
      <c r="G65" s="39" t="str">
        <f t="shared" si="31"/>
        <v>Marcin</v>
      </c>
      <c r="H65" s="28" t="s">
        <v>34</v>
      </c>
      <c r="I65" s="39" t="str">
        <f t="shared" si="32"/>
        <v>Pawlak</v>
      </c>
      <c r="J65" s="124" t="s">
        <v>370</v>
      </c>
      <c r="K65" s="29" t="s">
        <v>257</v>
      </c>
      <c r="L65" s="21" t="str">
        <f t="shared" si="34"/>
        <v>Pawlak Marcin Dr inż.</v>
      </c>
      <c r="M65" s="25" t="str">
        <f t="shared" si="35"/>
        <v xml:space="preserve">Marcin | Pawlak | Dr inż. |  ( 05337 ) </v>
      </c>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c r="A66" s="45" t="s">
        <v>315</v>
      </c>
      <c r="B66" s="21" t="s">
        <v>32</v>
      </c>
      <c r="C66" s="39" t="s">
        <v>33</v>
      </c>
      <c r="D66" s="21" t="s">
        <v>76</v>
      </c>
      <c r="E66" s="21" t="s">
        <v>140</v>
      </c>
      <c r="F66" s="27" t="str">
        <f t="shared" si="33"/>
        <v>Pelesz Adam Dr inż.</v>
      </c>
      <c r="G66" s="39" t="str">
        <f t="shared" si="31"/>
        <v>Adam</v>
      </c>
      <c r="H66" s="28" t="s">
        <v>130</v>
      </c>
      <c r="I66" s="39" t="str">
        <f t="shared" si="32"/>
        <v>Pelesz</v>
      </c>
      <c r="J66" s="57" t="s">
        <v>362</v>
      </c>
      <c r="K66" s="29" t="s">
        <v>249</v>
      </c>
      <c r="L66" s="21" t="str">
        <f t="shared" si="34"/>
        <v>Pelesz Adam Dr inż.</v>
      </c>
      <c r="M66" s="25" t="str">
        <f t="shared" si="35"/>
        <v xml:space="preserve">Adam | Pelesz | Dr inż. |  ( 05170 ) </v>
      </c>
    </row>
    <row r="67" spans="1:40" s="6" customFormat="1">
      <c r="A67" s="45" t="s">
        <v>316</v>
      </c>
      <c r="B67" s="21" t="s">
        <v>29</v>
      </c>
      <c r="C67" s="39" t="s">
        <v>361</v>
      </c>
      <c r="D67" s="21" t="s">
        <v>44</v>
      </c>
      <c r="E67" s="21" t="s">
        <v>141</v>
      </c>
      <c r="F67" s="27" t="str">
        <f t="shared" si="33"/>
        <v>Pieńkowski Krzysztof Dr hab. inż.</v>
      </c>
      <c r="G67" s="39" t="str">
        <f t="shared" si="31"/>
        <v>Krzysztof</v>
      </c>
      <c r="H67" s="28"/>
      <c r="I67" s="39" t="str">
        <f t="shared" si="32"/>
        <v>Pieńkowski</v>
      </c>
      <c r="J67" s="125" t="s">
        <v>370</v>
      </c>
      <c r="K67" s="29" t="s">
        <v>257</v>
      </c>
      <c r="L67" s="21" t="str">
        <f t="shared" si="34"/>
        <v>Pieńkowski Krzysztof Dr hab. inż.</v>
      </c>
      <c r="M67" s="25" t="str">
        <f t="shared" si="35"/>
        <v xml:space="preserve">Krzysztof | Pieńkowski | Dr hab. inż. |  ( 05339 ) </v>
      </c>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s="7" customFormat="1">
      <c r="A68" s="45" t="s">
        <v>317</v>
      </c>
      <c r="B68" s="21" t="s">
        <v>32</v>
      </c>
      <c r="C68" s="21" t="s">
        <v>33</v>
      </c>
      <c r="D68" s="21" t="s">
        <v>53</v>
      </c>
      <c r="E68" s="21" t="s">
        <v>142</v>
      </c>
      <c r="F68" s="27" t="str">
        <f t="shared" si="33"/>
        <v>Pierz Piotr Dr inż.</v>
      </c>
      <c r="G68" s="39" t="str">
        <f t="shared" si="31"/>
        <v>Piotr</v>
      </c>
      <c r="H68" s="28" t="s">
        <v>148</v>
      </c>
      <c r="I68" s="39" t="str">
        <f t="shared" si="32"/>
        <v>Pierz</v>
      </c>
      <c r="J68" s="66" t="s">
        <v>366</v>
      </c>
      <c r="K68" s="29" t="s">
        <v>253</v>
      </c>
      <c r="L68" s="21" t="str">
        <f t="shared" si="34"/>
        <v>Pierz Piotr Dr inż.</v>
      </c>
      <c r="M68" s="25" t="str">
        <f t="shared" si="35"/>
        <v xml:space="preserve">Piotr | Pierz | Dr inż. |  ( 05232 ) </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s="7" customFormat="1">
      <c r="A69" s="45" t="s">
        <v>318</v>
      </c>
      <c r="B69" s="21" t="s">
        <v>32</v>
      </c>
      <c r="C69" s="21" t="s">
        <v>231</v>
      </c>
      <c r="D69" s="21" t="s">
        <v>44</v>
      </c>
      <c r="E69" s="21" t="s">
        <v>143</v>
      </c>
      <c r="F69" s="27" t="str">
        <f t="shared" si="33"/>
        <v>Podlejski Krzysztof Dr inż.</v>
      </c>
      <c r="G69" s="39" t="str">
        <f t="shared" si="31"/>
        <v>Krzysztof</v>
      </c>
      <c r="H69" s="28" t="s">
        <v>245</v>
      </c>
      <c r="I69" s="39" t="str">
        <f t="shared" si="32"/>
        <v>Podlejski</v>
      </c>
      <c r="J69" s="126" t="s">
        <v>370</v>
      </c>
      <c r="K69" s="29" t="s">
        <v>256</v>
      </c>
      <c r="L69" s="21" t="str">
        <f t="shared" si="34"/>
        <v>Podlejski Krzysztof Dr inż.</v>
      </c>
      <c r="M69" s="25" t="str">
        <f>CONCATENATE(D69," | ",E69," | ",B69," | "," ( ",A69, " ) ")</f>
        <v xml:space="preserve">Krzysztof | Podlejski | Dr inż. |  ( 05340 ) </v>
      </c>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s="5" customFormat="1">
      <c r="A70" s="45" t="s">
        <v>319</v>
      </c>
      <c r="B70" s="21" t="s">
        <v>75</v>
      </c>
      <c r="C70" s="39" t="s">
        <v>356</v>
      </c>
      <c r="D70" s="21" t="s">
        <v>65</v>
      </c>
      <c r="E70" s="21" t="s">
        <v>144</v>
      </c>
      <c r="F70" s="27" t="str">
        <f t="shared" si="33"/>
        <v>Rebizant Waldemar Prof. dr hab. inż.</v>
      </c>
      <c r="G70" s="39" t="str">
        <f t="shared" si="31"/>
        <v>Waldemar</v>
      </c>
      <c r="H70" s="28" t="s">
        <v>45</v>
      </c>
      <c r="I70" s="39" t="str">
        <f t="shared" si="32"/>
        <v>Rebizant</v>
      </c>
      <c r="J70" s="67" t="s">
        <v>366</v>
      </c>
      <c r="K70" s="29" t="s">
        <v>253</v>
      </c>
      <c r="L70" s="21" t="str">
        <f t="shared" si="34"/>
        <v>Rebizant Waldemar Prof. dr hab. inż.</v>
      </c>
      <c r="M70" s="25" t="str">
        <f>CONCATENATE(D70," | ",E70," | ",B70," | "," ( ",A70, " ) ")</f>
        <v xml:space="preserve">Waldemar | Rebizant | Prof. dr hab. inż. |  ( 05240 ) </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s="37" customFormat="1">
      <c r="A71" s="46">
        <v>52340</v>
      </c>
      <c r="B71" s="39" t="s">
        <v>32</v>
      </c>
      <c r="C71" s="39" t="s">
        <v>33</v>
      </c>
      <c r="D71" s="39" t="s">
        <v>61</v>
      </c>
      <c r="E71" s="39" t="s">
        <v>266</v>
      </c>
      <c r="F71" s="42" t="str">
        <f t="shared" si="33"/>
        <v>Regulski Paweł Dr inż.</v>
      </c>
      <c r="G71" s="39" t="str">
        <f t="shared" ref="G71" si="36">D71</f>
        <v>Paweł</v>
      </c>
      <c r="H71" s="43" t="s">
        <v>76</v>
      </c>
      <c r="I71" s="39" t="str">
        <f t="shared" ref="I71" si="37">E71</f>
        <v>Regulski</v>
      </c>
      <c r="J71" s="68" t="s">
        <v>366</v>
      </c>
      <c r="K71" s="44" t="s">
        <v>253</v>
      </c>
      <c r="L71" s="39" t="str">
        <f t="shared" si="34"/>
        <v>Regulski Paweł Dr inż.</v>
      </c>
      <c r="M71" s="40" t="str">
        <f>CONCATENATE(D71," | ",E71," | ",B71," | "," ( ",A71, " ) ")</f>
        <v xml:space="preserve">Paweł | Regulski | Dr inż. |  ( 52340 ) </v>
      </c>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row>
    <row r="72" spans="1:40" s="6" customFormat="1">
      <c r="A72" s="46" t="s">
        <v>320</v>
      </c>
      <c r="B72" s="21" t="s">
        <v>29</v>
      </c>
      <c r="C72" s="39" t="s">
        <v>361</v>
      </c>
      <c r="D72" s="21" t="s">
        <v>80</v>
      </c>
      <c r="E72" s="21" t="s">
        <v>145</v>
      </c>
      <c r="F72" s="27" t="str">
        <f t="shared" si="33"/>
        <v>Rezmer Jacek Dr hab. inż.</v>
      </c>
      <c r="G72" s="39" t="str">
        <f t="shared" si="31"/>
        <v>Jacek</v>
      </c>
      <c r="H72" s="28" t="s">
        <v>35</v>
      </c>
      <c r="I72" s="39" t="str">
        <f t="shared" si="32"/>
        <v>Rezmer</v>
      </c>
      <c r="J72" s="94" t="s">
        <v>362</v>
      </c>
      <c r="K72" s="29" t="s">
        <v>250</v>
      </c>
      <c r="L72" s="21" t="str">
        <f t="shared" si="34"/>
        <v>Rezmer Jacek Dr hab. inż.</v>
      </c>
      <c r="M72" s="25" t="str">
        <f>CONCATENATE(D72," | ",E72," | ",B72," | "," ( ",A72, " ) ")</f>
        <v xml:space="preserve">Jacek | Rezmer | Dr hab. inż. |  ( 05120 ) </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s="6" customFormat="1">
      <c r="A73" s="45" t="s">
        <v>321</v>
      </c>
      <c r="B73" s="21" t="s">
        <v>32</v>
      </c>
      <c r="C73" s="21" t="s">
        <v>231</v>
      </c>
      <c r="D73" s="21" t="s">
        <v>146</v>
      </c>
      <c r="E73" s="21" t="s">
        <v>147</v>
      </c>
      <c r="F73" s="27" t="str">
        <f t="shared" si="33"/>
        <v>Rojewski Wilhelm Dr inż.</v>
      </c>
      <c r="G73" s="39" t="str">
        <f t="shared" si="31"/>
        <v>Wilhelm</v>
      </c>
      <c r="H73" s="28" t="s">
        <v>74</v>
      </c>
      <c r="I73" s="39" t="str">
        <f t="shared" si="32"/>
        <v>Rojewski</v>
      </c>
      <c r="J73" s="69" t="s">
        <v>366</v>
      </c>
      <c r="K73" s="29" t="s">
        <v>253</v>
      </c>
      <c r="L73" s="21" t="str">
        <f t="shared" si="34"/>
        <v>Rojewski Wilhelm Dr inż.</v>
      </c>
      <c r="M73" s="25" t="str">
        <f t="shared" si="35"/>
        <v xml:space="preserve">Wilhelm | Rojewski | Dr inż. |  ( 05241z ) </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s="7" customFormat="1">
      <c r="A74" s="45" t="s">
        <v>322</v>
      </c>
      <c r="B74" s="21" t="s">
        <v>75</v>
      </c>
      <c r="C74" s="39" t="s">
        <v>356</v>
      </c>
      <c r="D74" s="21" t="s">
        <v>148</v>
      </c>
      <c r="E74" s="21" t="s">
        <v>149</v>
      </c>
      <c r="F74" s="27" t="str">
        <f t="shared" si="33"/>
        <v>Rosołowski Eugeniusz Prof. dr hab. inż.</v>
      </c>
      <c r="G74" s="39" t="str">
        <f t="shared" si="31"/>
        <v>Eugeniusz</v>
      </c>
      <c r="H74" s="28"/>
      <c r="I74" s="39" t="str">
        <f t="shared" si="32"/>
        <v>Rosołowski</v>
      </c>
      <c r="J74" s="70" t="s">
        <v>366</v>
      </c>
      <c r="K74" s="29" t="s">
        <v>253</v>
      </c>
      <c r="L74" s="21" t="str">
        <f t="shared" si="34"/>
        <v>Rosołowski Eugeniusz Prof. dr hab. inż.</v>
      </c>
      <c r="M74" s="25" t="str">
        <f t="shared" si="35"/>
        <v xml:space="preserve">Eugeniusz | Rosołowski | Prof. dr hab. inż. |  ( 05242 ) </v>
      </c>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s="5" customFormat="1">
      <c r="A75" s="45" t="s">
        <v>323</v>
      </c>
      <c r="B75" s="21" t="s">
        <v>32</v>
      </c>
      <c r="C75" s="21" t="s">
        <v>33</v>
      </c>
      <c r="D75" s="21" t="s">
        <v>53</v>
      </c>
      <c r="E75" s="21" t="s">
        <v>150</v>
      </c>
      <c r="F75" s="27" t="str">
        <f t="shared" si="33"/>
        <v>Serkies Piotr Dr inż.</v>
      </c>
      <c r="G75" s="39" t="str">
        <f t="shared" si="31"/>
        <v>Piotr</v>
      </c>
      <c r="H75" s="28" t="s">
        <v>246</v>
      </c>
      <c r="I75" s="39" t="str">
        <f t="shared" si="32"/>
        <v>Serkies</v>
      </c>
      <c r="J75" s="127" t="s">
        <v>370</v>
      </c>
      <c r="K75" s="29" t="s">
        <v>257</v>
      </c>
      <c r="L75" s="21" t="str">
        <f t="shared" si="34"/>
        <v>Serkies Piotr Dr inż.</v>
      </c>
      <c r="M75" s="25" t="str">
        <f t="shared" si="35"/>
        <v xml:space="preserve">Piotr | Serkies | Dr inż. |  ( 05383 ) </v>
      </c>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s="7" customFormat="1">
      <c r="A76" s="45" t="s">
        <v>324</v>
      </c>
      <c r="B76" s="21" t="s">
        <v>29</v>
      </c>
      <c r="C76" s="39" t="s">
        <v>361</v>
      </c>
      <c r="D76" s="21" t="s">
        <v>56</v>
      </c>
      <c r="E76" s="21" t="s">
        <v>151</v>
      </c>
      <c r="F76" s="27" t="str">
        <f t="shared" si="33"/>
        <v>Sikorski Tomasz Dr hab. inż.</v>
      </c>
      <c r="G76" s="39" t="str">
        <f t="shared" si="31"/>
        <v>Tomasz</v>
      </c>
      <c r="H76" s="28" t="s">
        <v>34</v>
      </c>
      <c r="I76" s="39" t="str">
        <f t="shared" si="32"/>
        <v>Sikorski</v>
      </c>
      <c r="J76" s="95" t="s">
        <v>362</v>
      </c>
      <c r="K76" s="29" t="s">
        <v>250</v>
      </c>
      <c r="L76" s="21" t="str">
        <f t="shared" si="34"/>
        <v>Sikorski Tomasz Dr hab. inż.</v>
      </c>
      <c r="M76" s="25" t="str">
        <f t="shared" si="35"/>
        <v xml:space="preserve">Tomasz | Sikorski | Dr hab. inż. |  ( 05141 ) </v>
      </c>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c r="A77" s="45" t="s">
        <v>325</v>
      </c>
      <c r="B77" s="21" t="s">
        <v>75</v>
      </c>
      <c r="C77" s="39" t="s">
        <v>231</v>
      </c>
      <c r="D77" s="21" t="s">
        <v>125</v>
      </c>
      <c r="E77" s="21" t="s">
        <v>152</v>
      </c>
      <c r="F77" s="27" t="str">
        <f t="shared" si="33"/>
        <v>Sobierajski Marian Prof. dr hab. inż.</v>
      </c>
      <c r="G77" s="39" t="str">
        <f t="shared" si="31"/>
        <v>Marian</v>
      </c>
      <c r="H77" s="28"/>
      <c r="I77" s="39" t="str">
        <f t="shared" si="32"/>
        <v>Sobierajski</v>
      </c>
      <c r="J77" s="71" t="s">
        <v>366</v>
      </c>
      <c r="K77" s="29" t="s">
        <v>254</v>
      </c>
      <c r="L77" s="21" t="str">
        <f t="shared" si="34"/>
        <v>Sobierajski Marian Prof. dr hab. inż.</v>
      </c>
      <c r="M77" s="25" t="str">
        <f t="shared" si="35"/>
        <v xml:space="preserve">Marian | Sobierajski | Prof. dr hab. inż. |  ( 05245 ) </v>
      </c>
    </row>
    <row r="78" spans="1:40" s="5" customFormat="1">
      <c r="A78" s="45" t="s">
        <v>326</v>
      </c>
      <c r="B78" s="21" t="s">
        <v>32</v>
      </c>
      <c r="C78" s="21" t="s">
        <v>33</v>
      </c>
      <c r="D78" s="21" t="s">
        <v>44</v>
      </c>
      <c r="E78" s="21" t="s">
        <v>153</v>
      </c>
      <c r="F78" s="27" t="str">
        <f t="shared" si="33"/>
        <v>Solak Krzysztof Dr inż.</v>
      </c>
      <c r="G78" s="39" t="str">
        <f t="shared" si="31"/>
        <v>Krzysztof</v>
      </c>
      <c r="H78" s="28" t="s">
        <v>80</v>
      </c>
      <c r="I78" s="39" t="str">
        <f t="shared" si="32"/>
        <v>Solak</v>
      </c>
      <c r="J78" s="72" t="s">
        <v>366</v>
      </c>
      <c r="K78" s="29" t="s">
        <v>253</v>
      </c>
      <c r="L78" s="21" t="str">
        <f t="shared" si="34"/>
        <v>Solak Krzysztof Dr inż.</v>
      </c>
      <c r="M78" s="25" t="str">
        <f t="shared" si="35"/>
        <v xml:space="preserve">Krzysztof | Solak | Dr inż. |  ( 05296 ) </v>
      </c>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1:40" s="5" customFormat="1">
      <c r="A79" s="45" t="s">
        <v>327</v>
      </c>
      <c r="B79" s="21" t="s">
        <v>32</v>
      </c>
      <c r="C79" s="39" t="s">
        <v>33</v>
      </c>
      <c r="D79" s="21" t="s">
        <v>130</v>
      </c>
      <c r="E79" s="21" t="s">
        <v>154</v>
      </c>
      <c r="F79" s="27" t="str">
        <f t="shared" si="33"/>
        <v>Staszewski Łukasz Dr inż.</v>
      </c>
      <c r="G79" s="39" t="str">
        <f t="shared" si="31"/>
        <v>Łukasz</v>
      </c>
      <c r="H79" s="28"/>
      <c r="I79" s="39" t="str">
        <f t="shared" si="32"/>
        <v>Staszewski</v>
      </c>
      <c r="J79" s="73" t="s">
        <v>366</v>
      </c>
      <c r="K79" s="29" t="s">
        <v>253</v>
      </c>
      <c r="L79" s="21" t="str">
        <f t="shared" si="34"/>
        <v>Staszewski Łukasz Dr inż.</v>
      </c>
      <c r="M79" s="25" t="str">
        <f t="shared" si="35"/>
        <v xml:space="preserve">Łukasz | Staszewski | Dr inż. |  ( 05410 ) </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1:40" s="7" customFormat="1">
      <c r="A80" s="45" t="s">
        <v>328</v>
      </c>
      <c r="B80" s="21" t="s">
        <v>32</v>
      </c>
      <c r="C80" s="39" t="s">
        <v>361</v>
      </c>
      <c r="D80" s="21" t="s">
        <v>41</v>
      </c>
      <c r="E80" s="21" t="s">
        <v>154</v>
      </c>
      <c r="F80" s="27" t="str">
        <f t="shared" si="33"/>
        <v>Staszewski Janusz Dr inż.</v>
      </c>
      <c r="G80" s="39" t="str">
        <f t="shared" si="31"/>
        <v>Janusz</v>
      </c>
      <c r="H80" s="28" t="s">
        <v>83</v>
      </c>
      <c r="I80" s="39" t="str">
        <f t="shared" si="32"/>
        <v>Staszewski</v>
      </c>
      <c r="J80" s="74" t="s">
        <v>366</v>
      </c>
      <c r="K80" s="29" t="s">
        <v>253</v>
      </c>
      <c r="L80" s="21" t="str">
        <f t="shared" si="34"/>
        <v>Staszewski Janusz Dr inż.</v>
      </c>
      <c r="M80" s="25" t="str">
        <f t="shared" si="35"/>
        <v xml:space="preserve">Janusz | Staszewski | Dr inż. |  ( 05263 ) </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1:40" s="7" customFormat="1">
      <c r="A81" s="26" t="s">
        <v>329</v>
      </c>
      <c r="B81" s="21" t="s">
        <v>32</v>
      </c>
      <c r="C81" s="21" t="s">
        <v>259</v>
      </c>
      <c r="D81" s="21" t="s">
        <v>53</v>
      </c>
      <c r="E81" s="21" t="s">
        <v>155</v>
      </c>
      <c r="F81" s="27" t="str">
        <f t="shared" si="33"/>
        <v>Stawski Piotr Dr inż.</v>
      </c>
      <c r="G81" s="39" t="str">
        <f t="shared" si="31"/>
        <v>Piotr</v>
      </c>
      <c r="H81" s="28"/>
      <c r="I81" s="39" t="str">
        <f t="shared" si="32"/>
        <v>Stawski</v>
      </c>
      <c r="J81" s="75" t="s">
        <v>366</v>
      </c>
      <c r="K81" s="29" t="s">
        <v>265</v>
      </c>
      <c r="L81" s="21" t="str">
        <f t="shared" si="34"/>
        <v>Stawski Piotr Dr inż.</v>
      </c>
      <c r="M81" s="25" t="str">
        <f t="shared" si="35"/>
        <v xml:space="preserve">Piotr | Stawski | Dr inż. |  ( 05224z ) </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s="38" customFormat="1">
      <c r="A82" s="41" t="s">
        <v>330</v>
      </c>
      <c r="B82" s="39" t="s">
        <v>32</v>
      </c>
      <c r="C82" s="39" t="s">
        <v>231</v>
      </c>
      <c r="D82" s="39" t="s">
        <v>275</v>
      </c>
      <c r="E82" s="39" t="s">
        <v>274</v>
      </c>
      <c r="F82" s="42" t="str">
        <f t="shared" si="33"/>
        <v>Suseł Mieczysław Dr inż.</v>
      </c>
      <c r="G82" s="39" t="str">
        <f t="shared" si="31"/>
        <v>Mieczysław</v>
      </c>
      <c r="H82" s="43"/>
      <c r="I82" s="39" t="str">
        <f t="shared" si="32"/>
        <v>Suseł</v>
      </c>
      <c r="J82" s="128" t="s">
        <v>370</v>
      </c>
      <c r="K82" s="44"/>
      <c r="L82" s="39" t="str">
        <f t="shared" si="34"/>
        <v>Suseł Mieczysław Dr inż.</v>
      </c>
      <c r="M82" s="40" t="str">
        <f t="shared" si="35"/>
        <v xml:space="preserve">Mieczysław | Suseł | Dr inż. |  ( 05343z ) </v>
      </c>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row>
    <row r="83" spans="1:40" s="7" customFormat="1">
      <c r="A83" s="26" t="s">
        <v>331</v>
      </c>
      <c r="B83" s="21" t="s">
        <v>75</v>
      </c>
      <c r="C83" s="39" t="s">
        <v>356</v>
      </c>
      <c r="D83" s="21" t="s">
        <v>44</v>
      </c>
      <c r="E83" s="21" t="s">
        <v>156</v>
      </c>
      <c r="F83" s="27" t="str">
        <f t="shared" si="33"/>
        <v>Szabat Krzysztof Prof. dr hab. inż.</v>
      </c>
      <c r="G83" s="39" t="str">
        <f t="shared" si="31"/>
        <v>Krzysztof</v>
      </c>
      <c r="H83" s="28"/>
      <c r="I83" s="39" t="str">
        <f t="shared" si="32"/>
        <v>Szabat</v>
      </c>
      <c r="J83" s="129" t="s">
        <v>370</v>
      </c>
      <c r="K83" s="29" t="s">
        <v>257</v>
      </c>
      <c r="L83" s="21" t="str">
        <f t="shared" si="34"/>
        <v>Szabat Krzysztof Prof. dr hab. inż.</v>
      </c>
      <c r="M83" s="25" t="str">
        <f t="shared" si="35"/>
        <v xml:space="preserve">Krzysztof | Szabat | Prof. dr hab. inż. |  ( 05344 ) </v>
      </c>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1:40" s="7" customFormat="1">
      <c r="A84" s="26" t="s">
        <v>332</v>
      </c>
      <c r="B84" s="21" t="s">
        <v>32</v>
      </c>
      <c r="C84" s="21" t="s">
        <v>231</v>
      </c>
      <c r="D84" s="21" t="s">
        <v>34</v>
      </c>
      <c r="E84" s="21" t="s">
        <v>157</v>
      </c>
      <c r="F84" s="27" t="str">
        <f t="shared" si="33"/>
        <v>Szkółka Stanisław Dr inż.</v>
      </c>
      <c r="G84" s="39" t="str">
        <f t="shared" si="31"/>
        <v>Stanisław</v>
      </c>
      <c r="H84" s="28" t="s">
        <v>45</v>
      </c>
      <c r="I84" s="39" t="str">
        <f t="shared" si="32"/>
        <v>Szkółka</v>
      </c>
      <c r="J84" s="76" t="s">
        <v>366</v>
      </c>
      <c r="K84" s="29" t="s">
        <v>252</v>
      </c>
      <c r="L84" s="21" t="str">
        <f t="shared" si="34"/>
        <v>Szkółka Stanisław Dr inż.</v>
      </c>
      <c r="M84" s="25" t="str">
        <f t="shared" si="35"/>
        <v xml:space="preserve">Stanisław | Szkółka | Dr inż. |  ( 05250z ) </v>
      </c>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1:40" s="38" customFormat="1">
      <c r="A85" s="41" t="s">
        <v>367</v>
      </c>
      <c r="B85" s="39" t="s">
        <v>365</v>
      </c>
      <c r="C85" s="39" t="s">
        <v>33</v>
      </c>
      <c r="D85" s="39" t="s">
        <v>363</v>
      </c>
      <c r="E85" s="39" t="s">
        <v>364</v>
      </c>
      <c r="F85" s="42" t="str">
        <f t="shared" si="33"/>
        <v xml:space="preserve">Sztafrowski Dariusz Dr </v>
      </c>
      <c r="G85" s="39" t="str">
        <f t="shared" si="31"/>
        <v>Dariusz</v>
      </c>
      <c r="H85" s="43"/>
      <c r="I85" s="39" t="str">
        <f t="shared" si="32"/>
        <v>Sztafrowski</v>
      </c>
      <c r="J85" s="77" t="s">
        <v>366</v>
      </c>
      <c r="K85" s="44" t="s">
        <v>255</v>
      </c>
      <c r="L85" s="39" t="str">
        <f t="shared" si="34"/>
        <v xml:space="preserve">Sztafrowski Dariusz Dr </v>
      </c>
      <c r="M85" s="40" t="str">
        <f t="shared" si="35"/>
        <v xml:space="preserve">Dariusz | Sztafrowski | Dr  |  ( p35812 ) </v>
      </c>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row>
    <row r="86" spans="1:40" s="7" customFormat="1">
      <c r="A86" s="26" t="s">
        <v>333</v>
      </c>
      <c r="B86" s="21" t="s">
        <v>32</v>
      </c>
      <c r="C86" s="21" t="s">
        <v>33</v>
      </c>
      <c r="D86" s="21" t="s">
        <v>57</v>
      </c>
      <c r="E86" s="21" t="s">
        <v>158</v>
      </c>
      <c r="F86" s="27" t="str">
        <f t="shared" si="33"/>
        <v>Szuba Marek Dr inż.</v>
      </c>
      <c r="G86" s="39" t="str">
        <f t="shared" si="31"/>
        <v>Marek</v>
      </c>
      <c r="H86" s="28"/>
      <c r="I86" s="39" t="str">
        <f t="shared" si="32"/>
        <v>Szuba</v>
      </c>
      <c r="J86" s="78" t="s">
        <v>366</v>
      </c>
      <c r="K86" s="29" t="s">
        <v>255</v>
      </c>
      <c r="L86" s="21" t="str">
        <f t="shared" si="34"/>
        <v>Szuba Marek Dr inż.</v>
      </c>
      <c r="M86" s="25" t="str">
        <f t="shared" si="35"/>
        <v xml:space="preserve">Marek | Szuba | Dr inż. |  ( 05251 ) </v>
      </c>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s="7" customFormat="1">
      <c r="A87" s="26" t="s">
        <v>334</v>
      </c>
      <c r="B87" s="21" t="s">
        <v>32</v>
      </c>
      <c r="C87" s="39" t="s">
        <v>361</v>
      </c>
      <c r="D87" s="21" t="s">
        <v>113</v>
      </c>
      <c r="E87" s="21" t="s">
        <v>159</v>
      </c>
      <c r="F87" s="27" t="str">
        <f t="shared" si="33"/>
        <v>Szymańda Jarosław Dr inż.</v>
      </c>
      <c r="G87" s="39" t="str">
        <f t="shared" si="31"/>
        <v>Jarosław</v>
      </c>
      <c r="H87" s="28" t="s">
        <v>125</v>
      </c>
      <c r="I87" s="39" t="str">
        <f t="shared" si="32"/>
        <v>Szymańda</v>
      </c>
      <c r="J87" s="96" t="s">
        <v>362</v>
      </c>
      <c r="K87" s="29" t="s">
        <v>250</v>
      </c>
      <c r="L87" s="21" t="str">
        <f t="shared" si="34"/>
        <v>Szymańda Jarosław Dr inż.</v>
      </c>
      <c r="M87" s="25" t="str">
        <f t="shared" si="35"/>
        <v xml:space="preserve">Jarosław | Szymańda | Dr inż. |  ( 05126 ) </v>
      </c>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s="7" customFormat="1">
      <c r="A88" s="26" t="s">
        <v>335</v>
      </c>
      <c r="B88" s="21" t="s">
        <v>32</v>
      </c>
      <c r="C88" s="21" t="s">
        <v>33</v>
      </c>
      <c r="D88" s="21" t="s">
        <v>106</v>
      </c>
      <c r="E88" s="21" t="s">
        <v>160</v>
      </c>
      <c r="F88" s="27" t="str">
        <f t="shared" si="33"/>
        <v>Tarchała Grzegorz Dr inż.</v>
      </c>
      <c r="G88" s="39" t="str">
        <f t="shared" si="31"/>
        <v>Grzegorz</v>
      </c>
      <c r="H88" s="28" t="s">
        <v>239</v>
      </c>
      <c r="I88" s="39" t="str">
        <f t="shared" si="32"/>
        <v>Tarchała</v>
      </c>
      <c r="J88" s="130" t="s">
        <v>370</v>
      </c>
      <c r="K88" s="29" t="s">
        <v>257</v>
      </c>
      <c r="L88" s="21" t="str">
        <f t="shared" si="34"/>
        <v>Tarchała Grzegorz Dr inż.</v>
      </c>
      <c r="M88" s="25" t="str">
        <f t="shared" si="35"/>
        <v xml:space="preserve">Grzegorz | Tarchała | Dr inż. |  ( 05385 ) </v>
      </c>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s="7" customFormat="1">
      <c r="A89" s="26" t="s">
        <v>336</v>
      </c>
      <c r="B89" s="21" t="s">
        <v>32</v>
      </c>
      <c r="C89" s="39" t="s">
        <v>33</v>
      </c>
      <c r="D89" s="21" t="s">
        <v>101</v>
      </c>
      <c r="E89" s="21" t="s">
        <v>161</v>
      </c>
      <c r="F89" s="27" t="str">
        <f t="shared" si="33"/>
        <v>Wacławek Zbigniew Dr inż.</v>
      </c>
      <c r="G89" s="39" t="str">
        <f t="shared" si="31"/>
        <v>Zbigniew</v>
      </c>
      <c r="H89" s="28" t="s">
        <v>44</v>
      </c>
      <c r="I89" s="39" t="str">
        <f t="shared" si="32"/>
        <v>Wacławek</v>
      </c>
      <c r="J89" s="58" t="s">
        <v>362</v>
      </c>
      <c r="K89" s="29" t="s">
        <v>250</v>
      </c>
      <c r="L89" s="21" t="str">
        <f t="shared" si="34"/>
        <v>Wacławek Zbigniew Dr inż.</v>
      </c>
      <c r="M89" s="25" t="str">
        <f t="shared" si="35"/>
        <v xml:space="preserve">Zbigniew | Wacławek | Dr inż. |  ( 05129 ) </v>
      </c>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s="7" customFormat="1">
      <c r="A90" s="26" t="s">
        <v>337</v>
      </c>
      <c r="B90" s="21" t="s">
        <v>29</v>
      </c>
      <c r="C90" s="39" t="s">
        <v>361</v>
      </c>
      <c r="D90" s="21" t="s">
        <v>44</v>
      </c>
      <c r="E90" s="21" t="s">
        <v>162</v>
      </c>
      <c r="F90" s="27" t="str">
        <f t="shared" si="33"/>
        <v>Wieczorek Krzysztof Dr hab. inż.</v>
      </c>
      <c r="G90" s="39" t="str">
        <f t="shared" si="31"/>
        <v>Krzysztof</v>
      </c>
      <c r="H90" s="28"/>
      <c r="I90" s="39" t="str">
        <f t="shared" si="32"/>
        <v>Wieczorek</v>
      </c>
      <c r="J90" s="97" t="s">
        <v>362</v>
      </c>
      <c r="K90" s="29" t="s">
        <v>249</v>
      </c>
      <c r="L90" s="21" t="str">
        <f t="shared" si="34"/>
        <v>Wieczorek Krzysztof Dr hab. inż.</v>
      </c>
      <c r="M90" s="25" t="str">
        <f t="shared" si="35"/>
        <v xml:space="preserve">Krzysztof | Wieczorek | Dr hab. inż. |  ( 05144 ) </v>
      </c>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s="38" customFormat="1">
      <c r="A91" s="41" t="s">
        <v>368</v>
      </c>
      <c r="B91" s="39" t="s">
        <v>32</v>
      </c>
      <c r="C91" s="39" t="s">
        <v>358</v>
      </c>
      <c r="D91" s="39" t="s">
        <v>57</v>
      </c>
      <c r="E91" s="39" t="s">
        <v>369</v>
      </c>
      <c r="F91" s="42" t="str">
        <f t="shared" si="33"/>
        <v>Wąsowski Marek Dr inż.</v>
      </c>
      <c r="G91" s="39" t="str">
        <f t="shared" si="31"/>
        <v>Marek</v>
      </c>
      <c r="H91" s="43"/>
      <c r="I91" s="39" t="str">
        <f t="shared" si="32"/>
        <v>Wąsowski</v>
      </c>
      <c r="J91" s="99" t="s">
        <v>366</v>
      </c>
      <c r="K91" s="44" t="s">
        <v>253</v>
      </c>
      <c r="L91" s="39" t="str">
        <f t="shared" si="34"/>
        <v>Wąsowski Marek Dr inż.</v>
      </c>
      <c r="M91" s="40" t="str">
        <f t="shared" si="35"/>
        <v xml:space="preserve">Marek | Wąsowski | Dr inż. |  ( 05415 ) </v>
      </c>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row>
    <row r="92" spans="1:40" s="5" customFormat="1">
      <c r="A92" s="26" t="s">
        <v>338</v>
      </c>
      <c r="B92" s="21" t="s">
        <v>75</v>
      </c>
      <c r="C92" s="21" t="s">
        <v>231</v>
      </c>
      <c r="D92" s="21" t="s">
        <v>163</v>
      </c>
      <c r="E92" s="21" t="s">
        <v>164</v>
      </c>
      <c r="F92" s="27" t="str">
        <f t="shared" si="33"/>
        <v>Wilczyński Artur Prof. dr hab. inż.</v>
      </c>
      <c r="G92" s="39" t="str">
        <f t="shared" si="31"/>
        <v>Artur</v>
      </c>
      <c r="H92" s="28" t="s">
        <v>83</v>
      </c>
      <c r="I92" s="39" t="str">
        <f t="shared" si="32"/>
        <v>Wilczyński</v>
      </c>
      <c r="J92" s="79" t="s">
        <v>366</v>
      </c>
      <c r="K92" s="29" t="s">
        <v>254</v>
      </c>
      <c r="L92" s="21" t="str">
        <f t="shared" si="34"/>
        <v>Wilczyński Artur Prof. dr hab. inż.</v>
      </c>
      <c r="M92" s="25" t="str">
        <f t="shared" si="35"/>
        <v xml:space="preserve">Artur | Wilczyński | Prof. dr hab. inż. |  ( 05813 ) </v>
      </c>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s="6" customFormat="1">
      <c r="A93" s="26" t="s">
        <v>339</v>
      </c>
      <c r="B93" s="21" t="s">
        <v>75</v>
      </c>
      <c r="C93" s="39" t="s">
        <v>356</v>
      </c>
      <c r="D93" s="21" t="s">
        <v>83</v>
      </c>
      <c r="E93" s="21" t="s">
        <v>165</v>
      </c>
      <c r="F93" s="27" t="str">
        <f t="shared" ref="F93:F105" si="38">L93</f>
        <v>Wilkosz Kazimierz Prof. dr hab. inż.</v>
      </c>
      <c r="G93" s="39" t="str">
        <f t="shared" si="31"/>
        <v>Kazimierz</v>
      </c>
      <c r="H93" s="28" t="s">
        <v>245</v>
      </c>
      <c r="I93" s="39" t="str">
        <f t="shared" si="32"/>
        <v>Wilkosz</v>
      </c>
      <c r="J93" s="80" t="s">
        <v>366</v>
      </c>
      <c r="K93" s="29" t="s">
        <v>254</v>
      </c>
      <c r="L93" s="21" t="str">
        <f t="shared" ref="L93:L105" si="39">CONCATENATE(E93," ",D93," ",B93)</f>
        <v>Wilkosz Kazimierz Prof. dr hab. inż.</v>
      </c>
      <c r="M93" s="25" t="str">
        <f t="shared" ref="M93:M105" si="40">CONCATENATE(D93," | ",E93," | ",B93," | "," ( ",A93, " ) ")</f>
        <v xml:space="preserve">Kazimierz | Wilkosz | Prof. dr hab. inż. |  ( 05255 ) </v>
      </c>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s="4" customFormat="1">
      <c r="A94" s="26" t="s">
        <v>340</v>
      </c>
      <c r="B94" s="21" t="s">
        <v>122</v>
      </c>
      <c r="C94" s="21" t="s">
        <v>261</v>
      </c>
      <c r="D94" s="21" t="s">
        <v>45</v>
      </c>
      <c r="E94" s="21" t="s">
        <v>166</v>
      </c>
      <c r="F94" s="27" t="str">
        <f t="shared" si="38"/>
        <v>Wiszniewski Andrzej Prof. zw. dr hab. inż.</v>
      </c>
      <c r="G94" s="39" t="str">
        <f t="shared" si="31"/>
        <v>Andrzej</v>
      </c>
      <c r="H94" s="28" t="s">
        <v>240</v>
      </c>
      <c r="I94" s="39" t="str">
        <f t="shared" si="32"/>
        <v>Wiszniewski</v>
      </c>
      <c r="J94" s="81" t="s">
        <v>366</v>
      </c>
      <c r="K94" s="29" t="s">
        <v>253</v>
      </c>
      <c r="L94" s="21" t="str">
        <f t="shared" si="39"/>
        <v>Wiszniewski Andrzej Prof. zw. dr hab. inż.</v>
      </c>
      <c r="M94" s="25" t="str">
        <f t="shared" si="40"/>
        <v xml:space="preserve">Andrzej | Wiszniewski | Prof. zw. dr hab. inż. |  ( 05256 ) </v>
      </c>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1:40" s="7" customFormat="1">
      <c r="A95" s="26" t="s">
        <v>341</v>
      </c>
      <c r="B95" s="21" t="s">
        <v>32</v>
      </c>
      <c r="C95" s="39" t="s">
        <v>33</v>
      </c>
      <c r="D95" s="21" t="s">
        <v>106</v>
      </c>
      <c r="E95" s="21" t="s">
        <v>167</v>
      </c>
      <c r="F95" s="27" t="str">
        <f t="shared" si="38"/>
        <v>Wiśniewski Grzegorz Dr inż.</v>
      </c>
      <c r="G95" s="39" t="str">
        <f t="shared" si="31"/>
        <v>Grzegorz</v>
      </c>
      <c r="H95" s="28" t="s">
        <v>148</v>
      </c>
      <c r="I95" s="39" t="str">
        <f t="shared" si="32"/>
        <v>Wiśniewski</v>
      </c>
      <c r="J95" s="82" t="s">
        <v>366</v>
      </c>
      <c r="K95" s="29" t="s">
        <v>253</v>
      </c>
      <c r="L95" s="21" t="str">
        <f t="shared" si="39"/>
        <v>Wiśniewski Grzegorz Dr inż.</v>
      </c>
      <c r="M95" s="25" t="str">
        <f t="shared" si="40"/>
        <v xml:space="preserve">Grzegorz | Wiśniewski | Dr inż. |  ( 05214 ) </v>
      </c>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1:40" s="6" customFormat="1">
      <c r="A96" s="26" t="s">
        <v>342</v>
      </c>
      <c r="B96" s="21" t="s">
        <v>29</v>
      </c>
      <c r="C96" s="21" t="s">
        <v>231</v>
      </c>
      <c r="D96" s="21" t="s">
        <v>168</v>
      </c>
      <c r="E96" s="21" t="s">
        <v>169</v>
      </c>
      <c r="F96" s="27" t="str">
        <f t="shared" si="38"/>
        <v>Wnukowska Bogumiła Dr hab. inż.</v>
      </c>
      <c r="G96" s="39" t="str">
        <f t="shared" si="31"/>
        <v>Bogumiła</v>
      </c>
      <c r="H96" s="28" t="s">
        <v>247</v>
      </c>
      <c r="I96" s="39" t="str">
        <f t="shared" si="32"/>
        <v>Wnukowska</v>
      </c>
      <c r="J96" s="83" t="s">
        <v>366</v>
      </c>
      <c r="K96" s="29" t="s">
        <v>255</v>
      </c>
      <c r="L96" s="21" t="str">
        <f t="shared" si="39"/>
        <v>Wnukowska Bogumiła Dr hab. inż.</v>
      </c>
      <c r="M96" s="25" t="str">
        <f t="shared" si="40"/>
        <v xml:space="preserve">Bogumiła | Wnukowska | Dr hab. inż. |  ( 05258z ) </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s="7" customFormat="1">
      <c r="A97" s="26" t="s">
        <v>343</v>
      </c>
      <c r="B97" s="21" t="s">
        <v>32</v>
      </c>
      <c r="C97" s="21" t="s">
        <v>33</v>
      </c>
      <c r="D97" s="21" t="s">
        <v>46</v>
      </c>
      <c r="E97" s="21" t="s">
        <v>170</v>
      </c>
      <c r="F97" s="27" t="str">
        <f t="shared" si="38"/>
        <v>Wolkiewicz Marcin Dr inż.</v>
      </c>
      <c r="G97" s="39" t="str">
        <f t="shared" si="31"/>
        <v>Marcin</v>
      </c>
      <c r="H97" s="28"/>
      <c r="I97" s="39" t="str">
        <f t="shared" si="32"/>
        <v>Wolkiewicz</v>
      </c>
      <c r="J97" s="131" t="s">
        <v>370</v>
      </c>
      <c r="K97" s="29" t="s">
        <v>257</v>
      </c>
      <c r="L97" s="21" t="str">
        <f t="shared" si="39"/>
        <v>Wolkiewicz Marcin Dr inż.</v>
      </c>
      <c r="M97" s="25" t="str">
        <f t="shared" si="40"/>
        <v xml:space="preserve">Marcin | Wolkiewicz | Dr inż. |  ( 05377 ) </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s="7" customFormat="1">
      <c r="A98" s="26" t="s">
        <v>344</v>
      </c>
      <c r="B98" s="21" t="s">
        <v>32</v>
      </c>
      <c r="C98" s="39" t="s">
        <v>33</v>
      </c>
      <c r="D98" s="21" t="s">
        <v>91</v>
      </c>
      <c r="E98" s="21" t="s">
        <v>171</v>
      </c>
      <c r="F98" s="27" t="str">
        <f t="shared" si="38"/>
        <v>Woźny Leszek Dr inż.</v>
      </c>
      <c r="G98" s="39" t="str">
        <f t="shared" si="31"/>
        <v>Leszek</v>
      </c>
      <c r="H98" s="28" t="s">
        <v>53</v>
      </c>
      <c r="I98" s="39" t="str">
        <f t="shared" si="32"/>
        <v>Woźny</v>
      </c>
      <c r="J98" s="59" t="s">
        <v>362</v>
      </c>
      <c r="K98" s="29" t="s">
        <v>251</v>
      </c>
      <c r="L98" s="21" t="str">
        <f t="shared" si="39"/>
        <v>Woźny Leszek Dr inż.</v>
      </c>
      <c r="M98" s="25" t="str">
        <f t="shared" si="40"/>
        <v xml:space="preserve">Leszek | Woźny | Dr inż. |  ( 05131 ) </v>
      </c>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1:40" s="38" customFormat="1">
      <c r="A99" s="41" t="s">
        <v>345</v>
      </c>
      <c r="B99" s="39" t="s">
        <v>32</v>
      </c>
      <c r="C99" s="39" t="s">
        <v>33</v>
      </c>
      <c r="D99" s="39" t="s">
        <v>273</v>
      </c>
      <c r="E99" s="39" t="s">
        <v>276</v>
      </c>
      <c r="F99" s="42" t="str">
        <f t="shared" si="38"/>
        <v>Wróbel Karol Dr inż.</v>
      </c>
      <c r="G99" s="39" t="str">
        <f t="shared" si="31"/>
        <v>Karol</v>
      </c>
      <c r="H99" s="43"/>
      <c r="I99" s="39" t="str">
        <f t="shared" si="32"/>
        <v>Wróbel</v>
      </c>
      <c r="J99" s="132" t="s">
        <v>370</v>
      </c>
      <c r="K99" s="44" t="s">
        <v>257</v>
      </c>
      <c r="L99" s="39" t="str">
        <f t="shared" si="39"/>
        <v>Wróbel Karol Dr inż.</v>
      </c>
      <c r="M99" s="40" t="str">
        <f t="shared" si="40"/>
        <v xml:space="preserve">Karol | Wróbel | Dr inż. |  ( 053112 ) </v>
      </c>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row>
    <row r="100" spans="1:40" s="5" customFormat="1">
      <c r="A100" s="26" t="s">
        <v>346</v>
      </c>
      <c r="B100" s="21" t="s">
        <v>75</v>
      </c>
      <c r="C100" s="21" t="s">
        <v>231</v>
      </c>
      <c r="D100" s="21" t="s">
        <v>101</v>
      </c>
      <c r="E100" s="21" t="s">
        <v>172</v>
      </c>
      <c r="F100" s="27" t="str">
        <f t="shared" si="38"/>
        <v>Wróblewski Zbigniew Prof. dr hab. inż.</v>
      </c>
      <c r="G100" s="39" t="str">
        <f t="shared" si="31"/>
        <v>Zbigniew</v>
      </c>
      <c r="H100" s="28" t="s">
        <v>85</v>
      </c>
      <c r="I100" s="39" t="str">
        <f t="shared" si="32"/>
        <v>Wróblewski</v>
      </c>
      <c r="J100" s="84" t="s">
        <v>366</v>
      </c>
      <c r="K100" s="29" t="s">
        <v>255</v>
      </c>
      <c r="L100" s="21" t="str">
        <f t="shared" si="39"/>
        <v>Wróblewski Zbigniew Prof. dr hab. inż.</v>
      </c>
      <c r="M100" s="25" t="str">
        <f t="shared" si="40"/>
        <v xml:space="preserve">Zbigniew | Wróblewski | Prof. dr hab. inż. |  ( 05259z ) </v>
      </c>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s="7" customFormat="1">
      <c r="A101" s="26" t="s">
        <v>347</v>
      </c>
      <c r="B101" s="21" t="s">
        <v>32</v>
      </c>
      <c r="C101" s="21" t="s">
        <v>231</v>
      </c>
      <c r="D101" s="21" t="s">
        <v>92</v>
      </c>
      <c r="E101" s="21" t="s">
        <v>173</v>
      </c>
      <c r="F101" s="27" t="str">
        <f t="shared" si="38"/>
        <v>Zacirka Ryszard Dr inż.</v>
      </c>
      <c r="G101" s="39" t="str">
        <f t="shared" si="31"/>
        <v>Ryszard</v>
      </c>
      <c r="H101" s="28" t="s">
        <v>248</v>
      </c>
      <c r="I101" s="39" t="str">
        <f t="shared" si="32"/>
        <v>Zacirka</v>
      </c>
      <c r="J101" s="85" t="s">
        <v>366</v>
      </c>
      <c r="K101" s="29" t="s">
        <v>255</v>
      </c>
      <c r="L101" s="21" t="str">
        <f t="shared" si="39"/>
        <v>Zacirka Ryszard Dr inż.</v>
      </c>
      <c r="M101" s="25" t="str">
        <f t="shared" si="40"/>
        <v xml:space="preserve">Ryszard | Zacirka | Dr inż. |  ( 05260 ) </v>
      </c>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spans="1:40" s="6" customFormat="1">
      <c r="A102" s="26" t="s">
        <v>348</v>
      </c>
      <c r="B102" s="21" t="s">
        <v>29</v>
      </c>
      <c r="C102" s="21" t="s">
        <v>231</v>
      </c>
      <c r="D102" s="21" t="s">
        <v>85</v>
      </c>
      <c r="E102" s="21" t="s">
        <v>174</v>
      </c>
      <c r="F102" s="27" t="str">
        <f t="shared" si="38"/>
        <v>Zawilak Jan Dr hab. inż.</v>
      </c>
      <c r="G102" s="39" t="str">
        <f t="shared" si="31"/>
        <v>Jan</v>
      </c>
      <c r="H102" s="28"/>
      <c r="I102" s="39" t="str">
        <f t="shared" si="32"/>
        <v>Zawilak</v>
      </c>
      <c r="J102" s="133" t="s">
        <v>370</v>
      </c>
      <c r="K102" s="29" t="s">
        <v>256</v>
      </c>
      <c r="L102" s="21" t="str">
        <f t="shared" si="39"/>
        <v>Zawilak Jan Dr hab. inż.</v>
      </c>
      <c r="M102" s="25" t="str">
        <f t="shared" si="40"/>
        <v xml:space="preserve">Jan | Zawilak | Dr hab. inż. |  ( 05351 ) </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s="6" customFormat="1">
      <c r="A103" s="26" t="s">
        <v>349</v>
      </c>
      <c r="B103" s="26" t="s">
        <v>32</v>
      </c>
      <c r="C103" s="21" t="s">
        <v>33</v>
      </c>
      <c r="D103" s="26" t="s">
        <v>56</v>
      </c>
      <c r="E103" s="26" t="s">
        <v>174</v>
      </c>
      <c r="F103" s="30" t="str">
        <f t="shared" si="38"/>
        <v>Zawilak Tomasz Dr inż.</v>
      </c>
      <c r="G103" s="39" t="str">
        <f t="shared" si="31"/>
        <v>Tomasz</v>
      </c>
      <c r="H103" s="28" t="s">
        <v>80</v>
      </c>
      <c r="I103" s="39" t="str">
        <f t="shared" si="32"/>
        <v>Zawilak</v>
      </c>
      <c r="J103" s="134" t="s">
        <v>370</v>
      </c>
      <c r="K103" s="29" t="s">
        <v>256</v>
      </c>
      <c r="L103" s="21" t="str">
        <f t="shared" si="39"/>
        <v>Zawilak Tomasz Dr inż.</v>
      </c>
      <c r="M103" s="25" t="str">
        <f t="shared" si="40"/>
        <v xml:space="preserve">Tomasz | Zawilak | Dr inż. |  ( 05362 ) </v>
      </c>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s="6" customFormat="1">
      <c r="A104" s="26" t="s">
        <v>350</v>
      </c>
      <c r="B104" s="21" t="s">
        <v>29</v>
      </c>
      <c r="C104" s="39" t="s">
        <v>361</v>
      </c>
      <c r="D104" s="21" t="s">
        <v>85</v>
      </c>
      <c r="E104" s="21" t="s">
        <v>175</v>
      </c>
      <c r="F104" s="27" t="str">
        <f t="shared" si="38"/>
        <v>Ziaja Jan Dr hab. inż.</v>
      </c>
      <c r="G104" s="39" t="str">
        <f t="shared" si="31"/>
        <v>Jan</v>
      </c>
      <c r="H104" s="28" t="s">
        <v>34</v>
      </c>
      <c r="I104" s="39" t="str">
        <f t="shared" si="32"/>
        <v>Ziaja</v>
      </c>
      <c r="J104" s="98" t="s">
        <v>362</v>
      </c>
      <c r="K104" s="29" t="s">
        <v>251</v>
      </c>
      <c r="L104" s="21" t="str">
        <f t="shared" si="39"/>
        <v>Ziaja Jan Dr hab. inż.</v>
      </c>
      <c r="M104" s="25" t="str">
        <f t="shared" si="40"/>
        <v xml:space="preserve">Jan | Ziaja | Dr hab. inż. |  ( 05132 ) </v>
      </c>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s="7" customFormat="1" ht="15.75" thickBot="1">
      <c r="A105" s="26" t="s">
        <v>351</v>
      </c>
      <c r="B105" s="39" t="s">
        <v>29</v>
      </c>
      <c r="C105" s="39" t="s">
        <v>361</v>
      </c>
      <c r="D105" s="21" t="s">
        <v>61</v>
      </c>
      <c r="E105" s="21" t="s">
        <v>176</v>
      </c>
      <c r="F105" s="31" t="str">
        <f t="shared" si="38"/>
        <v>Żyłka Paweł Dr hab. inż.</v>
      </c>
      <c r="G105" s="32" t="str">
        <f t="shared" si="31"/>
        <v>Paweł</v>
      </c>
      <c r="H105" s="32"/>
      <c r="I105" s="32" t="str">
        <f t="shared" si="32"/>
        <v>Żyłka</v>
      </c>
      <c r="J105" s="32" t="s">
        <v>362</v>
      </c>
      <c r="K105" s="33" t="s">
        <v>251</v>
      </c>
      <c r="L105" s="21" t="str">
        <f t="shared" si="39"/>
        <v>Żyłka Paweł Dr hab. inż.</v>
      </c>
      <c r="M105" s="25" t="str">
        <f t="shared" si="40"/>
        <v xml:space="preserve">Paweł | Żyłka | Dr hab. inż. |  ( 05134 ) </v>
      </c>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c r="A106" s="21"/>
      <c r="B106" s="21"/>
      <c r="C106" s="21"/>
      <c r="D106" s="21"/>
      <c r="E106" s="21"/>
      <c r="F106" s="21">
        <v>1</v>
      </c>
      <c r="G106" s="21">
        <v>2</v>
      </c>
      <c r="H106" s="21">
        <v>3</v>
      </c>
      <c r="I106" s="21">
        <v>4</v>
      </c>
      <c r="J106" s="21">
        <v>5</v>
      </c>
      <c r="K106" s="21">
        <v>6</v>
      </c>
      <c r="L106" s="21"/>
      <c r="M106" s="21"/>
    </row>
    <row r="107" spans="1:40">
      <c r="F107"/>
      <c r="G107"/>
      <c r="H107"/>
      <c r="I107"/>
    </row>
    <row r="108" spans="1:40">
      <c r="F108"/>
      <c r="G108"/>
      <c r="H108"/>
      <c r="I108"/>
    </row>
    <row r="109" spans="1:40">
      <c r="F109"/>
      <c r="G109"/>
      <c r="H109"/>
      <c r="I109"/>
    </row>
    <row r="110" spans="1:40">
      <c r="F110"/>
      <c r="G110"/>
      <c r="H110"/>
      <c r="I110"/>
    </row>
    <row r="111" spans="1:40">
      <c r="F111"/>
      <c r="G111"/>
      <c r="H111"/>
      <c r="I111"/>
    </row>
    <row r="112" spans="1:40">
      <c r="F112"/>
      <c r="G112"/>
      <c r="H112"/>
      <c r="I112"/>
    </row>
    <row r="113" spans="6:9">
      <c r="F113"/>
      <c r="G113"/>
      <c r="H113"/>
      <c r="I113"/>
    </row>
    <row r="114" spans="6:9">
      <c r="F114"/>
      <c r="G114"/>
      <c r="H114"/>
      <c r="I114"/>
    </row>
  </sheetData>
  <autoFilter ref="A1:L106" xr:uid="{00000000-0009-0000-0000-000001000000}"/>
  <sortState ref="A2:M112">
    <sortCondition ref="I2:I112"/>
    <sortCondition ref="G2:G11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
  <sheetViews>
    <sheetView workbookViewId="0">
      <selection activeCell="D25" sqref="D25"/>
    </sheetView>
  </sheetViews>
  <sheetFormatPr defaultRowHeight="15"/>
  <cols>
    <col min="1" max="1" width="24.7109375" customWidth="1"/>
    <col min="2" max="2" width="15.42578125" bestFit="1" customWidth="1"/>
    <col min="3" max="3" width="11.85546875" bestFit="1" customWidth="1"/>
    <col min="4" max="6" width="36.28515625" bestFit="1" customWidth="1"/>
    <col min="7" max="7" width="21.85546875" bestFit="1" customWidth="1"/>
    <col min="8" max="8" width="15.42578125" bestFit="1" customWidth="1"/>
  </cols>
  <sheetData>
    <row r="1" spans="1:9" s="18" customFormat="1">
      <c r="A1" s="18" t="s">
        <v>180</v>
      </c>
      <c r="B1" s="18" t="s">
        <v>184</v>
      </c>
      <c r="C1" s="18" t="s">
        <v>182</v>
      </c>
      <c r="D1" s="18" t="str">
        <f t="shared" ref="D1" si="0">E1</f>
        <v>Automatyka i Robotyka_inż._AMU</v>
      </c>
      <c r="E1" s="18" t="str">
        <f t="shared" ref="E1" si="1">CONCATENATE(A1,"_",B1,"_",C1)</f>
        <v>Automatyka i Robotyka_inż._AMU</v>
      </c>
      <c r="F1" s="2" t="str">
        <f t="shared" ref="F1" si="2">E1</f>
        <v>Automatyka i Robotyka_inż._AMU</v>
      </c>
      <c r="G1" s="2" t="str">
        <f t="shared" ref="G1" si="3">A1</f>
        <v>Automatyka i Robotyka</v>
      </c>
      <c r="H1" s="2" t="str">
        <f t="shared" ref="H1:I12" si="4">B1</f>
        <v>inż.</v>
      </c>
      <c r="I1" s="2" t="str">
        <f t="shared" si="4"/>
        <v>AMU</v>
      </c>
    </row>
    <row r="2" spans="1:9">
      <c r="A2" s="167" t="s">
        <v>180</v>
      </c>
      <c r="B2" t="s">
        <v>184</v>
      </c>
      <c r="C2" t="s">
        <v>186</v>
      </c>
      <c r="D2" t="str">
        <f t="shared" ref="D2:D12" si="5">E2</f>
        <v>Automatyka i Robotyka_inż._ASE</v>
      </c>
      <c r="E2" t="str">
        <f t="shared" ref="E2:E12" si="6">CONCATENATE(A2,"_",B2,"_",C2)</f>
        <v>Automatyka i Robotyka_inż._ASE</v>
      </c>
      <c r="F2" s="2" t="str">
        <f t="shared" ref="F2:F11" si="7">E2</f>
        <v>Automatyka i Robotyka_inż._ASE</v>
      </c>
      <c r="G2" s="2" t="str">
        <f t="shared" ref="G2:G11" si="8">A2</f>
        <v>Automatyka i Robotyka</v>
      </c>
      <c r="H2" s="2" t="str">
        <f t="shared" ref="H2:H11" si="9">B2</f>
        <v>inż.</v>
      </c>
      <c r="I2" s="2" t="str">
        <f t="shared" si="4"/>
        <v>ASE</v>
      </c>
    </row>
    <row r="3" spans="1:9" s="18" customFormat="1">
      <c r="A3" s="18" t="s">
        <v>179</v>
      </c>
      <c r="B3" s="18" t="s">
        <v>184</v>
      </c>
      <c r="C3" s="18" t="s">
        <v>183</v>
      </c>
      <c r="D3" s="18" t="str">
        <f t="shared" ref="D3" si="10">E3</f>
        <v>Elektrotechnika_inż._EEN</v>
      </c>
      <c r="E3" s="18" t="str">
        <f t="shared" ref="E3" si="11">CONCATENATE(A3,"_",B3,"_",C3)</f>
        <v>Elektrotechnika_inż._EEN</v>
      </c>
      <c r="F3" s="2" t="str">
        <f t="shared" ref="F3" si="12">E3</f>
        <v>Elektrotechnika_inż._EEN</v>
      </c>
      <c r="G3" s="2" t="str">
        <f t="shared" ref="G3" si="13">A3</f>
        <v>Elektrotechnika</v>
      </c>
      <c r="H3" s="2" t="str">
        <f t="shared" ref="H3" si="14">B3</f>
        <v>inż.</v>
      </c>
      <c r="I3" s="2" t="str">
        <f t="shared" si="4"/>
        <v>EEN</v>
      </c>
    </row>
    <row r="4" spans="1:9">
      <c r="A4" t="s">
        <v>179</v>
      </c>
      <c r="B4" t="s">
        <v>184</v>
      </c>
      <c r="C4" s="18" t="s">
        <v>187</v>
      </c>
      <c r="D4" t="str">
        <f t="shared" si="5"/>
        <v>Elektrotechnika_inż._ETP</v>
      </c>
      <c r="E4" t="str">
        <f t="shared" si="6"/>
        <v>Elektrotechnika_inż._ETP</v>
      </c>
      <c r="F4" s="2" t="str">
        <f t="shared" si="7"/>
        <v>Elektrotechnika_inż._ETP</v>
      </c>
      <c r="G4" s="2" t="str">
        <f t="shared" si="8"/>
        <v>Elektrotechnika</v>
      </c>
      <c r="H4" s="2" t="str">
        <f t="shared" si="9"/>
        <v>inż.</v>
      </c>
      <c r="I4" s="2" t="str">
        <f t="shared" si="4"/>
        <v>ETP</v>
      </c>
    </row>
    <row r="5" spans="1:9">
      <c r="A5" t="s">
        <v>181</v>
      </c>
      <c r="B5" t="s">
        <v>184</v>
      </c>
      <c r="D5" t="str">
        <f t="shared" si="5"/>
        <v>Mechatronika_inż._</v>
      </c>
      <c r="E5" t="str">
        <f t="shared" si="6"/>
        <v>Mechatronika_inż._</v>
      </c>
      <c r="F5" s="2" t="str">
        <f t="shared" si="7"/>
        <v>Mechatronika_inż._</v>
      </c>
      <c r="G5" s="2" t="str">
        <f t="shared" si="8"/>
        <v>Mechatronika</v>
      </c>
      <c r="H5" s="2" t="str">
        <f t="shared" si="9"/>
        <v>inż.</v>
      </c>
      <c r="I5" s="2"/>
    </row>
    <row r="6" spans="1:9">
      <c r="A6" t="s">
        <v>1653</v>
      </c>
      <c r="B6" t="s">
        <v>185</v>
      </c>
      <c r="C6" t="s">
        <v>182</v>
      </c>
      <c r="D6" t="str">
        <f t="shared" si="5"/>
        <v>Automatyka Przemysłowa_mgr_AMU</v>
      </c>
      <c r="E6" t="str">
        <f t="shared" si="6"/>
        <v>Automatyka Przemysłowa_mgr_AMU</v>
      </c>
      <c r="F6" s="2" t="str">
        <f t="shared" si="7"/>
        <v>Automatyka Przemysłowa_mgr_AMU</v>
      </c>
      <c r="G6" s="2" t="str">
        <f t="shared" si="8"/>
        <v>Automatyka Przemysłowa</v>
      </c>
      <c r="H6" s="2" t="str">
        <f t="shared" si="9"/>
        <v>mgr</v>
      </c>
      <c r="I6" s="2" t="str">
        <f t="shared" si="4"/>
        <v>AMU</v>
      </c>
    </row>
    <row r="7" spans="1:9">
      <c r="A7" t="s">
        <v>1653</v>
      </c>
      <c r="B7" t="s">
        <v>185</v>
      </c>
      <c r="C7" t="s">
        <v>186</v>
      </c>
      <c r="D7" t="str">
        <f t="shared" si="5"/>
        <v>Automatyka Przemysłowa_mgr_ASE</v>
      </c>
      <c r="E7" t="str">
        <f t="shared" si="6"/>
        <v>Automatyka Przemysłowa_mgr_ASE</v>
      </c>
      <c r="F7" s="2" t="str">
        <f t="shared" si="7"/>
        <v>Automatyka Przemysłowa_mgr_ASE</v>
      </c>
      <c r="G7" s="2" t="str">
        <f t="shared" si="8"/>
        <v>Automatyka Przemysłowa</v>
      </c>
      <c r="H7" s="2" t="str">
        <f t="shared" si="9"/>
        <v>mgr</v>
      </c>
      <c r="I7" s="2" t="str">
        <f t="shared" si="4"/>
        <v>ASE</v>
      </c>
    </row>
    <row r="8" spans="1:9">
      <c r="A8" t="s">
        <v>179</v>
      </c>
      <c r="B8" t="s">
        <v>185</v>
      </c>
      <c r="C8" t="s">
        <v>183</v>
      </c>
      <c r="D8" t="str">
        <f t="shared" si="5"/>
        <v>Elektrotechnika_mgr_EEN</v>
      </c>
      <c r="E8" t="str">
        <f t="shared" si="6"/>
        <v>Elektrotechnika_mgr_EEN</v>
      </c>
      <c r="F8" s="2" t="str">
        <f t="shared" si="7"/>
        <v>Elektrotechnika_mgr_EEN</v>
      </c>
      <c r="G8" s="2" t="str">
        <f t="shared" si="8"/>
        <v>Elektrotechnika</v>
      </c>
      <c r="H8" s="2" t="str">
        <f t="shared" si="9"/>
        <v>mgr</v>
      </c>
      <c r="I8" s="2" t="str">
        <f t="shared" si="4"/>
        <v>EEN</v>
      </c>
    </row>
    <row r="9" spans="1:9">
      <c r="A9" t="s">
        <v>179</v>
      </c>
      <c r="B9" t="s">
        <v>185</v>
      </c>
      <c r="C9" t="s">
        <v>187</v>
      </c>
      <c r="D9" t="str">
        <f t="shared" si="5"/>
        <v>Elektrotechnika_mgr_ETP</v>
      </c>
      <c r="E9" t="str">
        <f t="shared" si="6"/>
        <v>Elektrotechnika_mgr_ETP</v>
      </c>
      <c r="F9" s="2" t="str">
        <f t="shared" si="7"/>
        <v>Elektrotechnika_mgr_ETP</v>
      </c>
      <c r="G9" s="2" t="str">
        <f t="shared" si="8"/>
        <v>Elektrotechnika</v>
      </c>
      <c r="H9" s="2" t="str">
        <f t="shared" si="9"/>
        <v>mgr</v>
      </c>
      <c r="I9" s="2" t="str">
        <f t="shared" si="4"/>
        <v>ETP</v>
      </c>
    </row>
    <row r="10" spans="1:9">
      <c r="A10" t="s">
        <v>179</v>
      </c>
      <c r="B10" t="s">
        <v>185</v>
      </c>
      <c r="C10" t="s">
        <v>188</v>
      </c>
      <c r="D10" t="str">
        <f t="shared" si="5"/>
        <v>Elektrotechnika_mgr_CPE</v>
      </c>
      <c r="E10" t="str">
        <f t="shared" si="6"/>
        <v>Elektrotechnika_mgr_CPE</v>
      </c>
      <c r="F10" s="2" t="str">
        <f t="shared" si="7"/>
        <v>Elektrotechnika_mgr_CPE</v>
      </c>
      <c r="G10" s="2" t="str">
        <f t="shared" si="8"/>
        <v>Elektrotechnika</v>
      </c>
      <c r="H10" s="2" t="str">
        <f t="shared" si="9"/>
        <v>mgr</v>
      </c>
      <c r="I10" s="2" t="str">
        <f t="shared" si="4"/>
        <v>CPE</v>
      </c>
    </row>
    <row r="11" spans="1:9">
      <c r="A11" t="s">
        <v>179</v>
      </c>
      <c r="B11" t="s">
        <v>185</v>
      </c>
      <c r="C11" t="s">
        <v>189</v>
      </c>
      <c r="D11" t="str">
        <f t="shared" si="5"/>
        <v>Elektrotechnika_mgr_RES</v>
      </c>
      <c r="E11" t="str">
        <f t="shared" si="6"/>
        <v>Elektrotechnika_mgr_RES</v>
      </c>
      <c r="F11" s="2" t="str">
        <f t="shared" si="7"/>
        <v>Elektrotechnika_mgr_RES</v>
      </c>
      <c r="G11" s="2" t="str">
        <f t="shared" si="8"/>
        <v>Elektrotechnika</v>
      </c>
      <c r="H11" s="2" t="str">
        <f t="shared" si="9"/>
        <v>mgr</v>
      </c>
      <c r="I11" s="2" t="str">
        <f t="shared" si="4"/>
        <v>RES</v>
      </c>
    </row>
    <row r="12" spans="1:9">
      <c r="A12" t="s">
        <v>179</v>
      </c>
      <c r="B12" t="s">
        <v>185</v>
      </c>
      <c r="C12" s="18" t="s">
        <v>228</v>
      </c>
      <c r="D12" t="str">
        <f t="shared" si="5"/>
        <v>Elektrotechnika_mgr_OZE</v>
      </c>
      <c r="E12" t="str">
        <f t="shared" si="6"/>
        <v>Elektrotechnika_mgr_OZE</v>
      </c>
      <c r="F12" s="2" t="str">
        <f t="shared" ref="F12" si="15">E12</f>
        <v>Elektrotechnika_mgr_OZE</v>
      </c>
      <c r="G12" s="2" t="str">
        <f t="shared" ref="G12" si="16">A12</f>
        <v>Elektrotechnika</v>
      </c>
      <c r="H12" s="2" t="str">
        <f t="shared" ref="H12" si="17">B12</f>
        <v>mgr</v>
      </c>
      <c r="I12" s="2" t="str">
        <f t="shared" si="4"/>
        <v>OZE</v>
      </c>
    </row>
    <row r="13" spans="1:9">
      <c r="F13">
        <v>1</v>
      </c>
      <c r="G13">
        <v>2</v>
      </c>
      <c r="H13">
        <v>3</v>
      </c>
      <c r="I13">
        <v>4</v>
      </c>
    </row>
    <row r="16" spans="1:9">
      <c r="A16" t="s">
        <v>215</v>
      </c>
      <c r="B16" t="s">
        <v>262</v>
      </c>
    </row>
    <row r="17" spans="1:2">
      <c r="A17" s="12" t="s">
        <v>229</v>
      </c>
      <c r="B17" t="s">
        <v>220</v>
      </c>
    </row>
    <row r="18" spans="1:2">
      <c r="A18" s="12" t="s">
        <v>230</v>
      </c>
      <c r="B18" t="s">
        <v>221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5</vt:i4>
      </vt:variant>
    </vt:vector>
  </HeadingPairs>
  <TitlesOfParts>
    <vt:vector size="8" baseType="lpstr">
      <vt:lpstr>Tematy</vt:lpstr>
      <vt:lpstr>Prowadzacy</vt:lpstr>
      <vt:lpstr>studia</vt:lpstr>
      <vt:lpstr>forma</vt:lpstr>
      <vt:lpstr>kierunki</vt:lpstr>
      <vt:lpstr>Pracownicy</vt:lpstr>
      <vt:lpstr>studia!robert</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dc:creator>
  <cp:lastModifiedBy>adam</cp:lastModifiedBy>
  <cp:lastPrinted>2014-12-18T12:28:24Z</cp:lastPrinted>
  <dcterms:created xsi:type="dcterms:W3CDTF">2014-12-07T15:26:17Z</dcterms:created>
  <dcterms:modified xsi:type="dcterms:W3CDTF">2021-03-01T09:24:30Z</dcterms:modified>
</cp:coreProperties>
</file>