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995A" lockStructure="1"/>
  <bookViews>
    <workbookView xWindow="0" yWindow="0" windowWidth="19200" windowHeight="8235" tabRatio="591"/>
  </bookViews>
  <sheets>
    <sheet name="Tematy" sheetId="1" r:id="rId1"/>
    <sheet name="Prowadzacy" sheetId="2" state="hidden" r:id="rId2"/>
    <sheet name="studia" sheetId="3" state="hidden" r:id="rId3"/>
    <sheet name="Arkusz1" sheetId="4" r:id="rId4"/>
  </sheets>
  <definedNames>
    <definedName name="_xlnm._FilterDatabase" localSheetId="1" hidden="1">Prowadzacy!$A$1:$L$106</definedName>
    <definedName name="_xlnm._FilterDatabase" localSheetId="0" hidden="1">Tematy!$A$5:$AK$49</definedName>
    <definedName name="forma">studia!$A$17:$A$18</definedName>
    <definedName name="kierunki">studia!$F$1:$F$12</definedName>
    <definedName name="Pracownicy">Prowadzacy!$F$2:$F$105</definedName>
    <definedName name="robert" localSheetId="2">studia!$F$1:$F$12</definedName>
    <definedName name="taknie">studia!$B$17:$B$18</definedName>
  </definedNames>
  <calcPr calcId="145621"/>
</workbook>
</file>

<file path=xl/calcChain.xml><?xml version="1.0" encoding="utf-8"?>
<calcChain xmlns="http://schemas.openxmlformats.org/spreadsheetml/2006/main">
  <c r="M32" i="2" l="1"/>
  <c r="L32" i="2"/>
  <c r="F32" i="2" s="1"/>
  <c r="I32" i="2"/>
  <c r="G32" i="2"/>
  <c r="M21" i="2" l="1"/>
  <c r="L21" i="2"/>
  <c r="F21" i="2" s="1"/>
  <c r="I21" i="2"/>
  <c r="G21" i="2"/>
  <c r="M50" i="2"/>
  <c r="L50" i="2"/>
  <c r="F50" i="2" s="1"/>
  <c r="I50" i="2"/>
  <c r="G50" i="2"/>
  <c r="M71" i="2" l="1"/>
  <c r="L71" i="2"/>
  <c r="F71" i="2" s="1"/>
  <c r="I71" i="2"/>
  <c r="G71" i="2"/>
  <c r="M60" i="2" l="1"/>
  <c r="L60" i="2"/>
  <c r="F60" i="2" s="1"/>
  <c r="I60" i="2"/>
  <c r="G60" i="2"/>
  <c r="M101" i="2"/>
  <c r="L101" i="2"/>
  <c r="F101" i="2" s="1"/>
  <c r="I101" i="2"/>
  <c r="G101" i="2"/>
  <c r="M98" i="2"/>
  <c r="L98" i="2"/>
  <c r="F98" i="2" s="1"/>
  <c r="I98" i="2"/>
  <c r="G98" i="2"/>
  <c r="M83" i="2"/>
  <c r="L83" i="2"/>
  <c r="F83" i="2" s="1"/>
  <c r="I83" i="2"/>
  <c r="G83" i="2"/>
  <c r="M58" i="2"/>
  <c r="L58" i="2"/>
  <c r="F58" i="2" s="1"/>
  <c r="I58" i="2"/>
  <c r="G58" i="2"/>
  <c r="I105" i="2"/>
  <c r="I104" i="2"/>
  <c r="I103" i="2"/>
  <c r="I102" i="2"/>
  <c r="I100" i="2"/>
  <c r="I99" i="2"/>
  <c r="I97" i="2"/>
  <c r="I96" i="2"/>
  <c r="I95" i="2"/>
  <c r="I94" i="2"/>
  <c r="I93" i="2"/>
  <c r="I92" i="2"/>
  <c r="I91" i="2"/>
  <c r="I90" i="2"/>
  <c r="I89" i="2"/>
  <c r="I88" i="2"/>
  <c r="I87" i="2"/>
  <c r="I86" i="2"/>
  <c r="I85" i="2"/>
  <c r="I84" i="2"/>
  <c r="I82" i="2"/>
  <c r="I81" i="2"/>
  <c r="I80" i="2"/>
  <c r="I79" i="2"/>
  <c r="I78" i="2"/>
  <c r="I77" i="2"/>
  <c r="I76" i="2"/>
  <c r="I75" i="2"/>
  <c r="I74" i="2"/>
  <c r="I73" i="2"/>
  <c r="I72" i="2"/>
  <c r="I70" i="2"/>
  <c r="I69" i="2"/>
  <c r="I68" i="2"/>
  <c r="I67" i="2"/>
  <c r="I66" i="2"/>
  <c r="I65" i="2"/>
  <c r="I64" i="2"/>
  <c r="I63" i="2"/>
  <c r="I62" i="2"/>
  <c r="I61" i="2"/>
  <c r="I59" i="2"/>
  <c r="I57" i="2"/>
  <c r="I56" i="2"/>
  <c r="I55" i="2"/>
  <c r="I54" i="2"/>
  <c r="I53" i="2"/>
  <c r="I52" i="2"/>
  <c r="I51" i="2"/>
  <c r="I49" i="2"/>
  <c r="I48" i="2"/>
  <c r="I47" i="2"/>
  <c r="I46" i="2"/>
  <c r="I45" i="2"/>
  <c r="I44" i="2"/>
  <c r="I43" i="2"/>
  <c r="I42" i="2"/>
  <c r="I41" i="2"/>
  <c r="I40" i="2"/>
  <c r="I39" i="2"/>
  <c r="I38" i="2"/>
  <c r="I37" i="2"/>
  <c r="I36" i="2"/>
  <c r="I35" i="2"/>
  <c r="I34" i="2"/>
  <c r="I33" i="2"/>
  <c r="I31" i="2"/>
  <c r="I30" i="2"/>
  <c r="I29" i="2"/>
  <c r="I28" i="2"/>
  <c r="I27" i="2"/>
  <c r="I26" i="2"/>
  <c r="I25" i="2"/>
  <c r="I24" i="2"/>
  <c r="I23" i="2"/>
  <c r="I22" i="2"/>
  <c r="I20" i="2"/>
  <c r="I19" i="2"/>
  <c r="I18" i="2"/>
  <c r="I17" i="2"/>
  <c r="I16" i="2"/>
  <c r="I15" i="2"/>
  <c r="I14" i="2"/>
  <c r="I13" i="2"/>
  <c r="I12" i="2"/>
  <c r="I11" i="2"/>
  <c r="I10" i="2"/>
  <c r="I9" i="2"/>
  <c r="I8" i="2"/>
  <c r="I7" i="2"/>
  <c r="I6" i="2"/>
  <c r="I5" i="2"/>
  <c r="I4" i="2"/>
  <c r="I3" i="2"/>
  <c r="I2" i="2"/>
  <c r="G105" i="2"/>
  <c r="G104" i="2"/>
  <c r="G103" i="2"/>
  <c r="G102" i="2"/>
  <c r="G100" i="2"/>
  <c r="G99" i="2"/>
  <c r="G97" i="2"/>
  <c r="G96" i="2"/>
  <c r="G95" i="2"/>
  <c r="G94" i="2"/>
  <c r="G93" i="2"/>
  <c r="G92" i="2"/>
  <c r="G91" i="2"/>
  <c r="G90" i="2"/>
  <c r="G89" i="2"/>
  <c r="G88" i="2"/>
  <c r="G87" i="2"/>
  <c r="G86" i="2"/>
  <c r="G85" i="2"/>
  <c r="G84" i="2"/>
  <c r="G82" i="2"/>
  <c r="G81" i="2"/>
  <c r="G80" i="2"/>
  <c r="G79" i="2"/>
  <c r="G78" i="2"/>
  <c r="G77" i="2"/>
  <c r="G76" i="2"/>
  <c r="G75" i="2"/>
  <c r="G74" i="2"/>
  <c r="G73" i="2"/>
  <c r="G72" i="2"/>
  <c r="G70" i="2"/>
  <c r="G69" i="2"/>
  <c r="G68" i="2"/>
  <c r="G67" i="2"/>
  <c r="G66" i="2"/>
  <c r="G65" i="2"/>
  <c r="G64" i="2"/>
  <c r="G63" i="2"/>
  <c r="G62" i="2"/>
  <c r="G61" i="2"/>
  <c r="G59" i="2"/>
  <c r="G57" i="2"/>
  <c r="G56" i="2"/>
  <c r="G55" i="2"/>
  <c r="G54" i="2"/>
  <c r="G53" i="2"/>
  <c r="G52" i="2"/>
  <c r="G51" i="2"/>
  <c r="G49" i="2"/>
  <c r="G48" i="2"/>
  <c r="G47" i="2"/>
  <c r="G46" i="2"/>
  <c r="G45" i="2"/>
  <c r="G44" i="2"/>
  <c r="G43" i="2"/>
  <c r="G42" i="2"/>
  <c r="G41" i="2"/>
  <c r="G40" i="2"/>
  <c r="G39" i="2"/>
  <c r="G38" i="2"/>
  <c r="G37" i="2"/>
  <c r="G36" i="2"/>
  <c r="G35" i="2"/>
  <c r="G34" i="2"/>
  <c r="G33" i="2"/>
  <c r="G31" i="2"/>
  <c r="G30" i="2"/>
  <c r="G29" i="2"/>
  <c r="G28" i="2"/>
  <c r="G27" i="2"/>
  <c r="G26" i="2"/>
  <c r="G25" i="2"/>
  <c r="G24" i="2"/>
  <c r="G23" i="2"/>
  <c r="G22" i="2"/>
  <c r="G20" i="2"/>
  <c r="G19" i="2"/>
  <c r="G18" i="2"/>
  <c r="G17" i="2"/>
  <c r="G16" i="2"/>
  <c r="G15" i="2"/>
  <c r="G14" i="2"/>
  <c r="G13" i="2"/>
  <c r="G12" i="2"/>
  <c r="G11" i="2"/>
  <c r="G10" i="2"/>
  <c r="G9" i="2"/>
  <c r="G8" i="2"/>
  <c r="G7" i="2"/>
  <c r="G6" i="2"/>
  <c r="G5" i="2"/>
  <c r="G4" i="2"/>
  <c r="G3" i="2"/>
  <c r="G2" i="2"/>
  <c r="L22" i="2"/>
  <c r="F22" i="2" s="1"/>
  <c r="M22" i="2"/>
  <c r="M12" i="2"/>
  <c r="L12" i="2"/>
  <c r="F12" i="2" s="1"/>
  <c r="M2" i="2"/>
  <c r="L2" i="2"/>
  <c r="F2" i="2" s="1"/>
  <c r="L51" i="2"/>
  <c r="F51" i="2" s="1"/>
  <c r="M51" i="2"/>
  <c r="B6" i="1" l="1"/>
  <c r="M77" i="2" l="1"/>
  <c r="L77" i="2"/>
  <c r="F77" i="2" s="1"/>
  <c r="M80" i="2"/>
  <c r="L80" i="2"/>
  <c r="F80" i="2" s="1"/>
  <c r="I12" i="3" l="1"/>
  <c r="I11" i="3"/>
  <c r="I10" i="3"/>
  <c r="I9" i="3"/>
  <c r="I8" i="3"/>
  <c r="I7" i="3"/>
  <c r="I6" i="3"/>
  <c r="I4" i="3"/>
  <c r="I3" i="3"/>
  <c r="I2" i="3"/>
  <c r="H3" i="3"/>
  <c r="G3" i="3"/>
  <c r="E3" i="3"/>
  <c r="F3" i="3" s="1"/>
  <c r="I1" i="3"/>
  <c r="H1" i="3"/>
  <c r="G1" i="3"/>
  <c r="E1" i="3"/>
  <c r="F1" i="3" s="1"/>
  <c r="D1" i="3" l="1"/>
  <c r="D3" i="3"/>
  <c r="M103" i="2"/>
  <c r="L103" i="2" l="1"/>
  <c r="F103" i="2" s="1"/>
  <c r="G12" i="3"/>
  <c r="H12" i="3"/>
  <c r="E12" i="3"/>
  <c r="D12" i="3" s="1"/>
  <c r="M3" i="2"/>
  <c r="M4" i="2"/>
  <c r="M5" i="2"/>
  <c r="M6" i="2"/>
  <c r="M7" i="2"/>
  <c r="M8" i="2"/>
  <c r="M9" i="2"/>
  <c r="M10" i="2"/>
  <c r="M11" i="2"/>
  <c r="M13" i="2"/>
  <c r="M14" i="2"/>
  <c r="M15" i="2"/>
  <c r="M16" i="2"/>
  <c r="M17" i="2"/>
  <c r="M18" i="2"/>
  <c r="M19" i="2"/>
  <c r="M20" i="2"/>
  <c r="M23" i="2"/>
  <c r="M24" i="2"/>
  <c r="M25" i="2"/>
  <c r="M26" i="2"/>
  <c r="M27" i="2"/>
  <c r="M28" i="2"/>
  <c r="M29" i="2"/>
  <c r="M30" i="2"/>
  <c r="M31" i="2"/>
  <c r="M33" i="2"/>
  <c r="M34" i="2"/>
  <c r="M35" i="2"/>
  <c r="M36" i="2"/>
  <c r="M37" i="2"/>
  <c r="M38" i="2"/>
  <c r="M39" i="2"/>
  <c r="M40" i="2"/>
  <c r="M41" i="2"/>
  <c r="M42" i="2"/>
  <c r="M43" i="2"/>
  <c r="M44" i="2"/>
  <c r="M45" i="2"/>
  <c r="M46" i="2"/>
  <c r="M47" i="2"/>
  <c r="M48" i="2"/>
  <c r="M49" i="2"/>
  <c r="M52" i="2"/>
  <c r="M53" i="2"/>
  <c r="M54" i="2"/>
  <c r="M55" i="2"/>
  <c r="M56" i="2"/>
  <c r="M57" i="2"/>
  <c r="M59" i="2"/>
  <c r="M61" i="2"/>
  <c r="M62" i="2"/>
  <c r="M63" i="2"/>
  <c r="M64" i="2"/>
  <c r="M65" i="2"/>
  <c r="M66" i="2"/>
  <c r="M67" i="2"/>
  <c r="M68" i="2"/>
  <c r="M69" i="2"/>
  <c r="M70" i="2"/>
  <c r="M72" i="2"/>
  <c r="M73" i="2"/>
  <c r="M74" i="2"/>
  <c r="M75" i="2"/>
  <c r="M76" i="2"/>
  <c r="M78" i="2"/>
  <c r="M79" i="2"/>
  <c r="M81" i="2"/>
  <c r="M82" i="2"/>
  <c r="M84" i="2"/>
  <c r="M85" i="2"/>
  <c r="M86" i="2"/>
  <c r="M87" i="2"/>
  <c r="M88" i="2"/>
  <c r="M89" i="2"/>
  <c r="M90" i="2"/>
  <c r="M91" i="2"/>
  <c r="M92" i="2"/>
  <c r="M93" i="2"/>
  <c r="M94" i="2"/>
  <c r="M95" i="2"/>
  <c r="M96" i="2"/>
  <c r="M97" i="2"/>
  <c r="M99" i="2"/>
  <c r="M100" i="2"/>
  <c r="M102" i="2"/>
  <c r="M104" i="2"/>
  <c r="M105" i="2"/>
  <c r="E2" i="3"/>
  <c r="D2" i="3" s="1"/>
  <c r="E4" i="3"/>
  <c r="D4" i="3" s="1"/>
  <c r="E5" i="3"/>
  <c r="D5" i="3" s="1"/>
  <c r="E6" i="3"/>
  <c r="D6" i="3" s="1"/>
  <c r="E7" i="3"/>
  <c r="D7" i="3" s="1"/>
  <c r="E8" i="3"/>
  <c r="D8" i="3" s="1"/>
  <c r="E9" i="3"/>
  <c r="D9" i="3" s="1"/>
  <c r="E10" i="3"/>
  <c r="D10" i="3" s="1"/>
  <c r="E11" i="3"/>
  <c r="D11" i="3" s="1"/>
  <c r="F12" i="3" l="1"/>
  <c r="H2" i="3"/>
  <c r="H4" i="3"/>
  <c r="H5" i="3"/>
  <c r="H6" i="3"/>
  <c r="H7" i="3"/>
  <c r="H8" i="3"/>
  <c r="H9" i="3"/>
  <c r="H10" i="3"/>
  <c r="H11" i="3"/>
  <c r="G2" i="3"/>
  <c r="G4" i="3"/>
  <c r="G5" i="3"/>
  <c r="G6" i="3"/>
  <c r="G7" i="3"/>
  <c r="G8" i="3"/>
  <c r="G9" i="3"/>
  <c r="G10" i="3"/>
  <c r="G11" i="3"/>
  <c r="F2" i="3"/>
  <c r="F4" i="3"/>
  <c r="F5" i="3"/>
  <c r="F6" i="3"/>
  <c r="F7" i="3"/>
  <c r="F8" i="3"/>
  <c r="F9" i="3"/>
  <c r="F10" i="3"/>
  <c r="F11" i="3"/>
  <c r="L1" i="2"/>
  <c r="L3" i="2"/>
  <c r="L4" i="2"/>
  <c r="L5" i="2"/>
  <c r="L6" i="2"/>
  <c r="L7" i="2"/>
  <c r="L8" i="2"/>
  <c r="L9" i="2"/>
  <c r="L10" i="2"/>
  <c r="L11" i="2"/>
  <c r="L13" i="2"/>
  <c r="L14" i="2"/>
  <c r="L15" i="2"/>
  <c r="L16" i="2"/>
  <c r="L17" i="2"/>
  <c r="L18" i="2"/>
  <c r="L19" i="2"/>
  <c r="L20" i="2"/>
  <c r="L23" i="2"/>
  <c r="L24" i="2"/>
  <c r="L25" i="2"/>
  <c r="L26" i="2"/>
  <c r="L27" i="2"/>
  <c r="L28" i="2"/>
  <c r="L29" i="2"/>
  <c r="L30" i="2"/>
  <c r="L31" i="2"/>
  <c r="L33" i="2"/>
  <c r="L34" i="2"/>
  <c r="L35" i="2"/>
  <c r="L36" i="2"/>
  <c r="L37" i="2"/>
  <c r="L38" i="2"/>
  <c r="L39" i="2"/>
  <c r="L40" i="2"/>
  <c r="L41" i="2"/>
  <c r="L42" i="2"/>
  <c r="L43" i="2"/>
  <c r="L44" i="2"/>
  <c r="L45" i="2"/>
  <c r="L46" i="2"/>
  <c r="L47" i="2"/>
  <c r="L48" i="2"/>
  <c r="L49" i="2"/>
  <c r="L52" i="2"/>
  <c r="L53" i="2"/>
  <c r="L54" i="2"/>
  <c r="L55" i="2"/>
  <c r="L56" i="2"/>
  <c r="L57" i="2"/>
  <c r="L59" i="2"/>
  <c r="L61" i="2"/>
  <c r="L62" i="2"/>
  <c r="L63" i="2"/>
  <c r="L64" i="2"/>
  <c r="L65" i="2"/>
  <c r="L66" i="2"/>
  <c r="L67" i="2"/>
  <c r="L68" i="2"/>
  <c r="L69" i="2"/>
  <c r="L70" i="2"/>
  <c r="L72" i="2"/>
  <c r="L73" i="2"/>
  <c r="L74" i="2"/>
  <c r="L75" i="2"/>
  <c r="L76" i="2"/>
  <c r="L78" i="2"/>
  <c r="L79" i="2"/>
  <c r="L81" i="2"/>
  <c r="L82" i="2"/>
  <c r="L84" i="2"/>
  <c r="L85" i="2"/>
  <c r="L86" i="2"/>
  <c r="L87" i="2"/>
  <c r="L88" i="2"/>
  <c r="L89" i="2"/>
  <c r="L90" i="2"/>
  <c r="L91" i="2"/>
  <c r="L92" i="2"/>
  <c r="L93" i="2"/>
  <c r="L94" i="2"/>
  <c r="L95" i="2"/>
  <c r="L96" i="2"/>
  <c r="L97" i="2"/>
  <c r="L99" i="2"/>
  <c r="L100" i="2"/>
  <c r="L102" i="2"/>
  <c r="L104" i="2"/>
  <c r="L105" i="2"/>
  <c r="D19" i="1" l="1"/>
  <c r="D35" i="1"/>
  <c r="D9" i="1"/>
  <c r="D25" i="1"/>
  <c r="D41" i="1"/>
  <c r="D22" i="1"/>
  <c r="D38" i="1"/>
  <c r="D44" i="1"/>
  <c r="D7" i="1"/>
  <c r="D23" i="1"/>
  <c r="D39" i="1"/>
  <c r="D13" i="1"/>
  <c r="D29" i="1"/>
  <c r="D45" i="1"/>
  <c r="D10" i="1"/>
  <c r="D26" i="1"/>
  <c r="D42" i="1"/>
  <c r="D15" i="1"/>
  <c r="D31" i="1"/>
  <c r="D47" i="1"/>
  <c r="D8" i="1"/>
  <c r="D21" i="1"/>
  <c r="D37" i="1"/>
  <c r="D18" i="1"/>
  <c r="D34" i="1"/>
  <c r="D28" i="1"/>
  <c r="D16" i="1"/>
  <c r="C17" i="1"/>
  <c r="C33" i="1"/>
  <c r="C49" i="1"/>
  <c r="C14" i="1"/>
  <c r="C35" i="1"/>
  <c r="D33" i="1"/>
  <c r="D14" i="1"/>
  <c r="D48" i="1"/>
  <c r="D36" i="1"/>
  <c r="D40" i="1"/>
  <c r="C9" i="1"/>
  <c r="C29" i="1"/>
  <c r="D24" i="1"/>
  <c r="C19" i="1"/>
  <c r="C46" i="1"/>
  <c r="C15" i="1"/>
  <c r="C36" i="1"/>
  <c r="C22" i="1"/>
  <c r="D11" i="1"/>
  <c r="D49" i="1"/>
  <c r="D30" i="1"/>
  <c r="D12" i="1"/>
  <c r="C13" i="1"/>
  <c r="C37" i="1"/>
  <c r="C24" i="1"/>
  <c r="C20" i="1"/>
  <c r="C42" i="1"/>
  <c r="C32" i="1"/>
  <c r="D43" i="1"/>
  <c r="D17" i="1"/>
  <c r="D32" i="1"/>
  <c r="D20" i="1"/>
  <c r="C25" i="1"/>
  <c r="C45" i="1"/>
  <c r="C8" i="1"/>
  <c r="C40" i="1"/>
  <c r="C10" i="1"/>
  <c r="C31" i="1"/>
  <c r="C11" i="1"/>
  <c r="B18" i="1"/>
  <c r="B34" i="1"/>
  <c r="C23" i="1"/>
  <c r="B7" i="1"/>
  <c r="B23" i="1"/>
  <c r="B39" i="1"/>
  <c r="C16" i="1"/>
  <c r="B36" i="1"/>
  <c r="B29" i="1"/>
  <c r="D6" i="1"/>
  <c r="B24" i="1"/>
  <c r="C28" i="1"/>
  <c r="D46" i="1"/>
  <c r="C21" i="1"/>
  <c r="C47" i="1"/>
  <c r="B22" i="1"/>
  <c r="B42" i="1"/>
  <c r="C34" i="1"/>
  <c r="B19" i="1"/>
  <c r="B43" i="1"/>
  <c r="C38" i="1"/>
  <c r="B20" i="1"/>
  <c r="C30" i="1"/>
  <c r="B10" i="1"/>
  <c r="C39" i="1"/>
  <c r="B17" i="1"/>
  <c r="D27" i="1"/>
  <c r="C41" i="1"/>
  <c r="C43" i="1"/>
  <c r="B26" i="1"/>
  <c r="B46" i="1"/>
  <c r="C44" i="1"/>
  <c r="B27" i="1"/>
  <c r="B47" i="1"/>
  <c r="B28" i="1"/>
  <c r="C18" i="1"/>
  <c r="B13" i="1"/>
  <c r="B40" i="1"/>
  <c r="B33" i="1"/>
  <c r="B25" i="1"/>
  <c r="C26" i="1"/>
  <c r="B14" i="1"/>
  <c r="B38" i="1"/>
  <c r="C12" i="1"/>
  <c r="B15" i="1"/>
  <c r="B35" i="1"/>
  <c r="B12" i="1"/>
  <c r="B37" i="1"/>
  <c r="C27" i="1"/>
  <c r="B16" i="1"/>
  <c r="B9" i="1"/>
  <c r="B49" i="1"/>
  <c r="B45" i="1"/>
  <c r="C48" i="1"/>
  <c r="B32" i="1"/>
  <c r="B41" i="1"/>
  <c r="C7" i="1"/>
  <c r="B30" i="1"/>
  <c r="B11" i="1"/>
  <c r="B31" i="1"/>
  <c r="B44" i="1"/>
  <c r="C6" i="1"/>
  <c r="B21" i="1"/>
  <c r="B8" i="1"/>
  <c r="B48" i="1"/>
  <c r="F81" i="2"/>
  <c r="F96" i="2"/>
  <c r="F86" i="2"/>
  <c r="F73" i="2"/>
  <c r="F63" i="2"/>
  <c r="F55" i="2"/>
  <c r="F39" i="2"/>
  <c r="F97" i="2"/>
  <c r="F90" i="2"/>
  <c r="F74" i="2"/>
  <c r="F67" i="2"/>
  <c r="F59" i="2"/>
  <c r="F52" i="2"/>
  <c r="F44" i="2"/>
  <c r="F35" i="2"/>
  <c r="F102" i="2"/>
  <c r="F99" i="2"/>
  <c r="F95" i="2"/>
  <c r="F91" i="2"/>
  <c r="F84" i="2"/>
  <c r="F79" i="2"/>
  <c r="F75" i="2"/>
  <c r="F70" i="2"/>
  <c r="F68" i="2"/>
  <c r="F65" i="2"/>
  <c r="F61" i="2"/>
  <c r="F57" i="2"/>
  <c r="F53" i="2"/>
  <c r="F49" i="2"/>
  <c r="F45" i="2"/>
  <c r="F41" i="2"/>
  <c r="F36" i="2"/>
  <c r="F31" i="2"/>
  <c r="F28" i="2"/>
  <c r="F24" i="2"/>
  <c r="F19" i="2"/>
  <c r="F15" i="2"/>
  <c r="F10" i="2"/>
  <c r="F6" i="2"/>
  <c r="F3" i="2"/>
  <c r="F104" i="2"/>
  <c r="F92" i="2"/>
  <c r="F76" i="2"/>
  <c r="F62" i="2"/>
  <c r="F54" i="2"/>
  <c r="F46" i="2"/>
  <c r="F42" i="2"/>
  <c r="F37" i="2"/>
  <c r="F33" i="2"/>
  <c r="F25" i="2"/>
  <c r="F20" i="2"/>
  <c r="F16" i="2"/>
  <c r="F11" i="2"/>
  <c r="F7" i="2"/>
  <c r="F4" i="2"/>
  <c r="F100" i="2"/>
  <c r="F85" i="2"/>
  <c r="F89" i="2"/>
  <c r="F66" i="2"/>
  <c r="F43" i="2"/>
  <c r="F38" i="2"/>
  <c r="F34" i="2"/>
  <c r="F29" i="2"/>
  <c r="F26" i="2"/>
  <c r="F17" i="2"/>
  <c r="F13" i="2"/>
  <c r="F8" i="2"/>
  <c r="F5" i="2"/>
  <c r="F88" i="2"/>
  <c r="F72" i="2"/>
  <c r="F105" i="2"/>
  <c r="F93" i="2"/>
  <c r="F82" i="2"/>
  <c r="F69" i="2"/>
  <c r="F47" i="2"/>
  <c r="F94" i="2"/>
  <c r="F87" i="2"/>
  <c r="F78" i="2"/>
  <c r="F64" i="2"/>
  <c r="F56" i="2"/>
  <c r="F48" i="2"/>
  <c r="F40" i="2"/>
  <c r="F30" i="2"/>
  <c r="F27" i="2"/>
  <c r="F23" i="2"/>
  <c r="F18" i="2"/>
  <c r="F14" i="2"/>
  <c r="F9" i="2"/>
  <c r="U6" i="1" l="1"/>
  <c r="U22" i="1"/>
  <c r="U26" i="1"/>
  <c r="U19" i="1"/>
  <c r="U38" i="1"/>
  <c r="U30" i="1"/>
  <c r="U11" i="1"/>
  <c r="U47" i="1"/>
  <c r="U25" i="1"/>
  <c r="U17" i="1"/>
  <c r="U37" i="1"/>
  <c r="U29" i="1"/>
  <c r="U32" i="1"/>
  <c r="U46" i="1"/>
  <c r="U24" i="1"/>
  <c r="U16" i="1"/>
  <c r="U36" i="1"/>
  <c r="U28" i="1"/>
  <c r="U49" i="1"/>
  <c r="U45" i="1"/>
  <c r="U23" i="1"/>
  <c r="U15" i="1"/>
  <c r="U35" i="1"/>
  <c r="U48" i="1"/>
  <c r="U42" i="1"/>
  <c r="U39" i="1"/>
  <c r="U21" i="1"/>
  <c r="U8" i="1"/>
  <c r="U34" i="1"/>
  <c r="U41" i="1"/>
  <c r="U12" i="1"/>
  <c r="U44" i="1"/>
  <c r="U33" i="1"/>
  <c r="U27" i="1"/>
  <c r="U31" i="1"/>
  <c r="U13" i="1"/>
  <c r="U7" i="1"/>
  <c r="U10" i="1"/>
  <c r="U43" i="1"/>
  <c r="U40" i="1"/>
  <c r="U18" i="1"/>
  <c r="U20" i="1"/>
  <c r="U14" i="1"/>
  <c r="U9" i="1"/>
  <c r="L6" i="1"/>
  <c r="K6" i="1"/>
  <c r="K28" i="1"/>
  <c r="L28" i="1"/>
  <c r="N29" i="1"/>
  <c r="P30" i="1"/>
  <c r="L27" i="1"/>
  <c r="N33" i="1"/>
  <c r="P34" i="1"/>
  <c r="L36" i="1"/>
  <c r="N37" i="1"/>
  <c r="P38" i="1"/>
  <c r="L12" i="1"/>
  <c r="N13" i="1"/>
  <c r="P14" i="1"/>
  <c r="L16" i="1"/>
  <c r="N17" i="1"/>
  <c r="P19" i="1"/>
  <c r="L18" i="1"/>
  <c r="N7" i="1"/>
  <c r="P8" i="1"/>
  <c r="L24" i="1"/>
  <c r="N25" i="1"/>
  <c r="P26" i="1"/>
  <c r="L43" i="1"/>
  <c r="N44" i="1"/>
  <c r="P41" i="1"/>
  <c r="L46" i="1"/>
  <c r="N47" i="1"/>
  <c r="P22" i="1"/>
  <c r="L20" i="1"/>
  <c r="N10" i="1"/>
  <c r="P21" i="1"/>
  <c r="L32" i="1"/>
  <c r="N11" i="1"/>
  <c r="M28" i="1"/>
  <c r="O29" i="1"/>
  <c r="K40" i="1"/>
  <c r="M27" i="1"/>
  <c r="O33" i="1"/>
  <c r="K35" i="1"/>
  <c r="M36" i="1"/>
  <c r="O37" i="1"/>
  <c r="K39" i="1"/>
  <c r="M12" i="1"/>
  <c r="O13" i="1"/>
  <c r="K15" i="1"/>
  <c r="M16" i="1"/>
  <c r="O17" i="1"/>
  <c r="K31" i="1"/>
  <c r="M18" i="1"/>
  <c r="O7" i="1"/>
  <c r="K23" i="1"/>
  <c r="M24" i="1"/>
  <c r="O25" i="1"/>
  <c r="K42" i="1"/>
  <c r="M43" i="1"/>
  <c r="O44" i="1"/>
  <c r="K45" i="1"/>
  <c r="M46" i="1"/>
  <c r="O47" i="1"/>
  <c r="K9" i="1"/>
  <c r="M20" i="1"/>
  <c r="O10" i="1"/>
  <c r="K49" i="1"/>
  <c r="M32" i="1"/>
  <c r="O11" i="1"/>
  <c r="N28" i="1"/>
  <c r="P29" i="1"/>
  <c r="L40" i="1"/>
  <c r="N27" i="1"/>
  <c r="P33" i="1"/>
  <c r="L35" i="1"/>
  <c r="N36" i="1"/>
  <c r="P37" i="1"/>
  <c r="L39" i="1"/>
  <c r="N12" i="1"/>
  <c r="P13" i="1"/>
  <c r="L15" i="1"/>
  <c r="N16" i="1"/>
  <c r="P17" i="1"/>
  <c r="L31" i="1"/>
  <c r="N18" i="1"/>
  <c r="P7" i="1"/>
  <c r="L23" i="1"/>
  <c r="N24" i="1"/>
  <c r="P25" i="1"/>
  <c r="L42" i="1"/>
  <c r="N43" i="1"/>
  <c r="P44" i="1"/>
  <c r="L45" i="1"/>
  <c r="N46" i="1"/>
  <c r="P47" i="1"/>
  <c r="L9" i="1"/>
  <c r="N20" i="1"/>
  <c r="P10" i="1"/>
  <c r="L49" i="1"/>
  <c r="N32" i="1"/>
  <c r="P11" i="1"/>
  <c r="O28" i="1"/>
  <c r="K30" i="1"/>
  <c r="M40" i="1"/>
  <c r="O27" i="1"/>
  <c r="K34" i="1"/>
  <c r="M35" i="1"/>
  <c r="O36" i="1"/>
  <c r="K38" i="1"/>
  <c r="M39" i="1"/>
  <c r="O12" i="1"/>
  <c r="K14" i="1"/>
  <c r="M15" i="1"/>
  <c r="O16" i="1"/>
  <c r="K19" i="1"/>
  <c r="M31" i="1"/>
  <c r="O18" i="1"/>
  <c r="K8" i="1"/>
  <c r="M23" i="1"/>
  <c r="O24" i="1"/>
  <c r="K26" i="1"/>
  <c r="M42" i="1"/>
  <c r="O43" i="1"/>
  <c r="K41" i="1"/>
  <c r="M45" i="1"/>
  <c r="O46" i="1"/>
  <c r="K22" i="1"/>
  <c r="M9" i="1"/>
  <c r="O20" i="1"/>
  <c r="K21" i="1"/>
  <c r="M49" i="1"/>
  <c r="O32" i="1"/>
  <c r="P28" i="1"/>
  <c r="K29" i="1"/>
  <c r="O40" i="1"/>
  <c r="M34" i="1"/>
  <c r="K37" i="1"/>
  <c r="O39" i="1"/>
  <c r="M14" i="1"/>
  <c r="K17" i="1"/>
  <c r="O31" i="1"/>
  <c r="M8" i="1"/>
  <c r="K25" i="1"/>
  <c r="O42" i="1"/>
  <c r="M41" i="1"/>
  <c r="K47" i="1"/>
  <c r="O9" i="1"/>
  <c r="M21" i="1"/>
  <c r="K11" i="1"/>
  <c r="L29" i="1"/>
  <c r="P40" i="1"/>
  <c r="N34" i="1"/>
  <c r="L37" i="1"/>
  <c r="P39" i="1"/>
  <c r="N14" i="1"/>
  <c r="L17" i="1"/>
  <c r="P31" i="1"/>
  <c r="N8" i="1"/>
  <c r="L25" i="1"/>
  <c r="P42" i="1"/>
  <c r="N41" i="1"/>
  <c r="L47" i="1"/>
  <c r="P9" i="1"/>
  <c r="N21" i="1"/>
  <c r="L11" i="1"/>
  <c r="M29" i="1"/>
  <c r="K27" i="1"/>
  <c r="O34" i="1"/>
  <c r="M37" i="1"/>
  <c r="K12" i="1"/>
  <c r="O14" i="1"/>
  <c r="M17" i="1"/>
  <c r="K18" i="1"/>
  <c r="O8" i="1"/>
  <c r="M25" i="1"/>
  <c r="K43" i="1"/>
  <c r="O41" i="1"/>
  <c r="M47" i="1"/>
  <c r="K20" i="1"/>
  <c r="O21" i="1"/>
  <c r="M11" i="1"/>
  <c r="N30" i="1"/>
  <c r="L33" i="1"/>
  <c r="P35" i="1"/>
  <c r="N38" i="1"/>
  <c r="L13" i="1"/>
  <c r="P15" i="1"/>
  <c r="N19" i="1"/>
  <c r="L7" i="1"/>
  <c r="P23" i="1"/>
  <c r="N26" i="1"/>
  <c r="L44" i="1"/>
  <c r="P45" i="1"/>
  <c r="N22" i="1"/>
  <c r="L10" i="1"/>
  <c r="P49" i="1"/>
  <c r="N6" i="1"/>
  <c r="L30" i="1"/>
  <c r="N35" i="1"/>
  <c r="P12" i="1"/>
  <c r="L19" i="1"/>
  <c r="N23" i="1"/>
  <c r="P43" i="1"/>
  <c r="L22" i="1"/>
  <c r="N49" i="1"/>
  <c r="M30" i="1"/>
  <c r="O35" i="1"/>
  <c r="K13" i="1"/>
  <c r="M19" i="1"/>
  <c r="O23" i="1"/>
  <c r="K44" i="1"/>
  <c r="M22" i="1"/>
  <c r="O49" i="1"/>
  <c r="O30" i="1"/>
  <c r="K36" i="1"/>
  <c r="M13" i="1"/>
  <c r="O19" i="1"/>
  <c r="K24" i="1"/>
  <c r="M44" i="1"/>
  <c r="O22" i="1"/>
  <c r="K32" i="1"/>
  <c r="K33" i="1"/>
  <c r="M38" i="1"/>
  <c r="O15" i="1"/>
  <c r="K7" i="1"/>
  <c r="M26" i="1"/>
  <c r="O45" i="1"/>
  <c r="K10" i="1"/>
  <c r="M6" i="1"/>
  <c r="N40" i="1"/>
  <c r="L14" i="1"/>
  <c r="P24" i="1"/>
  <c r="N9" i="1"/>
  <c r="P27" i="1"/>
  <c r="N15" i="1"/>
  <c r="L26" i="1"/>
  <c r="P20" i="1"/>
  <c r="M33" i="1"/>
  <c r="K16" i="1"/>
  <c r="O26" i="1"/>
  <c r="M10" i="1"/>
  <c r="L38" i="1"/>
  <c r="P18" i="1"/>
  <c r="N45" i="1"/>
  <c r="L34" i="1"/>
  <c r="N42" i="1"/>
  <c r="P36" i="1"/>
  <c r="L41" i="1"/>
  <c r="O38" i="1"/>
  <c r="K46" i="1"/>
  <c r="N31" i="1"/>
  <c r="P32" i="1"/>
  <c r="N39" i="1"/>
  <c r="R28" i="1"/>
  <c r="T30" i="1"/>
  <c r="S33" i="1"/>
  <c r="R36" i="1"/>
  <c r="T38" i="1"/>
  <c r="S13" i="1"/>
  <c r="R16" i="1"/>
  <c r="T19" i="1"/>
  <c r="S7" i="1"/>
  <c r="R24" i="1"/>
  <c r="T26" i="1"/>
  <c r="S44" i="1"/>
  <c r="R46" i="1"/>
  <c r="P16" i="1"/>
  <c r="M7" i="1"/>
  <c r="L21" i="1"/>
  <c r="L8" i="1"/>
  <c r="O48" i="1"/>
  <c r="S29" i="1"/>
  <c r="S27" i="1"/>
  <c r="S35" i="1"/>
  <c r="S38" i="1"/>
  <c r="T13" i="1"/>
  <c r="T16" i="1"/>
  <c r="T31" i="1"/>
  <c r="T8" i="1"/>
  <c r="T25" i="1"/>
  <c r="T43" i="1"/>
  <c r="T45" i="1"/>
  <c r="T22" i="1"/>
  <c r="S10" i="1"/>
  <c r="R32" i="1"/>
  <c r="T6" i="1"/>
  <c r="P46" i="1"/>
  <c r="N48" i="1"/>
  <c r="T29" i="1"/>
  <c r="T27" i="1"/>
  <c r="T35" i="1"/>
  <c r="R39" i="1"/>
  <c r="R14" i="1"/>
  <c r="R17" i="1"/>
  <c r="R18" i="1"/>
  <c r="R23" i="1"/>
  <c r="R26" i="1"/>
  <c r="R44" i="1"/>
  <c r="S46" i="1"/>
  <c r="R9" i="1"/>
  <c r="T10" i="1"/>
  <c r="S32" i="1"/>
  <c r="M48" i="1"/>
  <c r="R30" i="1"/>
  <c r="R33" i="1"/>
  <c r="S36" i="1"/>
  <c r="S39" i="1"/>
  <c r="S14" i="1"/>
  <c r="S17" i="1"/>
  <c r="S18" i="1"/>
  <c r="S23" i="1"/>
  <c r="S26" i="1"/>
  <c r="T44" i="1"/>
  <c r="T46" i="1"/>
  <c r="S9" i="1"/>
  <c r="R21" i="1"/>
  <c r="T32" i="1"/>
  <c r="S28" i="1"/>
  <c r="S40" i="1"/>
  <c r="S34" i="1"/>
  <c r="S37" i="1"/>
  <c r="S12" i="1"/>
  <c r="S15" i="1"/>
  <c r="S19" i="1"/>
  <c r="T7" i="1"/>
  <c r="T24" i="1"/>
  <c r="T42" i="1"/>
  <c r="T41" i="1"/>
  <c r="T47" i="1"/>
  <c r="S20" i="1"/>
  <c r="R49" i="1"/>
  <c r="T11" i="1"/>
  <c r="S30" i="1"/>
  <c r="T36" i="1"/>
  <c r="T14" i="1"/>
  <c r="T18" i="1"/>
  <c r="R42" i="1"/>
  <c r="R47" i="1"/>
  <c r="S21" i="1"/>
  <c r="S48" i="1"/>
  <c r="R40" i="1"/>
  <c r="R37" i="1"/>
  <c r="R15" i="1"/>
  <c r="R7" i="1"/>
  <c r="S42" i="1"/>
  <c r="S47" i="1"/>
  <c r="T21" i="1"/>
  <c r="T40" i="1"/>
  <c r="T37" i="1"/>
  <c r="T15" i="1"/>
  <c r="R8" i="1"/>
  <c r="R43" i="1"/>
  <c r="R22" i="1"/>
  <c r="S49" i="1"/>
  <c r="K48" i="1"/>
  <c r="R34" i="1"/>
  <c r="R12" i="1"/>
  <c r="R19" i="1"/>
  <c r="S24" i="1"/>
  <c r="S41" i="1"/>
  <c r="R20" i="1"/>
  <c r="S11" i="1"/>
  <c r="R27" i="1"/>
  <c r="S16" i="1"/>
  <c r="S43" i="1"/>
  <c r="T49" i="1"/>
  <c r="S45" i="1"/>
  <c r="P48" i="1"/>
  <c r="S22" i="1"/>
  <c r="S25" i="1"/>
  <c r="T33" i="1"/>
  <c r="T17" i="1"/>
  <c r="R41" i="1"/>
  <c r="R11" i="1"/>
  <c r="S31" i="1"/>
  <c r="S8" i="1"/>
  <c r="R29" i="1"/>
  <c r="R48" i="1"/>
  <c r="T34" i="1"/>
  <c r="R31" i="1"/>
  <c r="R45" i="1"/>
  <c r="R6" i="1"/>
  <c r="R35" i="1"/>
  <c r="S6" i="1"/>
  <c r="R38" i="1"/>
  <c r="R13" i="1"/>
  <c r="L48" i="1"/>
  <c r="T39" i="1"/>
  <c r="T23" i="1"/>
  <c r="T9" i="1"/>
  <c r="T28" i="1"/>
  <c r="T12" i="1"/>
  <c r="R25" i="1"/>
  <c r="T20" i="1"/>
  <c r="T48" i="1"/>
  <c r="R10" i="1"/>
</calcChain>
</file>

<file path=xl/sharedStrings.xml><?xml version="1.0" encoding="utf-8"?>
<sst xmlns="http://schemas.openxmlformats.org/spreadsheetml/2006/main" count="1624" uniqueCount="735">
  <si>
    <t>LP</t>
  </si>
  <si>
    <t>Imię 1</t>
  </si>
  <si>
    <t>Imię 2</t>
  </si>
  <si>
    <t>Imię Promotora 1</t>
  </si>
  <si>
    <t>Imię Promotora 2</t>
  </si>
  <si>
    <t>Nazwisko Promotora</t>
  </si>
  <si>
    <t>Imię Recenzenta 1</t>
  </si>
  <si>
    <t>Imię Recenzenta 2</t>
  </si>
  <si>
    <t>Nazwisko Recenzenta</t>
  </si>
  <si>
    <t>Katedra</t>
  </si>
  <si>
    <t>Data egzaminu</t>
  </si>
  <si>
    <t>Data urodzenia</t>
  </si>
  <si>
    <t>Imię ojca</t>
  </si>
  <si>
    <t>Nr dyplomu</t>
  </si>
  <si>
    <t>Data początkowa</t>
  </si>
  <si>
    <t>Data końcowa</t>
  </si>
  <si>
    <t>Zmiany urlopy</t>
  </si>
  <si>
    <t>Zmiany skreślenia</t>
  </si>
  <si>
    <t>Zmiany Przeniesienia</t>
  </si>
  <si>
    <t>Typ pracy</t>
  </si>
  <si>
    <t>Załączniki</t>
  </si>
  <si>
    <t>Uwagi</t>
  </si>
  <si>
    <t>a</t>
  </si>
  <si>
    <t>Tytuł / stopień</t>
  </si>
  <si>
    <t>Stanowisko</t>
  </si>
  <si>
    <t>Imię</t>
  </si>
  <si>
    <t>Nazwisko</t>
  </si>
  <si>
    <t>Jedn. macierzysta</t>
  </si>
  <si>
    <t>Mgr inż.</t>
  </si>
  <si>
    <t>W05/K2</t>
  </si>
  <si>
    <t>Dr hab. inż.</t>
  </si>
  <si>
    <t>Antal</t>
  </si>
  <si>
    <t>W05/K3</t>
  </si>
  <si>
    <t>Maciej</t>
  </si>
  <si>
    <t>Dr inż.</t>
  </si>
  <si>
    <t>adiunkt</t>
  </si>
  <si>
    <t>Stanisław</t>
  </si>
  <si>
    <t>Jerzy</t>
  </si>
  <si>
    <t>Przemysław</t>
  </si>
  <si>
    <t>Marta</t>
  </si>
  <si>
    <t>Bątkiewicz-Pantuła</t>
  </si>
  <si>
    <t>Daniel</t>
  </si>
  <si>
    <t>Bejmert</t>
  </si>
  <si>
    <t>Janusz</t>
  </si>
  <si>
    <t>Małgorzata</t>
  </si>
  <si>
    <t>Bielówka</t>
  </si>
  <si>
    <t>Krzysztof</t>
  </si>
  <si>
    <t>Andrzej</t>
  </si>
  <si>
    <t>Marcin</t>
  </si>
  <si>
    <t>Witold</t>
  </si>
  <si>
    <t>Bretuj</t>
  </si>
  <si>
    <t>W05/K1</t>
  </si>
  <si>
    <t>Bartosz</t>
  </si>
  <si>
    <t>Brusiłowicz</t>
  </si>
  <si>
    <t>Joanna</t>
  </si>
  <si>
    <t>Budzisz</t>
  </si>
  <si>
    <t>Piotr</t>
  </si>
  <si>
    <t>Krystian</t>
  </si>
  <si>
    <t>Chrzan</t>
  </si>
  <si>
    <t>Tomasz</t>
  </si>
  <si>
    <t>Marek</t>
  </si>
  <si>
    <t>Ciurys</t>
  </si>
  <si>
    <t>Czapka</t>
  </si>
  <si>
    <t>Robert</t>
  </si>
  <si>
    <t>Paweł</t>
  </si>
  <si>
    <t>docent</t>
  </si>
  <si>
    <t>Grażyna</t>
  </si>
  <si>
    <t>Dąbrowska-Kauf</t>
  </si>
  <si>
    <t>Derugo</t>
  </si>
  <si>
    <t>Waldemar</t>
  </si>
  <si>
    <t>Dołęga</t>
  </si>
  <si>
    <t>Ignacy</t>
  </si>
  <si>
    <t>Dudzikowski</t>
  </si>
  <si>
    <t>Dusza</t>
  </si>
  <si>
    <t>Mateusz</t>
  </si>
  <si>
    <t>Dybkowski</t>
  </si>
  <si>
    <t>Dyrcz</t>
  </si>
  <si>
    <t>Ewert</t>
  </si>
  <si>
    <t>Wojciech</t>
  </si>
  <si>
    <t>Prof. dr hab. inż.</t>
  </si>
  <si>
    <t>Adam</t>
  </si>
  <si>
    <t>Wiktoria</t>
  </si>
  <si>
    <t>Grycan</t>
  </si>
  <si>
    <t>Gubański</t>
  </si>
  <si>
    <t>Jacek</t>
  </si>
  <si>
    <t>Gwoździewicz</t>
  </si>
  <si>
    <t>Habrych</t>
  </si>
  <si>
    <t>Kazimierz</t>
  </si>
  <si>
    <t>Herlender</t>
  </si>
  <si>
    <t>Jan</t>
  </si>
  <si>
    <t>Iżykowski</t>
  </si>
  <si>
    <t>Janik</t>
  </si>
  <si>
    <t>Janta</t>
  </si>
  <si>
    <t>Jaroszewski</t>
  </si>
  <si>
    <t>Jaworski</t>
  </si>
  <si>
    <t>Leszek</t>
  </si>
  <si>
    <t>Ryszard</t>
  </si>
  <si>
    <t>Kacprzyk</t>
  </si>
  <si>
    <t>Kałwak</t>
  </si>
  <si>
    <t>Anna</t>
  </si>
  <si>
    <t>Kamiński</t>
  </si>
  <si>
    <t>Bogusław</t>
  </si>
  <si>
    <t>Karolewski</t>
  </si>
  <si>
    <t>Kisiel</t>
  </si>
  <si>
    <t>Antoni</t>
  </si>
  <si>
    <t>Zbigniew</t>
  </si>
  <si>
    <t>Michał</t>
  </si>
  <si>
    <t>Mirosław</t>
  </si>
  <si>
    <t>Kobusiński</t>
  </si>
  <si>
    <t>Konieczny</t>
  </si>
  <si>
    <t>Grzegorz</t>
  </si>
  <si>
    <t>Kosobudzki</t>
  </si>
  <si>
    <t>Kostyła</t>
  </si>
  <si>
    <t>Kott</t>
  </si>
  <si>
    <t>Czesław</t>
  </si>
  <si>
    <t>Kowalski</t>
  </si>
  <si>
    <t>Krawczyk</t>
  </si>
  <si>
    <t>Jarosław</t>
  </si>
  <si>
    <t>Aleksander</t>
  </si>
  <si>
    <t>Leicht</t>
  </si>
  <si>
    <t>Leonowicz</t>
  </si>
  <si>
    <t>Lewandowski</t>
  </si>
  <si>
    <t>Lis</t>
  </si>
  <si>
    <t>Łabuzek</t>
  </si>
  <si>
    <t>Lesław</t>
  </si>
  <si>
    <t>Ładniak</t>
  </si>
  <si>
    <t>Prof. zw. dr hab. inż.</t>
  </si>
  <si>
    <t>Bożena</t>
  </si>
  <si>
    <t>Łowkis</t>
  </si>
  <si>
    <t>Marian</t>
  </si>
  <si>
    <t>Łukomski</t>
  </si>
  <si>
    <t>Łukowicz</t>
  </si>
  <si>
    <t>Madej</t>
  </si>
  <si>
    <t>Makowski</t>
  </si>
  <si>
    <t>Łukasz</t>
  </si>
  <si>
    <t>Bogdan</t>
  </si>
  <si>
    <t>Miedziński</t>
  </si>
  <si>
    <t>Zdzisław</t>
  </si>
  <si>
    <t>Nawrocki</t>
  </si>
  <si>
    <t>Okoń</t>
  </si>
  <si>
    <t>Teresa</t>
  </si>
  <si>
    <t>Orłowska-Kowalska</t>
  </si>
  <si>
    <t>Pawlaczyk</t>
  </si>
  <si>
    <t>Pawlak</t>
  </si>
  <si>
    <t>Pelesz</t>
  </si>
  <si>
    <t>Pieńkowski</t>
  </si>
  <si>
    <t>Pierz</t>
  </si>
  <si>
    <t>Podlejski</t>
  </si>
  <si>
    <t>Rebizant</t>
  </si>
  <si>
    <t>Rezmer</t>
  </si>
  <si>
    <t>Wilhelm</t>
  </si>
  <si>
    <t>Rojewski</t>
  </si>
  <si>
    <t>Eugeniusz</t>
  </si>
  <si>
    <t>Rosołowski</t>
  </si>
  <si>
    <t>Serkies</t>
  </si>
  <si>
    <t>Sikorski</t>
  </si>
  <si>
    <t>Sobierajski</t>
  </si>
  <si>
    <t>Solak</t>
  </si>
  <si>
    <t>Staszewski</t>
  </si>
  <si>
    <t>Stawski</t>
  </si>
  <si>
    <t>Szabat</t>
  </si>
  <si>
    <t>Szkółka</t>
  </si>
  <si>
    <t>Szuba</t>
  </si>
  <si>
    <t>Szymańda</t>
  </si>
  <si>
    <t>Tarchała</t>
  </si>
  <si>
    <t>Wacławek</t>
  </si>
  <si>
    <t>Wieczorek</t>
  </si>
  <si>
    <t>Artur</t>
  </si>
  <si>
    <t>Wilczyński</t>
  </si>
  <si>
    <t>Wilkosz</t>
  </si>
  <si>
    <t>Wiszniewski</t>
  </si>
  <si>
    <t>Wiśniewski</t>
  </si>
  <si>
    <t>Bogumiła</t>
  </si>
  <si>
    <t>Wnukowska</t>
  </si>
  <si>
    <t>Wolkiewicz</t>
  </si>
  <si>
    <t>Woźny</t>
  </si>
  <si>
    <t>Wróblewski</t>
  </si>
  <si>
    <t>Zacirka</t>
  </si>
  <si>
    <t>Zalas</t>
  </si>
  <si>
    <t>Zawilak</t>
  </si>
  <si>
    <t>Ziaja</t>
  </si>
  <si>
    <t>Żyłka</t>
  </si>
  <si>
    <t>Imię i nazwisko Promotora</t>
  </si>
  <si>
    <t>Kierunek</t>
  </si>
  <si>
    <t>Elektrotechnika</t>
  </si>
  <si>
    <t>Automatyka i Robotyka</t>
  </si>
  <si>
    <t>Mechatronika</t>
  </si>
  <si>
    <t>AMU</t>
  </si>
  <si>
    <t>EEN</t>
  </si>
  <si>
    <t>inż.</t>
  </si>
  <si>
    <t>mgr</t>
  </si>
  <si>
    <t>ASE</t>
  </si>
  <si>
    <t>ETP</t>
  </si>
  <si>
    <t>CPE</t>
  </si>
  <si>
    <t>RES</t>
  </si>
  <si>
    <t>Stopień</t>
  </si>
  <si>
    <t>Imię i nazwisko Recenzenta</t>
  </si>
  <si>
    <t>05298</t>
  </si>
  <si>
    <t>05285</t>
  </si>
  <si>
    <t>05286</t>
  </si>
  <si>
    <t>05154</t>
  </si>
  <si>
    <t>05413</t>
  </si>
  <si>
    <t>05404</t>
  </si>
  <si>
    <t>05101</t>
  </si>
  <si>
    <t>05369</t>
  </si>
  <si>
    <t>05158</t>
  </si>
  <si>
    <t>05390</t>
  </si>
  <si>
    <t>05206</t>
  </si>
  <si>
    <t>05265</t>
  </si>
  <si>
    <t>05358</t>
  </si>
  <si>
    <t>05366</t>
  </si>
  <si>
    <t>05307</t>
  </si>
  <si>
    <t>05378</t>
  </si>
  <si>
    <t>05408</t>
  </si>
  <si>
    <t>05103</t>
  </si>
  <si>
    <t>05389</t>
  </si>
  <si>
    <t>05281</t>
  </si>
  <si>
    <t>05211</t>
  </si>
  <si>
    <t>05212</t>
  </si>
  <si>
    <t>05115</t>
  </si>
  <si>
    <t>forma studiów</t>
  </si>
  <si>
    <t>Temat pracy dyplomowej w j. polskim</t>
  </si>
  <si>
    <t>Temat pracy dyplomowej w j. angielskim</t>
  </si>
  <si>
    <t>Zespół</t>
  </si>
  <si>
    <t>Imię i nazwisko Konsultanta</t>
  </si>
  <si>
    <t>TAK</t>
  </si>
  <si>
    <t>NIE</t>
  </si>
  <si>
    <t>Cel i zakres pracy dyplomowej</t>
  </si>
  <si>
    <t>Nazwa i adres zakładu pracy</t>
  </si>
  <si>
    <t>Firma z Regionu (T/N)?</t>
  </si>
  <si>
    <t>Praca z przemysłu (TAK/NIE)?</t>
  </si>
  <si>
    <t>Promotor do EDUKACJI CL</t>
  </si>
  <si>
    <t>Edukacja CL</t>
  </si>
  <si>
    <t>OZE</t>
  </si>
  <si>
    <t>ST</t>
  </si>
  <si>
    <t>NZ</t>
  </si>
  <si>
    <t>emeryt</t>
  </si>
  <si>
    <t>TEMATY PRAC DYPLOMOWYCH</t>
  </si>
  <si>
    <t>Monika</t>
  </si>
  <si>
    <t>Karolina</t>
  </si>
  <si>
    <t>Leonard</t>
  </si>
  <si>
    <t>Zuzanna</t>
  </si>
  <si>
    <t>Tadeusz</t>
  </si>
  <si>
    <t>Maria</t>
  </si>
  <si>
    <t>Jakub</t>
  </si>
  <si>
    <t>Józef</t>
  </si>
  <si>
    <t>Władysław</t>
  </si>
  <si>
    <t>Leon</t>
  </si>
  <si>
    <t>przemysław</t>
  </si>
  <si>
    <t>Bronisława</t>
  </si>
  <si>
    <t>Teodor</t>
  </si>
  <si>
    <t>Jóżef</t>
  </si>
  <si>
    <t>Kazimiera</t>
  </si>
  <si>
    <t>Kryspin</t>
  </si>
  <si>
    <t>ZWN</t>
  </si>
  <si>
    <t>ZET</t>
  </si>
  <si>
    <t>ZE</t>
  </si>
  <si>
    <t>ZUE</t>
  </si>
  <si>
    <t>ZAS</t>
  </si>
  <si>
    <t>ZSS</t>
  </si>
  <si>
    <t>ZEP</t>
  </si>
  <si>
    <t>ZMPE</t>
  </si>
  <si>
    <t>ZNEMAP</t>
  </si>
  <si>
    <t>adiunkt z hab.</t>
  </si>
  <si>
    <t>specj. spoza uczelni</t>
  </si>
  <si>
    <t>st. wykładowca</t>
  </si>
  <si>
    <t>prof. zwycz.</t>
  </si>
  <si>
    <t>taknie</t>
  </si>
  <si>
    <t>Ścieżka inż/ Specj. mgr</t>
  </si>
  <si>
    <t>Kierunek_Stopień_
Ścieżka inż. (Specj. mgr)</t>
  </si>
  <si>
    <t>specj.</t>
  </si>
  <si>
    <t>Skóra</t>
  </si>
  <si>
    <t>Regulski</t>
  </si>
  <si>
    <t>Recenzent do EDUKACJI CL</t>
  </si>
  <si>
    <t>Radosław</t>
  </si>
  <si>
    <t>Nalepa</t>
  </si>
  <si>
    <t>Czechowski</t>
  </si>
  <si>
    <t>Gozdowiak</t>
  </si>
  <si>
    <t>Michalik</t>
  </si>
  <si>
    <t>Karol</t>
  </si>
  <si>
    <t>Suseł</t>
  </si>
  <si>
    <t>Mieczysław</t>
  </si>
  <si>
    <t>Wróbel</t>
  </si>
  <si>
    <t>05357</t>
  </si>
  <si>
    <t>052345</t>
  </si>
  <si>
    <t>05306z</t>
  </si>
  <si>
    <t>053111</t>
  </si>
  <si>
    <t>05311</t>
  </si>
  <si>
    <t>05104</t>
  </si>
  <si>
    <t>05237</t>
  </si>
  <si>
    <t>05106</t>
  </si>
  <si>
    <t>05313</t>
  </si>
  <si>
    <t>05373</t>
  </si>
  <si>
    <t>05314</t>
  </si>
  <si>
    <t>05107</t>
  </si>
  <si>
    <t>05218</t>
  </si>
  <si>
    <t>05269</t>
  </si>
  <si>
    <t>05320</t>
  </si>
  <si>
    <t>05108</t>
  </si>
  <si>
    <t>05297</t>
  </si>
  <si>
    <t>05321</t>
  </si>
  <si>
    <t>05157</t>
  </si>
  <si>
    <t>5388</t>
  </si>
  <si>
    <t>05110</t>
  </si>
  <si>
    <t>05166</t>
  </si>
  <si>
    <t>05210</t>
  </si>
  <si>
    <t>05225z</t>
  </si>
  <si>
    <t>05112</t>
  </si>
  <si>
    <t>05114</t>
  </si>
  <si>
    <t>05216</t>
  </si>
  <si>
    <t>05227</t>
  </si>
  <si>
    <t>05328</t>
  </si>
  <si>
    <t>05329</t>
  </si>
  <si>
    <t>05233z</t>
  </si>
  <si>
    <t>05234z</t>
  </si>
  <si>
    <t>05386</t>
  </si>
  <si>
    <t>05332z</t>
  </si>
  <si>
    <t>05401</t>
  </si>
  <si>
    <t>05335</t>
  </si>
  <si>
    <t>05336</t>
  </si>
  <si>
    <t>05337</t>
  </si>
  <si>
    <t>05170</t>
  </si>
  <si>
    <t>05339</t>
  </si>
  <si>
    <t>05232</t>
  </si>
  <si>
    <t>05340</t>
  </si>
  <si>
    <t>05240</t>
  </si>
  <si>
    <t>05120</t>
  </si>
  <si>
    <t>05241z</t>
  </si>
  <si>
    <t>05242</t>
  </si>
  <si>
    <t>05383</t>
  </si>
  <si>
    <t>05141</t>
  </si>
  <si>
    <t>05396</t>
  </si>
  <si>
    <t>05245</t>
  </si>
  <si>
    <t>05296</t>
  </si>
  <si>
    <t>05410</t>
  </si>
  <si>
    <t>05263</t>
  </si>
  <si>
    <t>05224z</t>
  </si>
  <si>
    <t>05343z</t>
  </si>
  <si>
    <t>05344</t>
  </si>
  <si>
    <t>05250z</t>
  </si>
  <si>
    <t>05251</t>
  </si>
  <si>
    <t>05126</t>
  </si>
  <si>
    <t>05385</t>
  </si>
  <si>
    <t>05129</t>
  </si>
  <si>
    <t>05144</t>
  </si>
  <si>
    <t>05813</t>
  </si>
  <si>
    <t>05255</t>
  </si>
  <si>
    <t>05256</t>
  </si>
  <si>
    <t>05214</t>
  </si>
  <si>
    <t>05258z</t>
  </si>
  <si>
    <t>05377</t>
  </si>
  <si>
    <t>05131</t>
  </si>
  <si>
    <t>053112</t>
  </si>
  <si>
    <t>05259z</t>
  </si>
  <si>
    <t>05260</t>
  </si>
  <si>
    <t>05354</t>
  </si>
  <si>
    <t>05351</t>
  </si>
  <si>
    <t>05362</t>
  </si>
  <si>
    <t>05132</t>
  </si>
  <si>
    <t>05134</t>
  </si>
  <si>
    <t>p53100</t>
  </si>
  <si>
    <t>Listwan</t>
  </si>
  <si>
    <t>05397</t>
  </si>
  <si>
    <t>Gajewski</t>
  </si>
  <si>
    <t>prof. Uczelni</t>
  </si>
  <si>
    <t>profesor</t>
  </si>
  <si>
    <t>p05180</t>
  </si>
  <si>
    <t>asystent</t>
  </si>
  <si>
    <t>Jasiński</t>
  </si>
  <si>
    <t>Mechatronika_inż._</t>
  </si>
  <si>
    <t>Celem pracy jest badanie procesu elektroprzędzenia włókien polimerowych domieszkowanych cząstkami aktywnymi chemicznie. Zakres pracy obejmuje przygotowanie roztworu polimeru, prowdzenie procesu elektroprzędzenia, badanie aktywności związku chemicznego zawartego w otrzymanych nanowłóknach.</t>
  </si>
  <si>
    <t>Czapka Tomasz Dr inż.</t>
  </si>
  <si>
    <t>Elektrotechnika_inż._ETP</t>
  </si>
  <si>
    <t>Badanie charakterystyk woltomierza z przetwarzaniem do pomiaru wysokich napięć stałych</t>
  </si>
  <si>
    <t>Voltmeter tests for high DC voltage measurements</t>
  </si>
  <si>
    <t>Celem pracy jest badanie charakterystyk woltomierza do pomiaru wysokich napięć stałych z wykorzystaniem miernika nateżenia pola elektrycznego. Badania mają obejmować pomiary natężenia pola elektrycznego, pozwalające na wyznaczenie napięcia obiektu metodą bezkontaktową.</t>
  </si>
  <si>
    <t>Badanie właściwości elektretowego przetwornika drgań</t>
  </si>
  <si>
    <t>Investigation of the electret vibration transducer</t>
  </si>
  <si>
    <t>Celem pracy jest wykonanie modelu elektretowego przetwornika drgań dla celów dydaktycznych. Zakres pracy obejmuje zapoznanie się z probelmatyką wytwarzania elektretów, opracowanie konstrukcji mechanicznej modelu przetwornika drgań akustycznych, wykonanie ukladu pomiarowego do badania właściwości elektrycznych przetwornika oraz wyznaczenie charakterystyk przetwarzania przetworników wykonanych z wybranych tworzyw polimerowych.</t>
  </si>
  <si>
    <t>Badanie procesu  elektryzacji kropel cieczy</t>
  </si>
  <si>
    <t>Investigation of the electrification process of liquid droplets</t>
  </si>
  <si>
    <t>Celem pracy jest wykonanie układu do elektryzacji kropel cieczy dla celów dydaktycznych. Zakres pracy obejmuje zapoznanie się z metodami elektryzacji mediów ciekłych, przegląd rozwiązań do elektryzacji cieczy, opracowanie projektu i wykonanie ukladu do elektryzacji cieczy, pomiar skuteczności elektryzacji kropel cieczy i opracowanie wyników badań.</t>
  </si>
  <si>
    <t>Elektrotechnika_mgr_EEN</t>
  </si>
  <si>
    <t>Analiza ekonomiczna zaprojektowanej instalacji fotowoltaicznej w budynku firmy handlowo-produkcyjnej .</t>
  </si>
  <si>
    <t>Economic analysis of a designed photovoltaic installation in a commercial and production company building.</t>
  </si>
  <si>
    <t>Analiza zapotrzebowania na energie elektryczną w pomieszczeniach firmy pochodzącą z odnawialnych źródeł energii. Dobór wielkości instalacji z uwzględnieniem planów rozwojowych firmy.</t>
  </si>
  <si>
    <t>Kostyła Paweł Dr inż.</t>
  </si>
  <si>
    <t>Automatyka i Robotyka_inż._ASE</t>
  </si>
  <si>
    <t>Zbadanie właściwości kompozytowych materiałów czujnikowych wytworzonych na bazie ceramiki PZT</t>
  </si>
  <si>
    <t>Investigation of composite properties of sensor materials based on PZT ceramics</t>
  </si>
  <si>
    <t xml:space="preserve">Celem pracy jest wytworzenie kompozytów ceramiczno-polimerowych w formie cienkowarstwowych folii o właściwościach piezoelektrycznych. Zakres pracy obejmuje wykonanie kompozytów o różnej zawartości procentowej ceramiki PZT, przeprowadzenie polaryzacji materiału i pomiar współczynników piezoelektrycznych.  </t>
  </si>
  <si>
    <t>Kisiel Anna Dr inż.</t>
  </si>
  <si>
    <t>Pelesz Adam Dr inż.</t>
  </si>
  <si>
    <t>Lewandowski Marcin Dr inż.</t>
  </si>
  <si>
    <t>Leonowicz Zbigniew Dr hab. inż.</t>
  </si>
  <si>
    <t>Ziaja Jan Dr hab. inż.</t>
  </si>
  <si>
    <t>Dr hab. Irena Maliszewska</t>
  </si>
  <si>
    <t>Zastosowanie analizy skupień do danych długoterminowych jakości energii elektrycznej</t>
  </si>
  <si>
    <t>Data mining application to long term power quality data</t>
  </si>
  <si>
    <t>Celem pracy jest zastosowanie analizy skupień do danych długoterminowych jakości energii elektrycznej w punkcie przyłączenia generacji rozproszonej. Zakres pracy obejmuje przegląd literaturowy wykorzystania eksploracji danych w systemie elektroenergetycznym, przeprowadzenie analizy skupień danych długoterminowych z PWP lokalnej generacji.</t>
  </si>
  <si>
    <t>Wykorzystanie eksploracji danych w elektroenergetyce</t>
  </si>
  <si>
    <t>Data mining practice in electrical power network</t>
  </si>
  <si>
    <t>Celem pracy jest krytyczny przegląd wykorzystania eksploracji danych w elektroenergetyce. Zakres pracy obejmuje przegląd literatury z zakresu eksploracji danych w elektroenergetyce, wskazanie innych możliwych zastosowań w elektroenergetyce, praktyczna implikacja wybranej techniki w zagadnieniach związanych z elektroenergetyką</t>
  </si>
  <si>
    <t>Elektrotechnika_inż._EEN</t>
  </si>
  <si>
    <t>Ocena jakości energii elektrycznej w sieci średniego napięcia z generacją rozproszoną</t>
  </si>
  <si>
    <t>Power quality assessment in MV network with distributed generation</t>
  </si>
  <si>
    <t>Celem pracy jest wykonanie oceny jakości energii elektrycznej w punkcie przyłączenia generacji rozproszonej w sieci niskiego napięcia. Zakres pracy obejmuje opis problematyki oceny jakości energii elektrycznej, przeprowadzenie oceny jakości energii elektrycznej w średniego napięcia z generacją rozproszoną</t>
  </si>
  <si>
    <t>Ocena jakości energii elektrycznej w sieci niskiego napięcia z generacją rozproszoną</t>
  </si>
  <si>
    <t>Power quality assessment in LV network with distributed generation</t>
  </si>
  <si>
    <t>Analiza korelacji parametrów jakości energii elektrycznej</t>
  </si>
  <si>
    <t xml:space="preserve">Correlation analysis of power quality parameters </t>
  </si>
  <si>
    <t>Celem pracy jest ocena korelacji parametrów jakości energii elektrycznej. Zakres pracy obejmuje analizę literaturową dotyczącą sposobu analizy korelacji, badania nad korelacją parametrów jakości energii elektrycznej</t>
  </si>
  <si>
    <t>Analiza statystyczna wpływu odbiorników nieliniowych małej mocy na odkształcenie napięcia zasilającego</t>
  </si>
  <si>
    <t>Statistical analysis of non-linear load to voltage shape</t>
  </si>
  <si>
    <t>Celem pracy jest analiza statystyczna wpływu odbiorników nieliniowych małej mocy na odkształcenie napięcia zasilającego.  Zakres pracy obejmuje analizę literaturową dotyczącą odkształceń napięcia zasilającego, przeprowadzenie badań nad wpływem odbiorników nieliniowych na odkształcenia napięcia zasilającego</t>
  </si>
  <si>
    <t>Sikorski Tomasz Dr hab. inż.</t>
  </si>
  <si>
    <t>Jasiński Michał Dr inż.</t>
  </si>
  <si>
    <t>Praca ma na celu zapoznanie się z tematyką światłowodowej transmisji danych wykorzystywanej w układach automatyki elektroenergetycznej. Zakres pracy będzie obejmował: analizę literatury dotyczącej tematu pracy, zaprojektowanie i przygotowanie niezbędnych układów elektronicznych oraz implementację programową komunikacji pomiędzy mikrokontrolerami Arduino lub Raspberry Pi</t>
  </si>
  <si>
    <t>Brusiłowicz Bartosz Dr inż.</t>
  </si>
  <si>
    <t>Analiza działania źródła fotowoltaicznego z inwerterem podczas różnych stanów pracy</t>
  </si>
  <si>
    <t>Analysis of the operation of a photovoltaic source with an inverter during various operation states</t>
  </si>
  <si>
    <t>Celem pracy jest analiza różnych stanów pracy źródła fotowoltaicznego podłączonego do sieci za pomocą inwertera. Praca będzie obejmowała: analizę literatury dotyczącej budowy źródeł fotowoltaicznych i sposobów ich modelowania z uwzględnieniem układów automatyki, przygotowanie modelu w oprogramowaniu Matlab/Simulink, jego weryfikację oraz analizę pracy takiego źródła.</t>
  </si>
  <si>
    <t>Model elektrowni wiatrowej z generatorem asynchronicznym dwustronnie zasilanym wykonany w oprogramowaniu Matlab/Simulink</t>
  </si>
  <si>
    <t>Model of a wind turbine with a doubly-fed induction generator made in the Matlab/Simulink software</t>
  </si>
  <si>
    <t>Celem pracy jest zapoznanie się z tematyką budowy elektrowni wiatrowych z generatorem synchronicznym dwustronnie zasilanym. Zakres pracy obejmuje: analizę literatury dotyczący budowy i modelowania elektrowni wiatrowych i układów jej sterowania, wykonanie modelu elektrowni wiatrowej z generatorem synchronicznym w oprogramowaniu Matlab/Simulink oraz sprawdzenie jego poprawnego działania podczas różnych stanów pracy.</t>
  </si>
  <si>
    <t>Zjawiska falowe w sieciach elektroenergetycznych</t>
  </si>
  <si>
    <t>Traveling wave phenomena in power systems</t>
  </si>
  <si>
    <t>Praca ma na celu analizę zjawisk falowych występujących w sieciach elektroenergetycznych oraz możliwości ich wykorzystania w elektroenergetycznej automatyce zabezpieczeniowej. Podczas realizacji pracy należy wykonać: analizę literatury, budowę modelu sieci elektroenergetycznej w środowisku ATP/EMTP oraz analizę przypadków uzyskanych z symulacji pod kątem możliwości wykorzystania fal wędrujących w automatyce elektroenergetycznej.</t>
  </si>
  <si>
    <t>Celem pracy jest analiza oraz symulacja algorytmów, wykorzystywanych w automatyce zabezpieczeniowej, służących do określania miejsca zwarcia w systemach elektroenergetycznych. Praca obejmować będzie: analizę bieżącej literatury z uwzględnieniem najnowszych metod opartych na zjawiskach falowych, implementację wybranych algorytmów w środowisku Matlab/Simulink oraz porównanie dokładności ich działania.</t>
  </si>
  <si>
    <t>Celem pracy jest analiza algorytmów, wykorzystywanych w automatyce elektroenergetycznej, służących do pomiaru częstotliwości sygnałów oraz ich praktyczna implementacja wykorzystując mikrokontroler. Zakres pracy będzie obejmował: przegląd literatury dotyczący tematu pracy uwzględniający najnowsze publikacje, implementację wybranych algorytmów w oprogramowaniu Matlab/Simulink i mikrokontrolerze Arduino lub Raspberry PI oraz analiza ich działania.</t>
  </si>
  <si>
    <t>Akwizycja danych uzyskanych z urządzeń kontrolno-pomiarowych chillera o wysokiej sprawności energetycznej</t>
  </si>
  <si>
    <t>Acquiring data obtained from control and measurement devices of chillers with high energy efficiency</t>
  </si>
  <si>
    <t>Celem pracy jest zaprojektowanie systemu do akwizycji danych, który współpracuje z systemami kontroli i pomiarów chiller-a o wysokiej efektywności energetycznej. Praca polega na opracowaniu interfejsu do odczytu pomiarów sensorycznych z czujników, przetworników i innego sprzętu współpracującego z kontrolowanym urządzeniem. Zakres prac obejmuje również stworzenie bazy danych zawierającej wszystkie wymagane parametry operacyjne  przemysłowego agregatu chłodniczego.</t>
  </si>
  <si>
    <t>Wiśniewski Grzegorz Dr inż.</t>
  </si>
  <si>
    <t>Analiza rozwiązań stosowanych w oświetleniu obiektów biurowych</t>
  </si>
  <si>
    <t>Analysis of solutions used in office lighting</t>
  </si>
  <si>
    <t>Celem pracy jest analiza porównawcza rozwiązań stosowanych w oświetleniu obiektów biurowych. Praca powinna zawierać porównanie stosowanych źródeł światła i opraw oświetleniowych, analizę dostępnych systemów sterowania oraz rozwiązań umożliwiających optymalne wykorzystanie światła dziennego.  Należy zwrócić uwagę na wady i zalety poszczególnych rozwiązań oraz  wykonać projekt oświetlenia wybranych pomieszczeń obiektu biurowego.</t>
  </si>
  <si>
    <t>Konieczny Janusz Dr inż.</t>
  </si>
  <si>
    <t>Porównanie metod estymacji amplitudy napięć i prądów w systemach elektroenergetycznych</t>
  </si>
  <si>
    <t>Comparison of voltage and current amplitude estimation methods in power system</t>
  </si>
  <si>
    <t>Celem pracy jest porównanie wybranych metod estymacji amplitudy napięć i prądów w systemach elektroenergetycznych. W ramach pracy należy wykonać przegląd literatury dotyczącej dostępnych metod i wykonać implementację w środowisku Matlab. Metody należy porównać pod względem szybkości działania, dokładności, wpływu zakłóceń i wymaganych zasobów obliczeniowych.</t>
  </si>
  <si>
    <t>Regulski Paweł Dr inż.</t>
  </si>
  <si>
    <t>Projekt instalacji sygnalizacji świetlnej  małej stacji kolejowej wykorzystującej sterownik programowalny PLC.</t>
  </si>
  <si>
    <t>Project of small train station lights installation using PLCs.</t>
  </si>
  <si>
    <t>Celem pracy jest zaprojektowanie i wykonanie modelu dydaktycznego instalacji sygnalizacji świetlnej małej stacji kolejowej z wykorzystaniem sterownika programowalnego PLC. Należy dokonać analizy formalnych wymagań technicznych oraz potencjalnie występujących alternatywnych scenariuszy sterowania ruchem kolejowym. Projekt musi zapewniać pełną realizację zadań przewidzianych w programie sygnalizacji przy zachowaniu warunków bezpieczeństwa ruchu kolejowego i drogowego. Wybrane czynności sterowania należy przedstawić w postaci wizualizacji z wykorzystaniem wyświetlacza HMI.</t>
  </si>
  <si>
    <t>Czechowski Robert Dr inż.</t>
  </si>
  <si>
    <t>Zdalnie sterowany robot przeznaczony do inspekcji rur.</t>
  </si>
  <si>
    <t xml:space="preserve">Remote auto-robot designed for pipes inspection. </t>
  </si>
  <si>
    <t>Celem pracy jest wykonanie zdalnie sterowanego pojazdu przeznaczonego do inspekcji rur. Należy zaprojektować i wykonać mały pojazd kołowy wyposażony w ruchomą kamerę z oświetleniem sterowany za pomocą dowolnego kontrolera. Oprócz układu sterowania należy uwzględnić pomiar pokonanego dystansu oraz możliwość rejestracji obrazu na zewnętrznym wyświetlaczu.</t>
  </si>
  <si>
    <t>Technical and economical aspects of the use of photovoltaic installations in single-family buildings</t>
  </si>
  <si>
    <t>Celem pracy jest opracowanie algorytmu uwzględniającego czynniki techniczne i ekonomiczne wpływające na opłacalność inwestycji w instalację fotowoltaiczną w gospodarstwie domowym</t>
  </si>
  <si>
    <t>Kott Marek Dr inż.</t>
  </si>
  <si>
    <t>Koncepcja zarządzania energia elektryczną na przykładzie wybranego przedsiębiorstwa</t>
  </si>
  <si>
    <t>The concept of electricity management on the example of a selected companies</t>
  </si>
  <si>
    <t>Celem pracy jest stworzenie koncepcji zarządzania energią elektryczną w wybranym przedsiębiorstwie z uwzględnieniem istniejącej infrastruktury technicznej. Zaproponowanie nowych rozwiązań wspomagających zarządzanie energią elektryczną w opisywanym przedsiębiorstwie.</t>
  </si>
  <si>
    <t xml:space="preserve">Projekt koncepcyjny zasilania w energię elektryczną budynku jednorodzinnego przez instalację fotowoltaiczną </t>
  </si>
  <si>
    <t>Concept design of single family house power supply by PV installation</t>
  </si>
  <si>
    <t>Celem pracy jest opracowanie wstępnego projektu zasilania budynku jednorodzinnego w energię elektryczną z oparciu o panele fotowoltaiczne wraz z oceną opłacalności ekonomicznej. Zakres pracy: budowa i zasada działania ogniw fotowoltaicznych; zapoznanie się z zasadami doboru podstawowych elementów instalacji fotowoltaicznej; przyjęcie wstępnych założeń projektowych i dobór elementów instalacji; wstępna analiza efektywności ekonomicznej; wnioski</t>
  </si>
  <si>
    <t>Łukomski Robert Dr inż.</t>
  </si>
  <si>
    <t>Opracowanie modelu przejazdu elektrycznego pojazdu trakcyjnego</t>
  </si>
  <si>
    <t xml:space="preserve">Modeling of electric train operation </t>
  </si>
  <si>
    <t>Celem pracy jest opracowanie prostego modelu przejazdu elektrycznego pojazdu trakcyjnego do celów określenia zużycia mocy i energii elektrycznej. Zakres pracy: zapoznanie się z podstawami układów napędowych i dynamiką pojazdów trakcyjnych; opracowanie modelu matematycznego przejazdu pojazdu trakcyjnego; implementacja komputerowa modelu; przeprowadzenie symulacji z wykorzystaniem opracowanego modelu; weryfikacja i analiza uzyskanych wyników; wnioski</t>
  </si>
  <si>
    <t>Ocena wpływu mobilności elektrycznej na sieć elektroenergetyczną</t>
  </si>
  <si>
    <t>Evaluation of the impact of electric mobility on the power grid</t>
  </si>
  <si>
    <t>Celem pracy jest analiza wpływu rozwoju samochodów elektrycznych na sieć elektroenergetyczna. W szczególności ocenę  wpływu na sieć elektroenergetyczną różnych trybów ładowania akumulatorów w tych samochodach.</t>
  </si>
  <si>
    <t>Wilczyński Artur Prof. dr hab. inż.</t>
  </si>
  <si>
    <t>Rola taryf w racjonalnym użytkowaniu energii elektrycznej</t>
  </si>
  <si>
    <t>The role of tariffs in the rational use of electricity</t>
  </si>
  <si>
    <t>Należy zbadać rolę taryf elektrycznych w procesie racjonalnego użytkowania energii elektrycznej. Dokonać oceny wpływu różnych czynników na ten proces.</t>
  </si>
  <si>
    <t>Zarządzanie sektorem elektroenergetycznym w warunkach rozwoju rynków energii elektrycznej</t>
  </si>
  <si>
    <t>Managing the power sector in the conditions of development of electricity markets</t>
  </si>
  <si>
    <t>Celem pracy jest określenie wpływu rozwoju mechanizmów rynkowych w obrocie energia elektryczną na proces zarządzania sektorem elektroenergetycznym. Należy dokonać prezentacji aktów prawnych - krajowych i unijnych, dotyczących rynków energii elektrycznej. Scharakteryzować rolę operatorów systemu oraz Urzędu Regulacji Energii w procesie zarzadzania elektroenergetyka.</t>
  </si>
  <si>
    <t>Modelowanie statystyczne generacji fotowoltaicznej</t>
  </si>
  <si>
    <t>Statistical modelling of PV generation</t>
  </si>
  <si>
    <t>Celem pracy jest przeprowadzenie analizy statystycznej generacji fotowoltaicznej przykładowej instalacji. Zakres pracy: charakterystyka promieniowania słonecznego docierającego do Ziemi i jego energetyczne wykorzystanie; zapoznanie się z wybranymi modelami i metodami statystycznej analizy generacji fotowoltaicznej; przeprowadzenie analizy statystycznej generacji dla wybranego zbioru danych w oparciu o poznane modele i metody; analiza uzyskanych wyników i wnioski</t>
  </si>
  <si>
    <t>Optymalne zarządzanie energią elektryczną z wykorzystaniem przydomowych instalacji fotowoltaicznych</t>
  </si>
  <si>
    <t>Optimal energy management using home photovoltaic installation</t>
  </si>
  <si>
    <t>Celem pracy jest wykazanie możliwości poprawy efektywności energetycznej dla wybranego obiektu mieszkalnego wykorzystującego przydomową instalację fotowoltaiczną. W pracy należy zamieścić szczegółowy opis przykładowego systemu fotowoltaicznego w wybranym obiekcie rzeczywistym.</t>
  </si>
  <si>
    <t>Herlender Kazimierz Dr inż.</t>
  </si>
  <si>
    <t>Wykorzystanie programu DOC firmy ABB do projektowania instalacji elektrycznych</t>
  </si>
  <si>
    <t>The use of the ABB DOC program for the design of electrical installations</t>
  </si>
  <si>
    <t>Celem pracy jest zapoznanie się z programem DOC firmy ABB, wykorzystywanym w procesie projektowania instalacji elektrycznych niskiego napięcia oraz elektroenergetycznych układów zasilania na poziomie średniego napięcia. W pracy należy zamieścić analizę wad i zalet ww oprogramowania na podstawie wybranego projektu rzeczywistego.</t>
  </si>
  <si>
    <t>Analiza opłacalności zmiany zasilania z niskiego napięcia na napięcie średnie na przykładzie przedsiębiorstwa produkcyjnego</t>
  </si>
  <si>
    <t>Analysis of the profitability of changing the power supply from low voltage to medium voltage on the example of a production company</t>
  </si>
  <si>
    <t>Celem pracy jest analiza techniczno-ekonomiczna dostosowania układu elektroenergetycznego do zmiany zasilania z niskiego napięcia na napięcie średnie  na przykładzie wybranego przedsiębiorstwa produkcyjnego. Analiza dotyczy korzyści ekonomicznych oraz czasu zwrotu nakładów inwestycyjnych przy przebudowie układu pomiarowo-rozliczeniowego oraz stacji transformatorowej.</t>
  </si>
  <si>
    <t>Wykorzystanie sztucznych sieci neuronowych do prognozowania zużycia energii elektrycznej.</t>
  </si>
  <si>
    <t>The use of artificial neural networks to forecast electricity consumption.</t>
  </si>
  <si>
    <t>Celem pracy przedstawienie sztucznych sieci neuronowych jako narzędzia do prognozowania energii elektrycznej. W ramach pracy należy przedstawić krótko sposób tworzenia sztucznych sieci neuronowych i wykonać sieć dla wybranego odbiorcy energii elektrycznej, celem prognozowania jego zużycia energii elektrycznej.</t>
  </si>
  <si>
    <t>Grycan Wiktoria Dr inż.</t>
  </si>
  <si>
    <t>Projekt systemu sterowania mostem zwodzonym z wykorzystaniem sterownika PLC.</t>
  </si>
  <si>
    <t>Project of drawbridge control system using PLCs.</t>
  </si>
  <si>
    <t>Celem pracy jest zaprojektowanie i wykonanie makiety dydaktycznej mostu zwodzonego z wykorzystaniem sterownika programowalnego PLC. Należy dokonać analizy formalnych wymagań technicznych oraz potencjalnie występujących alternatywnych scenariuszy działania z uwzględnieniem różnych metod detekcji jednostek pływających. Projekt musi umożliwiać wybór trybu pracy pomiędzy: automatycznym, półautomatycznym, serwisowym oraz ręcznym. W projekcie należy uwzględnić pełną realizację zadań przewidzianych w programie sterowania przy zachowaniu warunków bezpieczeństwa ruchu drogowego i żeglugi śródlądowej.</t>
  </si>
  <si>
    <t>Pierz Piotr Dr inż.</t>
  </si>
  <si>
    <t>Solak Krzysztof Dr inż.</t>
  </si>
  <si>
    <t>Bejmert Daniel Dr inż.</t>
  </si>
  <si>
    <t>Iżykowski Jan Prof. dr hab. inż.</t>
  </si>
  <si>
    <t>Jaworski Marek Dr inż.</t>
  </si>
  <si>
    <t>Staszewski Janusz Dr inż.</t>
  </si>
  <si>
    <t>Lis Robert Dr hab. inż.</t>
  </si>
  <si>
    <t>Dołęga Waldemar Dr hab. inż.</t>
  </si>
  <si>
    <t>Bątkiewicz-Pantuła Marta Dr inż.</t>
  </si>
  <si>
    <t>Budzisz Joanna Dr inż.</t>
  </si>
  <si>
    <t>Automatyka i Robotyka_mgr_AMU</t>
  </si>
  <si>
    <t>Sterowanie manipulatorem ramieniowym za pomocą wybranego mikrokontrolera</t>
  </si>
  <si>
    <t>Control of the arm manipulator using the selected microcontroller</t>
  </si>
  <si>
    <t>Celem pracy jest zaprojektowanie, zbudowanie i uruchomienie manipulatora ramieniowego sterowanego za pomocą mikrokontrolera. W zakres pracy wchodzą:
Przegląd literaturowy zagadnienia: rodzaje i budowa manipulatorów, budowa trajektorii ruchu. 
Koncepcja i wykonanie prototypu manipulatora. Oprogramowanie prototypu. Implementacja wybranych metod sterowania. Redakcja pracy.</t>
  </si>
  <si>
    <t>Derugo Piotr Dr inż.</t>
  </si>
  <si>
    <t>Automatyka i Robotyka_inż._AMU</t>
  </si>
  <si>
    <t>Modelowanie układu napędowego z silnikiem indukcyjnym sterowanym metodą DFOC  przy wykorzystaniu pakietów OCTAVE i Scilab</t>
  </si>
  <si>
    <t>Modeling of theDirect Field Oriented Control structure of induction motor using the OCTAVE and Scilab packages</t>
  </si>
  <si>
    <t>Celem pracy jest analiza możliwości wykorzystania pakietów OCTAVE i Scilab do modelowania układu napędowyego z silnikiem indukcyjnym sterowanym metodą DFOC
Zakres pracy obejmuje:
- zapoznanie się z tematyką napędów przekształtnikowych;
- zapoznanie się z tematyką modelowania w środowiskach OCTAVE i Scilab;
- realizacja układu sterowania silnikiem indukcyjnym metodą DFOC w środowiskach OCTAVE i Scilab;
- wykonanie badań symulacyjnych i weryfikacja otrzymanych wyników;
- ocena możliwości pakietów symulacyjnych;  
- analiza otrzymanych wyników;
- redakcja pracy</t>
  </si>
  <si>
    <t>Dybkowski Mateusz Dr hab. inż.</t>
  </si>
  <si>
    <t>Zastosowanie sieci neuronowych do wykrywania uszkodzeń łożysk tocznych w silniku synchronicznym z magnesami trwałymi</t>
  </si>
  <si>
    <t>Application of neural networks to detect rolling bearing faults in permanent magnet synchronous motor</t>
  </si>
  <si>
    <t>Celem pracy jest analiza możliwości zastosowania sztucznych sieci neuronowych do wykrywania uszkodzeń łożysk tocznych w silniku synchronicznym z magnesami trwałymi. 
W zakres pracy wchodzi: 
1. Zapoznanie się z problematyką wykrywania uszkodzeń łożysk tocznych w silnikach PMSM, 
2. Opracowanie w środowisku LabView aplikacji umożliwiającej wykrywanie uszkodzeń łożysk tocznych w silniku PMSM,
3. Opracowanie detektorów neuronowych, 
4. Przeprowadzenie badań eksperymentalnych na obiekcie rzeczywistym z zamodelowanymi uszkodzeniami łożysk tocznych, 
5. Analiza uzyskanych wyników i redakcja pracy.</t>
  </si>
  <si>
    <t>Ewert Paweł Dr inż.</t>
  </si>
  <si>
    <t>System zdalnego sterowania sterownika PLC za pomocą smartfona</t>
  </si>
  <si>
    <t>The remote control system of PLC using a smartphone</t>
  </si>
  <si>
    <t>Celem pracy jest opracowanie i zbudowanie prototypu bezprzewodowego, dwukierunkowego systemu wymiany danych pomiędzy dowolnym smartfonem z systemem Android a wybranym sterownikiem PLC, przy wykorzystaniu transmisji radiowej w standardzie Bluetooth. Zakres pracy obejmuje: zaprojektowanie bezprzewodowego systemu komunikacyjnego, wykonanie elektronicznego interfejsu dla sterownika PLC z modułem komunikacyjnym Bluetooth, opracowanie uniwersalnej aplikacji HMI dla smartfona, napisanie przykładowych programów sterujących dla sterownika PLC.</t>
  </si>
  <si>
    <t>Pawlak Marcin Dr inż.</t>
  </si>
  <si>
    <t>Wirtualny system pomiarowy do badania układów elektrycznego hamowania silnika indukcyjnego</t>
  </si>
  <si>
    <t>Virtual measuring system for research of induction motor electrical braking</t>
  </si>
  <si>
    <t>Celem pracy jest wykonanie wirtualnego przyrządu pomiarowego w środowisku LabVIEW umożliwiającego monitorowanie procesu elektrycznego hamowania silnika indukcyjnego.
W zakres pracy wchodzi:
1. zapoznanie się z problematyką hamowania silników indukcyjnych,
2. zaznajomienie się ze stanowiskiem laboratoryjnym do badania układów elektrycznego hamowania silnika indukcyjnego,
3. uruchomienie stanowiska laboratoryjnego,
4. opracowanie i wykonanie programu pomiarowego sygnałów prędkości, momentu oraz prądów silnika indukcyjnego w środowisku LabVIEW,
5. opracowanie i wykonanie przyrządu pomiarowego umożliwiającego monitorowanie w czasie rzeczywistym procesu hamowania silnika,
6. wykonanie badań eksperymentalnych wraz z analizą uzyskanych wyników.
Praca ma charakter eksperymentalny (eksperyment rzeczywisty).</t>
  </si>
  <si>
    <t>Wolkiewicz Marcin Dr inż.</t>
  </si>
  <si>
    <t>Sterowanie układem latającej piłeczki</t>
  </si>
  <si>
    <t>Control of flying balls system</t>
  </si>
  <si>
    <t xml:space="preserve">Celem projektu jest opracowanie układu sterowania modelem piłeczki poruszającej się przy pomocy strumienia powietrza. Do implementacji układu sterowania wykorzystany zostanie sterownik X20 firmy B&amp;R. W zakres projektu wchodzi:
- zapoznanie się z zagadnieniem sterowania układami dynamicznymi,
 - zapoznanie się z budową i programowaniem sterownika X20,
- zapoznanie się z modelem latającej piłeczki oraz jego modernizacja,
- opracowanie programu sterującego modelem latającej piłeczki z wykorzystaniem wybranego języka programowania,
Dodatkowo istnieje możliwość stworzenia wizualizacji sterowanym układem.
</t>
  </si>
  <si>
    <t>Serkies Piotr Dr inż.</t>
  </si>
  <si>
    <t>Dyrcz Krzysztof Dr inż.</t>
  </si>
  <si>
    <t>Szabat Krzysztof Prof. dr hab. inż.</t>
  </si>
  <si>
    <t>Wybrane algorytmy kinematyki odwrotnej manipulatorów</t>
  </si>
  <si>
    <t>Selected algorithms for inversed kinematics of manipulators</t>
  </si>
  <si>
    <t>Cel pracy: Zapoznanie się z algorytmami jakobianowymi dla konfiguracji regularnych i osobliwych.
Zakres pracy:
1. wyliczenie kinematyki manipulatora regularnego i redundantnego.
2. wyliczenie konfiguracji osobliwych dla obu manipulatorów.
3. badania symulacyjne zachowania efektora w ramieniu manipulacyjnym
w pobliżu konfiguracji regularnych i osobliwych.
4. sprawdzenie algorytmu z jakobianem odwrotnym, pseudoinwersem Moore'a-Penrose'a oraz z jakobianem odpornym.</t>
  </si>
  <si>
    <t>Mazur Alicja Dr hab. inż.</t>
  </si>
  <si>
    <t>Ratajczak Joanna Dr inż.</t>
  </si>
  <si>
    <t>W04</t>
  </si>
  <si>
    <t>Implementacja komunikacji światłowodowej wykorzystywanej w układach automatyki i sterowania w energetyce</t>
  </si>
  <si>
    <t>Implementation of fibre optic communication used in automation and control systems of power systems</t>
  </si>
  <si>
    <t>Metody lokalizacji miejsca zwarcia w systemach elektroenergetycznych</t>
  </si>
  <si>
    <t>Fault location determination methods in power systems</t>
  </si>
  <si>
    <t>Analysis and implementation of frequency measurement algorithms used in automation and control systems of power systems</t>
  </si>
  <si>
    <t>Analiza oraz implementacja algorytmów służących do pomiaru częstotliwości wykorzystywanych w układach automatyki i sterowania w energetyce</t>
  </si>
  <si>
    <t>Korelacja parametrów jakości energii elektrycznej mierzonych w punkcie przyłączenia systemu fotowoltaicznego w odniesieniu do warunków pogodowych.</t>
  </si>
  <si>
    <t xml:space="preserve">Correlation analysis of power quality parameters measured in PCC of PV system in relation to weather conditions. </t>
  </si>
  <si>
    <t>Celem pracy jest przeprowadzenie analizy korelacji parametrów jakości energii elektrycznej mierzonych w punkcie przyłączenia instalacji fotowoltaicznej w odniesieniu do warunków pogodowych. Zakres pracy obejmuje analizę literaturową dotyczącą analiz korelacji parametrów jakości energii elektrycznej oraz przeprowadzenie takiej analizy dla danych rzeczywistych pochodzących z Badawczego Sieciowego Systemu Fotowolaicznego Politechniki Wrocławskiej  Zakres pracy obejmuje analizę literaturową dotyczącą analiz korelacji parametrów jakości energii elektrycznej oraz przeprowadzenie takiej analizy dla danych rzeczywistych pochodzących z Badawczego Sieciowego Systemu Fotowolaicznego Politechniki Wrocławskiej</t>
  </si>
  <si>
    <t>Techniczne i ekonomiczne aspekty wykorzystania instalacji fotowoltaicznej w budynkach jednorodzinnych</t>
  </si>
  <si>
    <t>Wykorzystanie procesu elektroprzędzenia do wytwarzania nanowłókien polimerowych z cząstkami aktywnymi chemicznie</t>
  </si>
  <si>
    <t>Utilization of electrospinning process for the fabrication of polymer nanofibres with chemically active particles</t>
  </si>
  <si>
    <r>
      <t xml:space="preserve">do realizacji w roku akademickim 2019/2020 </t>
    </r>
    <r>
      <rPr>
        <b/>
        <sz val="12"/>
        <color theme="1"/>
        <rFont val="Calibri"/>
        <family val="2"/>
        <charset val="238"/>
        <scheme val="minor"/>
      </rPr>
      <t xml:space="preserve"> (II tura)</t>
    </r>
  </si>
  <si>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</si>
  <si>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</si>
  <si>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</si>
  <si>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</si>
  <si>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</si>
  <si>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</si>
  <si>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</si>
  <si>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</si>
  <si>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</si>
  <si>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</si>
  <si>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</si>
  <si>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</si>
  <si>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</si>
  <si>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</si>
  <si>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</si>
  <si>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</si>
  <si>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</si>
  <si>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</si>
  <si>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</si>
  <si>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</si>
  <si>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</si>
  <si>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</si>
  <si>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</si>
  <si>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</si>
  <si>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</si>
  <si>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</si>
  <si>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</si>
  <si>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</si>
  <si>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</si>
  <si>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</si>
  <si>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</si>
  <si>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</si>
  <si>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</si>
  <si>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</si>
  <si>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</si>
  <si>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</si>
  <si>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</si>
  <si>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</si>
  <si>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</si>
  <si>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</si>
  <si>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</si>
  <si>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</si>
  <si>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</si>
  <si>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INDYWIDUALNE TEMATY PRAC DYPLOMOWYCH</t>
  </si>
  <si>
    <t>Badanie warunków pracy zabezpieczeń ziemnozwarciowych w sieciach średnich napięć</t>
  </si>
  <si>
    <t>Analysis of earth fault protection in medium voltage networks</t>
  </si>
  <si>
    <t>1. przegląd zjawisk zwarciowych w sieciach średniego napięcia z uwzględnieniem sposobu pracy punktu neutralnego sieci;
2. przegląd sposobów identyfikacji zwarć doziemnych w sieciach średnich napięć;
3. komputerowa symulacja wybranych modeli sieci średniego napięcia ze szczególnym uwzględnieniem zjawisk ziemnozwarciowych;
4. analiza rezultatów symulacji, przygotowanie tekstu pracy dyplomowej.</t>
  </si>
  <si>
    <t>Rosołowski Eugeniusz Prof. dr hab. inż.</t>
  </si>
  <si>
    <t>K02/W05</t>
  </si>
  <si>
    <t>Electricity tariffs for industry consumers</t>
  </si>
  <si>
    <t>Celem pracy jest dobór taryfy energetycznej dla odbiorcy przemysłowego. W ramach pracy należy dokonać przeglądu dostępnych taryf, wykonać pomiary jakościowo-ilościowe energii elektrycznej oraz dokonać doboru taryfy energetycznej w celu minimalizacji opłat za energię elektryczną, ponoszonych przez przedsiębiorstwo.</t>
  </si>
  <si>
    <t>Minimalizacja kosztów zużycia energii elektrycznej w gospodarstwach domowych poprzez dobór taryfy i sprzedawcy energii elektrycznej</t>
  </si>
  <si>
    <t>Minimizing the cost of electricity consumption in households by selecting a tariff and a seller of electricity</t>
  </si>
  <si>
    <t>Celem pracy jest dobór sprzedawcy i taryfy energii elektrycznej dla wybranych gospodarstw domowych oraz ocena korzyści, które można w ten sposób uzyskać w zależności od zmienności dobowej zużycia. W ramach pracy należy wykonać ilościowe pomiary zużycia energii u odbiorców z różnymi typami odbiorników energii elektrycznej oraz dobrać dla nich taryfę i sprzedawcę energii w celu minimalizacji opłat za energię elektryczną.</t>
  </si>
  <si>
    <t>Taryfy energetyczne, a odbiorca przemysłowy</t>
  </si>
  <si>
    <t>Analiza porównawcza modeli cieplnych przewodów napowietrznych z wykorzystaniem GUI w środowisku Matlab</t>
  </si>
  <si>
    <t>Comparative analysis of overhead conductors heat models with use of GUI in the Matlab environment</t>
  </si>
  <si>
    <t>Analiza porównawcza dwóch modeli (CIGRE i IEEE) cieplnych zachodzących w różnych przewodach napowietrznych linii przesyłowych i dystrybucyjnych. Zastosowanie GUI w środowisku Matlab dla przedstawienia wyników analiz.</t>
  </si>
  <si>
    <t>Staszewski Łukasz Dr inż.</t>
  </si>
  <si>
    <t>Elektrotechnika_mgr_CPE</t>
  </si>
  <si>
    <t>Programowanie i wizualizacja pracy linii produkcyjnej z robotem przemysłowym</t>
  </si>
  <si>
    <t>Programming and visualization of a production line with an industrial robot</t>
  </si>
  <si>
    <t xml:space="preserve">Celem pracy będzie opracowanie oprogramowania wybranego robota przemysłowego pracującego w ramach linii produkcyjnej.
W zakres pracy wchodzi:
- zapoznanie się z literaturą przedmiotu,
- zapoznanie się ze sterownikiem Lenze 3200C i oprogramowaniem PLC Designer,
- opracowanie modelu i wizualizacji 3D linii produkcyjnej z wybranymi elementami (stół obrotowy, przenośnik taśmowy, etc.),
- opracowanie programu sterującego pracą robota (kartezjański, Delta, SCARA lub inny),
- redakcja pracy.
</t>
  </si>
  <si>
    <t>Tarchała Grzegorz Dr inż.</t>
  </si>
  <si>
    <t>K3/W05</t>
  </si>
  <si>
    <t>ZNEMiAP</t>
  </si>
  <si>
    <t>mgr inż. Adam Depta</t>
  </si>
  <si>
    <t xml:space="preserve">Lenze Polska Sp. z o.o., al. Roździeńskiego 188b, 40-203, Katowice </t>
  </si>
  <si>
    <t>Analiza jakości energii elektrycznej w sieci kopalnianej</t>
  </si>
  <si>
    <t xml:space="preserve">Analysis of the power quality in the mining network
</t>
  </si>
  <si>
    <t>Analiza jakości energii elektrycznej będzie obejmowała pomiary parametrów na poziomie wysokiego napiecia (WN) średniego napięcia (ŚN) oraz niskiego napięcia (nN). Wskaźniki jakości energii elektrycznej będą wyznaczone na podstawie zarejestrowanych pomiarów wielopunktowych.</t>
  </si>
  <si>
    <t>K1/w05</t>
  </si>
  <si>
    <t>Rezmer Jacek Dr hab. inż.</t>
  </si>
  <si>
    <t>O/ZG Rudna KGHM</t>
  </si>
  <si>
    <t>Ocena jakości energii w instalacjach odbiorczych na przykładzie PCC Rokita SA</t>
  </si>
  <si>
    <t xml:space="preserve">Power quality assessment in receiving installations on the example of PCC Rokita SA
</t>
  </si>
  <si>
    <t>Celem pracy jest ocena jakości energii elektrycznej w instalacjach odbiorczych na przykładzie PCC Rokita S.A. Zakres pracy obejmuje analizę literaturową dotyczącą jakosci energii elektryczmej, przeprowadzenie oceny poziomu jakości energii elektrycznej na podstawie danych rzeczywistych pochodzących z PCC Rokita S.A.</t>
  </si>
  <si>
    <t>Jasiński Michał dr inż..</t>
  </si>
  <si>
    <t>Salamon Jacek</t>
  </si>
  <si>
    <t>PCC Rokita SA 56-120 Brzeg Dolny, ul. Sienkiewicza 4</t>
  </si>
  <si>
    <t>Mobile robot controlled by hand for raising objects</t>
  </si>
  <si>
    <t>Robot mobilny do podnoszenia obiektów sterowany ruchem ręki</t>
  </si>
  <si>
    <t>Celem pracy jest zaprojektowanie i wykonanie zdalnie sterowanego mobilnego robota wyposażonego w chwytak do podnoszenia obiektów. Sterowanie pojazdem i chwytaka musi być realizowane za pomocą gestów ręki. Zakres pracy obejmuje: zaprojektowanie układu napędowego robota i układu sterowania chwytaka, dobór właściwych podzespołów elektronicznych i napędowych, implementację algorytmu sterowania oraz przeprowadzenia testów laboratoryjnych.</t>
  </si>
  <si>
    <t>k2/w05</t>
  </si>
  <si>
    <t>ZAiSE</t>
  </si>
  <si>
    <t>Miernik nasłonecznienia i temperatury pracy ogniwa fotowoltaicznego</t>
  </si>
  <si>
    <t xml:space="preserve">Irradiation and temperature meter for PV cell
</t>
  </si>
  <si>
    <t>Celem pracy jest zaprojektowanie oraz wykonanie miernika nasłonecznienia i temperatury pracy ogniwa fotowoltaicznego. Zakres pracy: Wykonanie charakterystyk I-V pracy ogniwa fotowoltaicznego w funkcji nasłonecznienia i temperatury pracy. Zaprojektowanie schematu wykonawczego miernika. Wykonanie miernika i sprawdzenie jego pracy.</t>
  </si>
  <si>
    <t>Metody identyfikacji zwarć przerywanych w sieciach średnich napięć</t>
  </si>
  <si>
    <t>Identification of intermittent faults in medium voltage networks</t>
  </si>
  <si>
    <t>Celem pracy jest zapoznanie się ze zjawiskami wystepowania zwarć przerywanych w sieciach elektroenergetycznych średnich napięć (SN) oraz sposobami ich identyfikacji z punktu widzenia zabezpieczeń.</t>
  </si>
  <si>
    <t>Bezkontaktowy pomiar prędkości kątowej generatorów synchronicznych w energetyce z wykorzystaniem platformy Arduino</t>
  </si>
  <si>
    <t xml:space="preserve">Contactless measurement of angular speed of synchronous generator in power engineering with using an Arduino platform
</t>
  </si>
  <si>
    <t>Q pracy dyplomowej należy dokonać przeglądu wykorzystywanych metod pomiaru prędkości kątowej maszyn elektrycznych oraz opracować i wykonać taki układ pomiarowy bazujacy na platformie Arduino z wykorzystaniem nadajnika i odbiornika podczerwieni oraz wyświetlacza segmentowego lub LCD do wyświetlania mierzonej prędkości.</t>
  </si>
  <si>
    <t>Wróbel Karol Dr inż.</t>
  </si>
  <si>
    <t>Układ sterowania mieszadłem w fabryce czekolady z wykorzystaniem sterownika PLC</t>
  </si>
  <si>
    <t>The mixer control system in a chocolate factory using a PLC controller</t>
  </si>
  <si>
    <t>Celem pracy jest wykorzystanie sterowników PLC do sterowania mieszadłem w kadzi. Student powinien opracować przykładowy model mieszadła w kadzi oraz zaprogramować sterownik w taki sposób, aby możliwe było sterowanie jego pracą za pomocą panelu  HMI.</t>
  </si>
  <si>
    <t>Analiza pracy tranzystorowych prostowników aktywnych</t>
  </si>
  <si>
    <t>Analysis of the operation of active transistor rectifiers</t>
  </si>
  <si>
    <t>Cel pracy: Określenie podstawowych właściwości statycznych i dynamicznych prostowników aktrywnych.
Zakres pracy: opracowanie modelu matematycznego prostownika aktywnego współpracujacego z siecią zasilajacą. Wykonanie badań.</t>
  </si>
  <si>
    <t>Pawlaczyk Leszek Dr hab. inż.</t>
  </si>
  <si>
    <t>Pieńkowski Krzysztof Dr hab. inż.</t>
  </si>
  <si>
    <t>Project of mechatronic gearbox controlled by ATmega microprocessor</t>
  </si>
  <si>
    <t>Celem pracy jest zaprojektowanie i wykonanie modelu skrzyni biegów oraz mechanicznego wybieraka sterowanego za pomocą mikrokontrolera. Należy zaprojektować układ sterowania realizujący dwa tryby pracy: manualny i automatyczny – w którym wybór danej przekładni będzie uzależniony od aktualnego obciążenia. W tym celu należy przeprowadzić analizę sprawności zaprojektowanego układu pod kątem tzw. elastyczności pracy wykorzystanego silnika. Bieżące parametry pracy silnika i skrzyni biegów należy zaprezentować na wyświetlaczu LCD i Matlabie. Wymagana jest umiejętność programowania C++/AVR.</t>
  </si>
  <si>
    <t>Projekt mechatronicznej skrzyni biegów sterowanej mikroprocesorem ATmega</t>
  </si>
  <si>
    <t>Modelowanie pracy zapory wodnej zintegrowanej z hydroelektrownią</t>
  </si>
  <si>
    <t>Modelling of water dam work integrated with a hydroelectric plant</t>
  </si>
  <si>
    <t>Celem pracy jest zapoznanie się z problematyką sterowania pracy zapory wodnej. Należy dokonać analizy formalnych wymagań technicznych oraz potencjalnie występujących alternatywnych scenariuszy pracy zapory. Dodatkowo należy opracować model integracji obiektu z hydroelektrownią oraz inteligentną siecią elektroenergetyczną. Zakres pracy obejmuje: zapoznanie się z zagadnieniem, zaprojektowanie modelu, opracowanie przykładowego programu sterującego i redakcję pracy.</t>
  </si>
  <si>
    <t>Sterowanie systemem baz danych i identyfikacją obiektów w przemysłowych liniach technologicznych</t>
  </si>
  <si>
    <t>Controlling the database system and object identification in industrial processing lines</t>
  </si>
  <si>
    <t>Opracowanie sieciowej aplikacji komputerowej umożliwiającej zdalną kontrolę urzadzeń wykorzystywanych w liniach technologicznych, zintegrowaną z rejestracją danych w dedykowanym systemie bazodanowym. Osoby podejmujace się opracowania tematu powinny posiadać poszerzone zainteresowania i umiejętności programowania komputerów. Jednym z efektów dydaktycznych pracy jest poznaniezaawansowanych elementów programowania z zakresu analizy danych i sterowania. zakres pracy obejmuje przegląd literaturowy, opracowanie algorytmu informatycznego, opracowanie i uruchomienie aplikacji informatycznej, testowanie funkcjonalności zrealizowanej aplikacji, ocena końcowa algorytmu oraz redakcję pracy.</t>
  </si>
  <si>
    <t>Szymańda Jarosław Dr inż.</t>
  </si>
  <si>
    <t>Sprawność układów cieplnych elektrowni parowych</t>
  </si>
  <si>
    <t>Efficiency of steam power plants</t>
  </si>
  <si>
    <t>Celem pracy jest opracowanie modelu układu cieplnego elektrowni parowej dla potrzeb bilansowania i wyznaczenie podstawowych wskaźników efektywności tego układu. Zakres pracy: opis budowy i zasady działania elektrowni parowych oraz sposobów poprawy ich sprawności; zapoznanie się z zasadami modelowania układów cieplnych elektrowni parowych; opracowanie modelu uproszczonego układu cieplnego elektrowni parowej; wyznaczenie w oparciu o opracowany model wskaźników efektywności układu; analiza uzyskanych wyników i wnioski.</t>
  </si>
  <si>
    <t>Filtr Kalmana zaimplementowany do odtwarzania zmiennych stanu układu dwumasowego</t>
  </si>
  <si>
    <t>Implementation of the Kalman filter for state variables estimation of two-mass system</t>
  </si>
  <si>
    <t xml:space="preserve">Praca dyplomowa dotyczy wyznaczania zmiennych stanu napędu elektrycznego, który zawiera w części mechanicznej sprężyste sprzęgło. W tym celu zastosowany zostanie filtr Kalmana. Uprzednio należy zaprojektować strukturę sterowania opartą o regulator stanu. Następnie opracowany zostanie model filtru Kalmana. Istotnym zadaniem jest optymalizacja macierzy wykorzystywanych w obliczeniachza pomocą algorytmuParticle Swarm Optimization. W zakresie pracy dyplomowej, poza badaniami symulacyjnymi, należy również uwzględnić część implementacyjną (sprzętową). </t>
  </si>
  <si>
    <t>Kamiński Marcin Dr hab. inż.</t>
  </si>
  <si>
    <t>Badania laboratoryjne modelu aktuatora typu "lamina joint"</t>
  </si>
  <si>
    <t xml:space="preserve">Laboratory testing of lamina joint - type actuator model
</t>
  </si>
  <si>
    <t>Praca o charakterze doświadczalnym, której celem jest opracowanie laboratyjnego modelu przetwornika elektro-mechanicznego (aktuatora) wykorzystującego płaską strukturę typu lamina joint i elementy piezoelektryczne. Zakres pracy obejmuje: literaturową analizę obecnego stanu nauki w zakresie struktur lamina joint, opracowanie idei i laboratoryjnego modelu aktuatora wykorzystujacego taka strukturę, jego testy laboratoryjne oraz analizę uzyskanaych wyników.</t>
  </si>
  <si>
    <t>Żyłka Paweł Dr hab. inż.</t>
  </si>
  <si>
    <t>Krawczyk Krystian Dr inż.</t>
  </si>
  <si>
    <t>Układ dozowania czynnika przeciw piennego w reaktorze gipsu</t>
  </si>
  <si>
    <t>Anti-foaming agent dosing system in a gypsum reactor</t>
  </si>
  <si>
    <t>Celem pracy jest analiza dokumentacji technicznej oraz obowiązujących norm oraz opracowanie układu sterowania dozownikiem czynnika przeciwpiennego w reaktorze gipsu. Układ sterujący powinien objąć pompę dozowania oraz zawór dozowania w/w czynnika. Student pownien przedstawić opracowany algorytm układu oraz jego realizację przy pomocy PLC</t>
  </si>
  <si>
    <t>ZaS</t>
  </si>
  <si>
    <t>Analiza kryteriów zabezpieczeniowych i rozwiązań automatyk elektroenergetycznych stosowanych w elektrowniach</t>
  </si>
  <si>
    <t>Analysis of protection criteria and power automation solutions used in power plants</t>
  </si>
  <si>
    <t>Celem pracy jest zapoznanie studenta z budową i zasadą działania nowoczesnych, cyfrowychzabezpieczeń elektroenergetycznych generatorów. Zakres pracy obejmuje przeprowadzenie krytycznej analizy kryteriów zabezpieczeniowych i automatyk elektroenergetycznych stosowanych w wybranej elektrowni, analizę wartości rozruchowych poszczegulnych kryteriów zabezpieczeniowych generatora, analizę przebiegów zarejestrowanych podczas wybranych zakłóceń, a także opracowanie wniosków i wytycznychz badań oraz propozycję wprowadzenia zmian.</t>
  </si>
  <si>
    <t>Habrych Marcin Dr hab. inż.</t>
  </si>
  <si>
    <t>Zasady projektowania układów SZR z wykorzystaniem sterownika firmy Lovato</t>
  </si>
  <si>
    <t>Design principles for SZR systems using the Lovato controller</t>
  </si>
  <si>
    <t>Celem pracy jest analiza rozwiązań technicznych sterowników SZR firmy LOVATO na wybranych przykładach rzeczywistych. Zakres pracy obejmuje dodatkowo analizę porównawczą mozliwości technicznych i funkcjonalnych sterowników SZR różnych producentów, opracowanie zasad projektowania automatyki SZR oraz koncepcji i projektu stanowiska laboratoryjnego z wykorzystaniem wybranego sterownika SZR firmy LOVATO</t>
  </si>
  <si>
    <t>Kobusiński Mirosław Mgr inż.</t>
  </si>
  <si>
    <t>Krzystof Kamiński</t>
  </si>
  <si>
    <t>LOVATO ELECTRIC Sp. Z o.o. ul. Zachodnia 3, 55-330 Blonie k. Wrocławia</t>
  </si>
  <si>
    <t>Zastosowanie platformy Arduino do pomiaru prędkości obrotowej silnika elektrycznego</t>
  </si>
  <si>
    <t>Application of the Arduino platform for measuring the rotational speed of an electric motor</t>
  </si>
  <si>
    <t>Celem pracy jest analiza możliwości zastosowania platformy Arduino do pomiaru prędkości obrotowej silnika elektrycznego. W zakres pracy wchodzi: przegląd metod pomiaru prędkości obrotowej; opracowanie algorytmu umożliwiającego pomiar prędkości obrotowej; weryfikacja opracowanego algorytmu.</t>
  </si>
  <si>
    <t>Projekt zdalnie sterowanego poduszkowca wykorzystującego mikroprocesor Atmel.</t>
  </si>
  <si>
    <t>Project of a remotely controlled hovercraft using the Atmel microprocessor</t>
  </si>
  <si>
    <t>Celem pracy jest zaprojektowanie i wykonanie zdalnie sterowanego poduszkowca wyposażonego w silniki bezszczotkowe. Sterowanie musi byś realizowane za pomocą mikroprocesora Atmel z wykorzystaniem dowolnego protokołu komunikacji bezprzewodowej. W projekcie należy zastosować sensory pomiarowe jak np. pomiar ciśnienia w poduszkach.  Zakres pracy obejmuje: zaprojektowanie układu napędowego i układu sterowania, dobór właściwych podzespołów elektronicznych, implementację algorytmu sterowania oraz przeprowadzenia testów laboratoryjnych.</t>
  </si>
  <si>
    <t>ZASE</t>
  </si>
  <si>
    <t>Ocena efektywności energetycznej instalacji fotowoltaicznej dla gospodarstwa agroturystycznego</t>
  </si>
  <si>
    <t>Evaluation of the energy efficiency of photovoltaic installation for an agritourist farm</t>
  </si>
  <si>
    <t>Celem pracy jest ocena efektywnosci energetycznej instalacji fotowoltaicznej zainstalowanej w przykładowym gospodarstwie agroturystycznym. W pracy należy zamieścić analizę techniczną i ekonomiczną wykonanej instalacji PV.</t>
  </si>
  <si>
    <t>Jadwiga Dudys</t>
  </si>
  <si>
    <t>Agroturystyka Chlebowa Chata Jadwiga Dudys, Breńska 113, 43-436 Górki Małe</t>
  </si>
  <si>
    <t>Wpływ zainstalowanego EQUALIZERA na jakośc napięcia zasilajacego oraz bilans mocy na szynach rozdzieli oddziałowej zasilajacej urzadzenia do spawania i zgrzewania</t>
  </si>
  <si>
    <t>Impact of the installed EQUALIZER on the quality of the supply voltage and power balance on the tracks of the switchgear supplying welding and welding machine</t>
  </si>
  <si>
    <t>Celem pracy jest analiza możliwości poprawy jakosci napięcia i wpływ na bilans mocy w rozdzielnicy niskiego napięcia zasilającej urządzenia o dużej zmienności poboru energii z wykorzystaniem EQUALIZER'a.</t>
  </si>
  <si>
    <t>Maciej Żebrowski</t>
  </si>
  <si>
    <t>P.W. REBUD Maciej Żebrowski, 67-100 Nowa Sól, ul. Mickiewicza 8</t>
  </si>
  <si>
    <t>Wykorzystanie programu Pająk firmy EATON do projektowania instalacji elektrycznych niskiego napięcia</t>
  </si>
  <si>
    <t>Using the EATON Pająk program to design low voltage electrical installations</t>
  </si>
  <si>
    <t>Celem pracy jest zapoznanie się z programem Pająk firmy EATON, wykorzystywanym w procesie projektowania instalacji elektrycznych niskiego napięcia oraz przedstawienie wad i zalet tego oprogramowania na podstawie wybranego projektu rzeczywistego.</t>
  </si>
  <si>
    <t>Wyznaczanie parametrów modelu obwodowego ogniwa fotowoltaicznego</t>
  </si>
  <si>
    <t>Parameter determination of PV cell circuit model</t>
  </si>
  <si>
    <r>
      <t>Celem pracy jest wyznaczenie parametrów modelu obwodowego półprzewodnikowego ogniwa fotowoltaicznego na podstawie jego charakterystyk pomiarowych. Zakres pracy: zapoznanie się z budową i działaniem półprzewodnikowych ogniw fotowoltaicznych, wybrane modele obwodowe ogniw, i metody wyznaczania ich parametrów; wyznaczenie parametrów modeli ogniw w oparciu o wybraną metodę; weryfikacja uzyskanego modelu; wnioski</t>
    </r>
    <r>
      <rPr>
        <sz val="7"/>
        <color rgb="FF000000"/>
        <rFont val="Times New Roman"/>
        <family val="1"/>
        <charset val="238"/>
      </rPr>
      <t>.</t>
    </r>
  </si>
  <si>
    <t>Elektrotechnika_mgr_RES</t>
  </si>
  <si>
    <t>Analiza i poprawa działania zabezpieczenia odległościowego w obecności źródeł rozproszonych</t>
  </si>
  <si>
    <t>Analysis and improvement of operation of a distance relay in the presence of distributed generation</t>
  </si>
  <si>
    <t>The aim of this project is to analyze the impact of distributed generation on the operation of traditional distance relay and propose possible improvements. The work should include a literature review, development of network and distance relay models in Matlab/Simulink, identification of potential problems and proposal of an alternative solution offering improved performance.</t>
  </si>
  <si>
    <t>Gospodarka energią elektryczną w przedsiębiorstwie</t>
  </si>
  <si>
    <t>Electricity management in company</t>
  </si>
  <si>
    <t>Celem pracy jest ocena gospodarki energią elektryczną w wybranym przedsiębiorstwie w oparciu o wykonane pomiary oraz analizę dokumentów dotyczących zużycia energii elektrycznej. W zakresie pracy jest analiza zapotrzebowania na energię elektryczną w jej techniczno-ekonomicznym ujęciu..</t>
  </si>
  <si>
    <t>Projekt instalacji fotowoltaicznej domu jednorodzinnego</t>
  </si>
  <si>
    <t>Project of photovoltaic installtion in detached house</t>
  </si>
  <si>
    <t>Celem pracy jest zaprojektowanie instalacji fotowoltaicznej w budynku jednorodzinnym dla dwóch różnych systemów zasilania oraz dokonanie oceny ekonomicznej zaproponowanych rozwiązań projektowych</t>
  </si>
  <si>
    <t>Wróblewski Zbigniew Prof. dr hab. inż.</t>
  </si>
  <si>
    <t xml:space="preserve">Kontrola mocy wyjściowej elektrowni wiatrowej z zastosowaniem dynamicznej obciążalności linii </t>
  </si>
  <si>
    <t>Wind farm output control with use of Dynamic Line Rating</t>
  </si>
  <si>
    <t>Literature analysis of wind farm output control algorithms. Literature and simulation analysis of wind speed and direction influence on the overhead conductor transfer capability. Development of  output control algorithm based on IEEE and CIGRE models for dynamic line rating for better utilization of wind farm power output. Testing the developed algorithm based on conductor thermal behaviour with use of ATP / EMTP and MATLAB software</t>
  </si>
  <si>
    <t>Koncepcja zarządzania energia elektryczną w przedsiębiorstwie produkcyjnym</t>
  </si>
  <si>
    <t>The concept of electricity management in a production company</t>
  </si>
  <si>
    <t xml:space="preserve">Celem pracy jest stworzenie koncepcji zarządzania energią elektryczną w wybranym przedsiębiorstwie z uwzględnieniem istniejącej infrastruktury technicznej. 
Opisanie nowych technologii sprzyjający poprawie efektywności energetycznej badanego przedsiębiorstwa Zaproponowanie nowych rozwiązań wspomagających zarządzanie energią elektryczną w opisywanym przedsiębiorstwie. 
</t>
  </si>
  <si>
    <t>Elektrotechnika_mgr_ETP</t>
  </si>
  <si>
    <t>Diagnostyka w stacjach średniego napięcia z wykorzystaniem badań termowizyjnych</t>
  </si>
  <si>
    <t>Diagnostics in medium voltage stations using thermovision measurements</t>
  </si>
  <si>
    <t>Celem pracy jest wykorzystanie termowizji do przeprowadzania diagnostyki w stacji średniego napięcia. 
Zakres pracy obejmuje analizę literaturową wykorzystania termowizji w elektroenergetyce oraz przeprowadzenie badań termowizyjnych w stacji średniego napięcia.</t>
  </si>
  <si>
    <t>czy zajęte?</t>
  </si>
  <si>
    <t>ZAJETY</t>
  </si>
  <si>
    <t>20.09.2019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</si>
</sst>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3">
    <font>
      <sz val="11"/>
      <color theme="1"/>
      <name val="Calibri"/>
      <family val="2"/>
      <charset val="238"/>
      <scheme val="minor"/>
    </font>
    <font>
      <sz val="10"/>
      <color indexed="64"/>
      <name val="Arial"/>
      <family val="2"/>
      <charset val="238"/>
    </font>
    <font>
      <sz val="10"/>
      <color theme="1"/>
      <name val="Calibri"/>
      <family val="2"/>
      <charset val="238"/>
      <scheme val="minor"/>
    </font>
    <font>
      <b/>
      <sz val="15"/>
      <color theme="1"/>
      <name val="Calibri"/>
      <family val="2"/>
      <charset val="238"/>
      <scheme val="minor"/>
    </font>
    <font>
      <sz val="11"/>
      <color theme="1"/>
      <name val="Calibri"/>
      <family val="2"/>
      <charset val="238"/>
      <scheme val="minor"/>
    </font>
    <font>
      <b/>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zcionka tekstu podstawowego"/>
      <family val="2"/>
      <charset val="238"/>
    </font>
    <font>
      <sz val="10"/>
      <name val="Arial"/>
      <family val="2"/>
      <charset val="238"/>
    </font>
    <font>
      <sz val="10"/>
      <name val="Arial"/>
      <family val="2"/>
      <charset val="238"/>
    </font>
    <font>
      <b/>
      <sz val="16"/>
      <color theme="1"/>
      <name val="Calibri"/>
      <family val="2"/>
      <charset val="238"/>
      <scheme val="minor"/>
    </font>
    <font>
      <b/>
      <sz val="12"/>
      <color theme="1"/>
      <name val="Calibri"/>
      <family val="2"/>
      <charset val="238"/>
      <scheme val="minor"/>
    </font>
    <font>
      <b/>
      <sz val="24"/>
      <color theme="1"/>
      <name val="Calibri"/>
      <family val="2"/>
      <charset val="238"/>
      <scheme val="minor"/>
    </font>
    <font>
      <sz val="10"/>
      <color rgb="FFFF0000"/>
      <name val="Calibri"/>
      <family val="2"/>
      <charset val="238"/>
      <scheme val="minor"/>
    </font>
    <font>
      <b/>
      <sz val="16"/>
      <name val="Calibri"/>
      <family val="2"/>
      <charset val="238"/>
      <scheme val="minor"/>
    </font>
    <font>
      <sz val="10"/>
      <name val="Calibri"/>
      <family val="2"/>
      <charset val="238"/>
      <scheme val="minor"/>
    </font>
    <font>
      <sz val="8"/>
      <color rgb="FF000000"/>
      <name val="Times New Roman"/>
      <family val="1"/>
      <charset val="238"/>
    </font>
    <font>
      <sz val="7"/>
      <color rgb="FF000000"/>
      <name val="Times New Roman"/>
      <family val="1"/>
      <charset val="238"/>
    </font>
    <font>
      <b/>
      <sz val="10"/>
      <color rgb="FFFF0000"/>
      <name val="Calibri"/>
      <family val="2"/>
      <charset val="238"/>
      <scheme val="minor"/>
    </font>
  </fonts>
  <fills count="4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47">
    <xf numFmtId="0" fontId="0" fillId="0" borderId="0"/>
    <xf numFmtId="0" fontId="5" fillId="0" borderId="0" applyNumberFormat="0" applyFill="0" applyBorder="0" applyAlignment="0" applyProtection="0"/>
    <xf numFmtId="0" fontId="6" fillId="0" borderId="10" applyNumberFormat="0" applyFill="0" applyAlignment="0" applyProtection="0"/>
    <xf numFmtId="0" fontId="7" fillId="0" borderId="11" applyNumberFormat="0" applyFill="0" applyAlignment="0" applyProtection="0"/>
    <xf numFmtId="0" fontId="8" fillId="0" borderId="12" applyNumberFormat="0" applyFill="0" applyAlignment="0" applyProtection="0"/>
    <xf numFmtId="0" fontId="8" fillId="0" borderId="0" applyNumberFormat="0" applyFill="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2" fillId="13" borderId="13" applyNumberFormat="0" applyAlignment="0" applyProtection="0"/>
    <xf numFmtId="0" fontId="13" fillId="14" borderId="14" applyNumberFormat="0" applyAlignment="0" applyProtection="0"/>
    <xf numFmtId="0" fontId="14" fillId="14" borderId="13" applyNumberFormat="0" applyAlignment="0" applyProtection="0"/>
    <xf numFmtId="0" fontId="15" fillId="0" borderId="15" applyNumberFormat="0" applyFill="0" applyAlignment="0" applyProtection="0"/>
    <xf numFmtId="0" fontId="16" fillId="15" borderId="16" applyNumberFormat="0" applyAlignment="0" applyProtection="0"/>
    <xf numFmtId="0" fontId="17" fillId="0" borderId="0" applyNumberFormat="0" applyFill="0" applyBorder="0" applyAlignment="0" applyProtection="0"/>
    <xf numFmtId="0" fontId="4" fillId="16" borderId="17" applyNumberFormat="0" applyFont="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0"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20" fillId="40" borderId="0" applyNumberFormat="0" applyBorder="0" applyAlignment="0" applyProtection="0"/>
    <xf numFmtId="0" fontId="21" fillId="0" borderId="0"/>
    <xf numFmtId="0" fontId="22" fillId="0" borderId="0"/>
    <xf numFmtId="0" fontId="4" fillId="0" borderId="0"/>
    <xf numFmtId="0" fontId="4" fillId="16" borderId="17" applyNumberFormat="0" applyFont="0" applyAlignment="0" applyProtection="0"/>
    <xf numFmtId="0" fontId="23" fillId="0" borderId="0"/>
  </cellStyleXfs>
  <cellXfs count="77">
    <xf numFmtId="0" fontId="0" fillId="0" borderId="0" xfId="0"/>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1" fillId="3" borderId="1" xfId="0" applyFont="1" applyFill="1" applyBorder="1" applyAlignment="1">
      <alignment horizontal="center" vertical="center" wrapText="1"/>
    </xf>
    <xf numFmtId="0" fontId="2" fillId="0" borderId="1" xfId="0" applyFont="1" applyBorder="1" applyAlignment="1"/>
    <xf numFmtId="15" fontId="2" fillId="0" borderId="1" xfId="0" applyNumberFormat="1" applyFont="1" applyBorder="1" applyAlignment="1"/>
    <xf numFmtId="164" fontId="2" fillId="0" borderId="1" xfId="0" applyNumberFormat="1" applyFont="1" applyBorder="1" applyAlignment="1"/>
    <xf numFmtId="0" fontId="2" fillId="0" borderId="0" xfId="0" applyFont="1" applyAlignment="1"/>
    <xf numFmtId="0" fontId="0" fillId="0" borderId="0" xfId="0" applyAlignment="1">
      <alignment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0" xfId="0"/>
    <xf numFmtId="0" fontId="2" fillId="0" borderId="1" xfId="0" applyFont="1" applyBorder="1" applyAlignment="1"/>
    <xf numFmtId="0" fontId="0" fillId="0" borderId="0" xfId="0" applyFill="1"/>
    <xf numFmtId="0" fontId="0" fillId="0" borderId="2" xfId="0" applyFill="1" applyBorder="1"/>
    <xf numFmtId="0" fontId="0" fillId="0" borderId="3" xfId="0" applyFill="1" applyBorder="1"/>
    <xf numFmtId="0" fontId="0" fillId="0" borderId="4" xfId="0" applyFill="1" applyBorder="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49" fontId="0" fillId="0" borderId="5" xfId="0" applyNumberFormat="1" applyFill="1" applyBorder="1"/>
    <xf numFmtId="0" fontId="0" fillId="0" borderId="7" xfId="0" applyFill="1" applyBorder="1"/>
    <xf numFmtId="0" fontId="0" fillId="0" borderId="8" xfId="0" applyFill="1" applyBorder="1"/>
    <xf numFmtId="0" fontId="0" fillId="0" borderId="9" xfId="0" applyFill="1" applyBorder="1"/>
    <xf numFmtId="0" fontId="0" fillId="5" borderId="0" xfId="0" applyFill="1"/>
    <xf numFmtId="0" fontId="0" fillId="7" borderId="0" xfId="0" applyFill="1"/>
    <xf numFmtId="0" fontId="0" fillId="8" borderId="0" xfId="0" applyFill="1"/>
    <xf numFmtId="0" fontId="0" fillId="9" borderId="0" xfId="0" applyFill="1"/>
    <xf numFmtId="0" fontId="0" fillId="0" borderId="0" xfId="0" applyFill="1"/>
    <xf numFmtId="0" fontId="0" fillId="0" borderId="1" xfId="0" applyFill="1" applyBorder="1"/>
    <xf numFmtId="49" fontId="0" fillId="0" borderId="0" xfId="0" applyNumberFormat="1" applyFill="1"/>
    <xf numFmtId="0" fontId="0" fillId="0" borderId="5" xfId="0" applyFill="1" applyBorder="1"/>
    <xf numFmtId="0" fontId="0" fillId="0" borderId="0" xfId="0" applyFill="1" applyBorder="1"/>
    <xf numFmtId="0" fontId="0" fillId="0" borderId="6" xfId="0" applyFill="1" applyBorder="1"/>
    <xf numFmtId="0" fontId="22" fillId="0" borderId="0" xfId="43"/>
    <xf numFmtId="49" fontId="22" fillId="0" borderId="0" xfId="43" applyNumberFormat="1"/>
    <xf numFmtId="0" fontId="22" fillId="0" borderId="6" xfId="43" applyBorder="1"/>
    <xf numFmtId="0" fontId="22" fillId="0" borderId="0" xfId="43"/>
    <xf numFmtId="49" fontId="22" fillId="0" borderId="0" xfId="43" applyNumberFormat="1"/>
    <xf numFmtId="0" fontId="2" fillId="0" borderId="1"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1" xfId="0" applyFont="1" applyFill="1" applyBorder="1" applyAlignment="1">
      <alignment wrapText="1"/>
    </xf>
    <xf numFmtId="0" fontId="2" fillId="0" borderId="1" xfId="0" applyFont="1" applyFill="1" applyBorder="1" applyAlignment="1"/>
    <xf numFmtId="0" fontId="2" fillId="0" borderId="20" xfId="0" applyFont="1" applyFill="1" applyBorder="1" applyAlignment="1" applyProtection="1">
      <protection locked="0"/>
    </xf>
    <xf numFmtId="0" fontId="2" fillId="0" borderId="20" xfId="0" applyFont="1" applyFill="1" applyBorder="1" applyAlignment="1" applyProtection="1">
      <alignment wrapText="1"/>
      <protection locked="0"/>
    </xf>
    <xf numFmtId="0" fontId="2" fillId="0" borderId="20" xfId="0" applyFont="1" applyFill="1" applyBorder="1" applyAlignment="1"/>
    <xf numFmtId="0" fontId="2" fillId="0" borderId="0" xfId="0" applyFont="1" applyFill="1" applyAlignment="1"/>
    <xf numFmtId="0" fontId="2" fillId="0" borderId="21" xfId="0" applyFont="1" applyFill="1" applyBorder="1" applyAlignment="1" applyProtection="1">
      <alignment wrapText="1"/>
      <protection locked="0"/>
    </xf>
    <xf numFmtId="0" fontId="2" fillId="0" borderId="19" xfId="0" applyFont="1" applyFill="1" applyBorder="1" applyAlignment="1" applyProtection="1">
      <protection locked="0"/>
    </xf>
    <xf numFmtId="49" fontId="24" fillId="0" borderId="1" xfId="0" applyNumberFormat="1" applyFont="1" applyBorder="1" applyAlignment="1"/>
    <xf numFmtId="0" fontId="27" fillId="0" borderId="0" xfId="0" applyFont="1" applyAlignment="1">
      <alignment wrapText="1"/>
    </xf>
    <xf numFmtId="0" fontId="28" fillId="0" borderId="0" xfId="0" applyFont="1" applyBorder="1" applyAlignment="1"/>
    <xf numFmtId="0" fontId="29" fillId="0" borderId="19" xfId="0" applyFont="1" applyBorder="1" applyAlignment="1"/>
    <xf numFmtId="0" fontId="29" fillId="0" borderId="1" xfId="0" applyFont="1" applyBorder="1" applyAlignment="1"/>
    <xf numFmtId="0" fontId="29" fillId="0" borderId="1" xfId="0" applyFont="1" applyBorder="1" applyAlignment="1" applyProtection="1">
      <protection locked="0"/>
    </xf>
    <xf numFmtId="0" fontId="2" fillId="0" borderId="1" xfId="0" applyFont="1" applyBorder="1" applyAlignment="1" applyProtection="1">
      <protection locked="0"/>
    </xf>
    <xf numFmtId="0" fontId="29" fillId="0" borderId="1" xfId="0" applyFont="1" applyBorder="1" applyAlignment="1" applyProtection="1">
      <alignment wrapText="1"/>
      <protection locked="0"/>
    </xf>
    <xf numFmtId="0" fontId="29" fillId="0" borderId="1" xfId="0" applyFont="1" applyBorder="1" applyAlignment="1">
      <alignment wrapText="1"/>
    </xf>
    <xf numFmtId="164" fontId="29" fillId="0" borderId="1" xfId="0" applyNumberFormat="1" applyFont="1" applyBorder="1" applyAlignment="1"/>
    <xf numFmtId="0" fontId="29" fillId="0" borderId="0" xfId="0" applyFont="1" applyAlignment="1">
      <alignment wrapText="1"/>
    </xf>
    <xf numFmtId="0" fontId="24" fillId="0" borderId="0" xfId="0" applyFont="1" applyAlignment="1"/>
    <xf numFmtId="0" fontId="30" fillId="0" borderId="0" xfId="0" applyFont="1" applyAlignment="1">
      <alignment wrapText="1"/>
    </xf>
    <xf numFmtId="0" fontId="29" fillId="0" borderId="1" xfId="0" applyFont="1" applyBorder="1" applyAlignment="1" applyProtection="1">
      <alignment horizontal="left" wrapText="1"/>
    </xf>
    <xf numFmtId="0" fontId="3" fillId="0" borderId="0" xfId="0" applyFont="1" applyAlignment="1">
      <alignment horizontal="center"/>
    </xf>
    <xf numFmtId="0" fontId="0" fillId="0" borderId="0" xfId="0" applyAlignment="1" applyProtection="1">
      <alignment horizontal="center"/>
      <protection locked="0"/>
    </xf>
    <xf numFmtId="0" fontId="26" fillId="0" borderId="0" xfId="0" applyFont="1" applyAlignment="1">
      <alignment horizontal="center"/>
    </xf>
    <xf numFmtId="0" fontId="32" fillId="0" borderId="1" xfId="0" applyFont="1" applyFill="1" applyBorder="1" applyAlignment="1" applyProtection="1">
      <alignment horizontal="center"/>
      <protection locked="0"/>
    </xf>
  </cellXfs>
  <cellStyles count="47">
    <cellStyle name="20% - akcent 1" xfId="19" builtinId="30" customBuiltin="1"/>
    <cellStyle name="20% - akcent 2" xfId="23" builtinId="34" customBuiltin="1"/>
    <cellStyle name="20% - akcent 3" xfId="27" builtinId="38" customBuiltin="1"/>
    <cellStyle name="20% - akcent 4" xfId="31" builtinId="42" customBuiltin="1"/>
    <cellStyle name="20% - akcent 5" xfId="35" builtinId="46" customBuiltin="1"/>
    <cellStyle name="20% - akcent 6" xfId="39" builtinId="50" customBuiltin="1"/>
    <cellStyle name="40% - akcent 1" xfId="20" builtinId="31" customBuiltin="1"/>
    <cellStyle name="40% - akcent 2" xfId="24" builtinId="35" customBuiltin="1"/>
    <cellStyle name="40% - akcent 3" xfId="28" builtinId="39" customBuiltin="1"/>
    <cellStyle name="40% - akcent 4" xfId="32" builtinId="43" customBuiltin="1"/>
    <cellStyle name="40% - akcent 5" xfId="36" builtinId="47" customBuiltin="1"/>
    <cellStyle name="40% - akcent 6" xfId="40" builtinId="51" customBuiltin="1"/>
    <cellStyle name="60% - akcent 1" xfId="21" builtinId="32" customBuiltin="1"/>
    <cellStyle name="60% - akcent 2" xfId="25" builtinId="36" customBuiltin="1"/>
    <cellStyle name="60% - akcent 3" xfId="29" builtinId="40" customBuiltin="1"/>
    <cellStyle name="60% - akcent 4" xfId="33" builtinId="44" customBuiltin="1"/>
    <cellStyle name="60% - akcent 5" xfId="37" builtinId="48" customBuiltin="1"/>
    <cellStyle name="60% - akcent 6" xfId="41" builtinId="52" customBuiltin="1"/>
    <cellStyle name="Akcent 1" xfId="18" builtinId="29" customBuiltin="1"/>
    <cellStyle name="Akcent 2" xfId="22" builtinId="33" customBuiltin="1"/>
    <cellStyle name="Akcent 3" xfId="26" builtinId="37" customBuiltin="1"/>
    <cellStyle name="Akcent 4" xfId="30" builtinId="41" customBuiltin="1"/>
    <cellStyle name="Akcent 5" xfId="34" builtinId="45" customBuiltin="1"/>
    <cellStyle name="Akcent 6" xfId="38" builtinId="49" customBuiltin="1"/>
    <cellStyle name="Dane wejściowe" xfId="9" builtinId="20" customBuiltin="1"/>
    <cellStyle name="Dane wyjściowe" xfId="10" builtinId="21" customBuiltin="1"/>
    <cellStyle name="Dobre" xfId="6" builtinId="26" customBuiltin="1"/>
    <cellStyle name="Komórka połączona" xfId="12" builtinId="24" customBuiltin="1"/>
    <cellStyle name="Komórka zaznaczona" xfId="13" builtinId="23" customBuiltin="1"/>
    <cellStyle name="Nagłówek 1" xfId="2" builtinId="16" customBuiltin="1"/>
    <cellStyle name="Nagłówek 2" xfId="3" builtinId="17" customBuiltin="1"/>
    <cellStyle name="Nagłówek 3" xfId="4" builtinId="18" customBuiltin="1"/>
    <cellStyle name="Nagłówek 4" xfId="5" builtinId="19" customBuiltin="1"/>
    <cellStyle name="Neutralne" xfId="8" builtinId="28" customBuiltin="1"/>
    <cellStyle name="Normalny" xfId="0" builtinId="0"/>
    <cellStyle name="Normalny 2" xfId="42"/>
    <cellStyle name="Normalny 3" xfId="43"/>
    <cellStyle name="Normalny 4" xfId="44"/>
    <cellStyle name="Normalny 5" xfId="46"/>
    <cellStyle name="Obliczenia" xfId="11" builtinId="22" customBuiltin="1"/>
    <cellStyle name="Suma" xfId="17" builtinId="25" customBuiltin="1"/>
    <cellStyle name="Tekst objaśnienia" xfId="16" builtinId="53" customBuiltin="1"/>
    <cellStyle name="Tekst ostrzeżenia" xfId="14" builtinId="11" customBuiltin="1"/>
    <cellStyle name="Tytuł" xfId="1" builtinId="15" customBuiltin="1"/>
    <cellStyle name="Uwaga" xfId="15" builtinId="10" customBuiltin="1"/>
    <cellStyle name="Uwaga 2" xfId="45"/>
    <cellStyle name="Złe" xfId="7"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124"/>
  <sheetViews>
    <sheetView tabSelected="1" zoomScale="90" zoomScaleNormal="90" zoomScaleSheetLayoutView="100" workbookViewId="0">
      <pane ySplit="5" topLeftCell="A6" activePane="bottomLeft" state="frozen"/>
      <selection pane="bottomLeft" activeCell="E5" sqref="E5"/>
    </sheetView>
  </sheetViews>
  <sheetFormatPr defaultRowHeight="12.75"/>
  <cols>
    <col min="1" max="1" width="10.140625" style="12" bestFit="1" customWidth="1"/>
    <col min="2" max="2" width="21.85546875" style="12" hidden="1" customWidth="1"/>
    <col min="3" max="3" width="9.140625" style="12" hidden="1" customWidth="1"/>
    <col min="4" max="4" width="11.85546875" style="12" hidden="1" customWidth="1"/>
    <col min="5" max="5" width="31.28515625" style="12" customWidth="1"/>
    <col min="6" max="6" width="12.5703125" style="12" customWidth="1"/>
    <col min="7" max="7" width="20.42578125" style="12" customWidth="1"/>
    <col min="8" max="8" width="21.85546875" style="12" customWidth="1"/>
    <col min="9" max="9" width="41" style="12" customWidth="1"/>
    <col min="10" max="10" width="30.5703125" style="12" customWidth="1"/>
    <col min="11" max="11" width="21.7109375" style="12" hidden="1" customWidth="1"/>
    <col min="12" max="12" width="12" style="12" hidden="1" customWidth="1"/>
    <col min="13" max="13" width="16.85546875" style="12" hidden="1" customWidth="1"/>
    <col min="14" max="14" width="36.42578125" style="12" hidden="1" customWidth="1"/>
    <col min="15" max="15" width="8.85546875" style="12" customWidth="1"/>
    <col min="16" max="16" width="7.42578125" style="12" customWidth="1"/>
    <col min="17" max="17" width="35.28515625" style="12" bestFit="1" customWidth="1"/>
    <col min="18" max="18" width="16" style="12" hidden="1" customWidth="1"/>
    <col min="19" max="19" width="15" style="12" hidden="1" customWidth="1"/>
    <col min="20" max="20" width="18.140625" style="12" hidden="1" customWidth="1"/>
    <col min="21" max="21" width="35.85546875" style="12" hidden="1" customWidth="1"/>
    <col min="22" max="22" width="12" style="12" customWidth="1"/>
    <col min="23" max="23" width="8.85546875" style="12" customWidth="1"/>
    <col min="24" max="24" width="15.28515625" style="12" customWidth="1"/>
    <col min="25" max="25" width="9.5703125" style="12" customWidth="1"/>
    <col min="26" max="26" width="14.140625" style="12" hidden="1" customWidth="1"/>
    <col min="27" max="27" width="14.28515625" style="12" hidden="1" customWidth="1"/>
    <col min="28" max="28" width="7" style="12" hidden="1" customWidth="1"/>
    <col min="29" max="29" width="9.42578125" style="12" hidden="1" customWidth="1"/>
    <col min="30" max="30" width="11.5703125" style="12" hidden="1" customWidth="1"/>
    <col min="31" max="31" width="10.42578125" style="12" hidden="1" customWidth="1"/>
    <col min="32" max="32" width="9.7109375" style="12" hidden="1" customWidth="1"/>
    <col min="33" max="33" width="11" style="12" hidden="1" customWidth="1"/>
    <col min="34" max="34" width="13.140625" style="12" hidden="1" customWidth="1"/>
    <col min="35" max="35" width="5.7109375" style="12" hidden="1" customWidth="1"/>
    <col min="36" max="36" width="12.140625" style="12" hidden="1" customWidth="1"/>
    <col min="37" max="37" width="9.140625" style="12" hidden="1" customWidth="1"/>
    <col min="38" max="16384" width="9.140625" style="12"/>
  </cols>
  <sheetData>
    <row r="1" spans="1:61">
      <c r="A1" s="12" t="s">
        <v>734</v>
      </c>
    </row>
    <row r="2" spans="1:61" ht="15" customHeight="1">
      <c r="A2" s="73" t="s">
        <v>237</v>
      </c>
      <c r="B2" s="73"/>
      <c r="C2" s="73"/>
      <c r="D2" s="73"/>
      <c r="E2" s="73"/>
      <c r="F2" s="73"/>
      <c r="G2" s="73"/>
      <c r="H2" s="73"/>
      <c r="I2" s="73"/>
      <c r="J2" s="73"/>
      <c r="K2" s="73"/>
      <c r="L2" s="73"/>
      <c r="M2" s="73"/>
      <c r="N2" s="73"/>
      <c r="O2" s="73"/>
      <c r="P2" s="73"/>
      <c r="Q2" s="73"/>
      <c r="R2" s="73"/>
      <c r="S2" s="73"/>
      <c r="T2" s="73"/>
      <c r="U2" s="73"/>
      <c r="V2" s="73"/>
      <c r="W2" s="73"/>
      <c r="X2" s="73"/>
      <c r="Y2" s="73"/>
    </row>
    <row r="3" spans="1:61" ht="15" customHeight="1">
      <c r="A3" s="74" t="s">
        <v>548</v>
      </c>
      <c r="B3" s="74"/>
      <c r="C3" s="74"/>
      <c r="D3" s="74"/>
      <c r="E3" s="74"/>
      <c r="F3" s="74"/>
      <c r="G3" s="74"/>
      <c r="H3" s="74"/>
      <c r="I3" s="74"/>
      <c r="J3" s="74"/>
      <c r="K3" s="74"/>
      <c r="L3" s="74"/>
      <c r="M3" s="74"/>
      <c r="N3" s="74"/>
      <c r="O3" s="74"/>
      <c r="P3" s="74"/>
      <c r="Q3" s="74"/>
      <c r="R3" s="74"/>
      <c r="S3" s="74"/>
      <c r="T3" s="74"/>
      <c r="U3" s="74"/>
      <c r="V3" s="74"/>
      <c r="W3" s="74"/>
      <c r="X3" s="74"/>
      <c r="Y3" s="74"/>
    </row>
    <row r="5" spans="1:61" s="18" customFormat="1" ht="66" customHeight="1">
      <c r="A5" s="15" t="s">
        <v>0</v>
      </c>
      <c r="B5" s="14" t="s">
        <v>183</v>
      </c>
      <c r="C5" s="14" t="s">
        <v>195</v>
      </c>
      <c r="D5" s="14" t="s">
        <v>268</v>
      </c>
      <c r="E5" s="15" t="s">
        <v>269</v>
      </c>
      <c r="F5" s="15" t="s">
        <v>732</v>
      </c>
      <c r="G5" s="15" t="s">
        <v>221</v>
      </c>
      <c r="H5" s="15" t="s">
        <v>222</v>
      </c>
      <c r="I5" s="15" t="s">
        <v>227</v>
      </c>
      <c r="J5" s="15" t="s">
        <v>182</v>
      </c>
      <c r="K5" s="16" t="s">
        <v>3</v>
      </c>
      <c r="L5" s="16" t="s">
        <v>4</v>
      </c>
      <c r="M5" s="16" t="s">
        <v>5</v>
      </c>
      <c r="N5" s="16" t="s">
        <v>231</v>
      </c>
      <c r="O5" s="16" t="s">
        <v>9</v>
      </c>
      <c r="P5" s="16" t="s">
        <v>223</v>
      </c>
      <c r="Q5" s="15" t="s">
        <v>196</v>
      </c>
      <c r="R5" s="16" t="s">
        <v>6</v>
      </c>
      <c r="S5" s="16" t="s">
        <v>7</v>
      </c>
      <c r="T5" s="16" t="s">
        <v>8</v>
      </c>
      <c r="U5" s="16" t="s">
        <v>273</v>
      </c>
      <c r="V5" s="15" t="s">
        <v>224</v>
      </c>
      <c r="W5" s="15" t="s">
        <v>230</v>
      </c>
      <c r="X5" s="8" t="s">
        <v>228</v>
      </c>
      <c r="Y5" s="8" t="s">
        <v>229</v>
      </c>
      <c r="Z5" s="14" t="s">
        <v>10</v>
      </c>
      <c r="AA5" s="14" t="s">
        <v>11</v>
      </c>
      <c r="AB5" s="14" t="s">
        <v>12</v>
      </c>
      <c r="AC5" s="14" t="s">
        <v>13</v>
      </c>
      <c r="AD5" s="14" t="s">
        <v>14</v>
      </c>
      <c r="AE5" s="14" t="s">
        <v>15</v>
      </c>
      <c r="AF5" s="14" t="s">
        <v>16</v>
      </c>
      <c r="AG5" s="14" t="s">
        <v>17</v>
      </c>
      <c r="AH5" s="14" t="s">
        <v>18</v>
      </c>
      <c r="AI5" s="14" t="s">
        <v>19</v>
      </c>
      <c r="AJ5" s="14" t="s">
        <v>20</v>
      </c>
      <c r="AK5" s="14" t="s">
        <v>21</v>
      </c>
      <c r="AL5" s="17"/>
      <c r="AM5" s="17"/>
      <c r="AN5" s="17"/>
      <c r="AO5" s="17"/>
      <c r="AP5" s="17"/>
      <c r="AQ5" s="17"/>
      <c r="AR5" s="17"/>
      <c r="AS5" s="17"/>
      <c r="AT5" s="17"/>
      <c r="AU5" s="17"/>
      <c r="AV5" s="17"/>
      <c r="AW5" s="17"/>
      <c r="AX5" s="17"/>
      <c r="AY5" s="17"/>
      <c r="AZ5" s="17"/>
      <c r="BA5" s="17"/>
      <c r="BB5" s="17"/>
      <c r="BC5" s="17"/>
      <c r="BD5" s="17"/>
      <c r="BE5" s="17"/>
      <c r="BF5" s="17"/>
      <c r="BG5" s="17"/>
      <c r="BH5" s="17"/>
      <c r="BI5" s="17"/>
    </row>
    <row r="6" spans="1:61" ht="180.75">
      <c r="A6" s="59">
        <v>535</v>
      </c>
      <c r="B6" s="9" t="str">
        <f>VLOOKUP(E6,studia!$F$1:$I$12,2,FALSE)</f>
        <v>Automatyka i Robotyka</v>
      </c>
      <c r="C6" s="9" t="str">
        <f>VLOOKUP(E6,studia!$F$1:$I$12,3,FALSE)</f>
        <v>inż.</v>
      </c>
      <c r="D6" s="9" t="str">
        <f>VLOOKUP(E6,studia!$F$1:$I$12,4,FALSE)</f>
        <v>AMU</v>
      </c>
      <c r="E6" s="49" t="s">
        <v>507</v>
      </c>
      <c r="F6" s="76" t="s">
        <v>733</v>
      </c>
      <c r="G6" s="50" t="s">
        <v>530</v>
      </c>
      <c r="H6" s="50" t="s">
        <v>531</v>
      </c>
      <c r="I6" s="50" t="s">
        <v>532</v>
      </c>
      <c r="J6" s="52" t="s">
        <v>533</v>
      </c>
      <c r="K6" s="51" t="e">
        <f>VLOOKUP(J6,Prowadzacy!$F$2:$J$105,2,FALSE)</f>
        <v>#N/A</v>
      </c>
      <c r="L6" s="51" t="e">
        <f>VLOOKUP(J6,Prowadzacy!$F$2:$K$105,3,FALSE)</f>
        <v>#N/A</v>
      </c>
      <c r="M6" s="51" t="e">
        <f>VLOOKUP(J6,Prowadzacy!$F$2:$K$105,4,FALSE)</f>
        <v>#N/A</v>
      </c>
      <c r="N6" s="52" t="e">
        <f>VLOOKUP(J6,Prowadzacy!$F$2:$M$105,8,FALSE)</f>
        <v>#N/A</v>
      </c>
      <c r="O6" s="52" t="s">
        <v>535</v>
      </c>
      <c r="P6" s="52"/>
      <c r="Q6" s="52" t="s">
        <v>534</v>
      </c>
      <c r="R6" s="52" t="e">
        <f>VLOOKUP(Q6,Prowadzacy!$F$2:$K$105,2,FALSE)</f>
        <v>#N/A</v>
      </c>
      <c r="S6" s="52" t="e">
        <f>VLOOKUP(Q6,Prowadzacy!$F$2:$K$105,3,FALSE)</f>
        <v>#N/A</v>
      </c>
      <c r="T6" s="52" t="e">
        <f>VLOOKUP(Q6,Prowadzacy!$F$2:$K$105,4,FALSE)</f>
        <v>#N/A</v>
      </c>
      <c r="U6" s="52" t="e">
        <f>VLOOKUP(Q6,Prowadzacy!$F$2:$M$105,8,FALSE)</f>
        <v>#N/A</v>
      </c>
      <c r="V6" s="49"/>
      <c r="W6" s="49" t="s">
        <v>226</v>
      </c>
      <c r="X6" s="49"/>
      <c r="Y6" s="49"/>
      <c r="Z6" s="10"/>
      <c r="AA6" s="11"/>
      <c r="AB6" s="9"/>
      <c r="AC6" s="9"/>
      <c r="AD6" s="9"/>
      <c r="AE6" s="9"/>
      <c r="AF6" s="9"/>
      <c r="AG6" s="9"/>
      <c r="AH6" s="9"/>
      <c r="AI6" s="9"/>
      <c r="AJ6" s="9"/>
      <c r="AK6" s="9"/>
    </row>
    <row r="7" spans="1:61" ht="180.75">
      <c r="A7" s="59" t="s">
        <v>549</v>
      </c>
      <c r="B7" s="20" t="str">
        <f>VLOOKUP(E7,studia!$F$1:$I$12,2,FALSE)</f>
        <v>Automatyka i Robotyka</v>
      </c>
      <c r="C7" s="20" t="str">
        <f>VLOOKUP(E7,studia!$F$1:$I$12,3,FALSE)</f>
        <v>inż.</v>
      </c>
      <c r="D7" s="20" t="str">
        <f>VLOOKUP(E7,studia!$F$1:$I$12,4,FALSE)</f>
        <v>AMU</v>
      </c>
      <c r="E7" s="49" t="s">
        <v>507</v>
      </c>
      <c r="F7" s="76" t="s">
        <v>733</v>
      </c>
      <c r="G7" s="50" t="s">
        <v>442</v>
      </c>
      <c r="H7" s="50" t="s">
        <v>443</v>
      </c>
      <c r="I7" s="50" t="s">
        <v>444</v>
      </c>
      <c r="J7" s="50" t="s">
        <v>445</v>
      </c>
      <c r="K7" s="51" t="str">
        <f>VLOOKUP(J7,Prowadzacy!$F$2:$J$105,2,FALSE)</f>
        <v>Robert</v>
      </c>
      <c r="L7" s="51">
        <f>VLOOKUP(J7,Prowadzacy!$F$2:$K$105,3,FALSE)</f>
        <v>0</v>
      </c>
      <c r="M7" s="51" t="str">
        <f>VLOOKUP(J7,Prowadzacy!$F$2:$K$105,4,FALSE)</f>
        <v>Czechowski</v>
      </c>
      <c r="N7" s="52" t="str">
        <f>VLOOKUP(J7,Prowadzacy!$F$2:$M$105,8,FALSE)</f>
        <v xml:space="preserve">Robert | Czechowski | Dr inż. |  ( 052345 ) </v>
      </c>
      <c r="O7" s="52" t="str">
        <f>VLOOKUP(J7,Prowadzacy!$F$2:$K$105,5,FALSE)</f>
        <v>W05/K2</v>
      </c>
      <c r="P7" s="52" t="str">
        <f>VLOOKUP(J7,Prowadzacy!$F$2:$K$105,6,FALSE)</f>
        <v>ZAS</v>
      </c>
      <c r="Q7" s="49" t="s">
        <v>497</v>
      </c>
      <c r="R7" s="52" t="str">
        <f>VLOOKUP(Q7,Prowadzacy!$F$2:$K$105,2,FALSE)</f>
        <v>Janusz</v>
      </c>
      <c r="S7" s="52" t="str">
        <f>VLOOKUP(Q7,Prowadzacy!$F$2:$K$105,3,FALSE)</f>
        <v>Kazimierz</v>
      </c>
      <c r="T7" s="52" t="str">
        <f>VLOOKUP(Q7,Prowadzacy!$F$2:$K$105,4,FALSE)</f>
        <v>Staszewski</v>
      </c>
      <c r="U7" s="52" t="str">
        <f>VLOOKUP(Q7,Prowadzacy!$F$2:$M$105,8,FALSE)</f>
        <v xml:space="preserve">Janusz | Staszewski | Dr inż. |  ( 05263 ) </v>
      </c>
      <c r="V7" s="49"/>
      <c r="W7" s="49" t="s">
        <v>226</v>
      </c>
      <c r="X7" s="49"/>
      <c r="Y7" s="49"/>
      <c r="Z7" s="11"/>
      <c r="AA7" s="11"/>
      <c r="AB7" s="9"/>
      <c r="AC7" s="9"/>
      <c r="AD7" s="9"/>
      <c r="AE7" s="9"/>
      <c r="AF7" s="9"/>
      <c r="AG7" s="9"/>
      <c r="AH7" s="9"/>
      <c r="AI7" s="9"/>
      <c r="AJ7" s="9"/>
      <c r="AK7" s="9"/>
    </row>
    <row r="8" spans="1:61" ht="104.25">
      <c r="A8" s="59" t="s">
        <v>550</v>
      </c>
      <c r="B8" s="20" t="str">
        <f>VLOOKUP(E8,studia!$F$1:$I$12,2,FALSE)</f>
        <v>Automatyka i Robotyka</v>
      </c>
      <c r="C8" s="20" t="str">
        <f>VLOOKUP(E8,studia!$F$1:$I$12,3,FALSE)</f>
        <v>inż.</v>
      </c>
      <c r="D8" s="20" t="str">
        <f>VLOOKUP(E8,studia!$F$1:$I$12,4,FALSE)</f>
        <v>AMU</v>
      </c>
      <c r="E8" s="49" t="s">
        <v>507</v>
      </c>
      <c r="F8" s="76" t="s">
        <v>733</v>
      </c>
      <c r="G8" s="50" t="s">
        <v>446</v>
      </c>
      <c r="H8" s="50" t="s">
        <v>447</v>
      </c>
      <c r="I8" s="50" t="s">
        <v>448</v>
      </c>
      <c r="J8" s="50" t="s">
        <v>445</v>
      </c>
      <c r="K8" s="51" t="str">
        <f>VLOOKUP(J8,Prowadzacy!$F$2:$J$105,2,FALSE)</f>
        <v>Robert</v>
      </c>
      <c r="L8" s="51">
        <f>VLOOKUP(J8,Prowadzacy!$F$2:$K$105,3,FALSE)</f>
        <v>0</v>
      </c>
      <c r="M8" s="51" t="str">
        <f>VLOOKUP(J8,Prowadzacy!$F$2:$K$105,4,FALSE)</f>
        <v>Czechowski</v>
      </c>
      <c r="N8" s="52" t="str">
        <f>VLOOKUP(J8,Prowadzacy!$F$2:$M$105,8,FALSE)</f>
        <v xml:space="preserve">Robert | Czechowski | Dr inż. |  ( 052345 ) </v>
      </c>
      <c r="O8" s="52" t="str">
        <f>VLOOKUP(J8,Prowadzacy!$F$2:$K$105,5,FALSE)</f>
        <v>W05/K2</v>
      </c>
      <c r="P8" s="52" t="str">
        <f>VLOOKUP(J8,Prowadzacy!$F$2:$K$105,6,FALSE)</f>
        <v>ZAS</v>
      </c>
      <c r="Q8" s="49" t="s">
        <v>497</v>
      </c>
      <c r="R8" s="52" t="str">
        <f>VLOOKUP(Q8,Prowadzacy!$F$2:$K$105,2,FALSE)</f>
        <v>Janusz</v>
      </c>
      <c r="S8" s="52" t="str">
        <f>VLOOKUP(Q8,Prowadzacy!$F$2:$K$105,3,FALSE)</f>
        <v>Kazimierz</v>
      </c>
      <c r="T8" s="52" t="str">
        <f>VLOOKUP(Q8,Prowadzacy!$F$2:$K$105,4,FALSE)</f>
        <v>Staszewski</v>
      </c>
      <c r="U8" s="52" t="str">
        <f>VLOOKUP(Q8,Prowadzacy!$F$2:$M$105,8,FALSE)</f>
        <v xml:space="preserve">Janusz | Staszewski | Dr inż. |  ( 05263 ) </v>
      </c>
      <c r="V8" s="49"/>
      <c r="W8" s="49" t="s">
        <v>226</v>
      </c>
      <c r="X8" s="49"/>
      <c r="Y8" s="49"/>
      <c r="Z8" s="11"/>
      <c r="AA8" s="11"/>
      <c r="AB8" s="9"/>
      <c r="AC8" s="9"/>
      <c r="AD8" s="9"/>
      <c r="AE8" s="9"/>
      <c r="AF8" s="9"/>
      <c r="AG8" s="9"/>
      <c r="AH8" s="9"/>
      <c r="AI8" s="9"/>
      <c r="AJ8" s="9"/>
      <c r="AK8" s="9"/>
    </row>
    <row r="9" spans="1:61" ht="141" customHeight="1">
      <c r="A9" s="59" t="s">
        <v>551</v>
      </c>
      <c r="B9" s="20" t="str">
        <f>VLOOKUP(E9,studia!$F$1:$I$12,2,FALSE)</f>
        <v>Automatyka i Robotyka</v>
      </c>
      <c r="C9" s="20" t="str">
        <f>VLOOKUP(E9,studia!$F$1:$I$12,3,FALSE)</f>
        <v>inż.</v>
      </c>
      <c r="D9" s="20" t="str">
        <f>VLOOKUP(E9,studia!$F$1:$I$12,4,FALSE)</f>
        <v>AMU</v>
      </c>
      <c r="E9" s="49" t="s">
        <v>507</v>
      </c>
      <c r="F9" s="49"/>
      <c r="G9" s="50" t="s">
        <v>489</v>
      </c>
      <c r="H9" s="50" t="s">
        <v>490</v>
      </c>
      <c r="I9" s="50" t="s">
        <v>491</v>
      </c>
      <c r="J9" s="50" t="s">
        <v>445</v>
      </c>
      <c r="K9" s="51" t="str">
        <f>VLOOKUP(J9,Prowadzacy!$F$2:$J$105,2,FALSE)</f>
        <v>Robert</v>
      </c>
      <c r="L9" s="51">
        <f>VLOOKUP(J9,Prowadzacy!$F$2:$K$105,3,FALSE)</f>
        <v>0</v>
      </c>
      <c r="M9" s="51" t="str">
        <f>VLOOKUP(J9,Prowadzacy!$F$2:$K$105,4,FALSE)</f>
        <v>Czechowski</v>
      </c>
      <c r="N9" s="52" t="str">
        <f>VLOOKUP(J9,Prowadzacy!$F$2:$M$105,8,FALSE)</f>
        <v xml:space="preserve">Robert | Czechowski | Dr inż. |  ( 052345 ) </v>
      </c>
      <c r="O9" s="52" t="str">
        <f>VLOOKUP(J9,Prowadzacy!$F$2:$K$105,5,FALSE)</f>
        <v>W05/K2</v>
      </c>
      <c r="P9" s="52" t="str">
        <f>VLOOKUP(J9,Prowadzacy!$F$2:$K$105,6,FALSE)</f>
        <v>ZAS</v>
      </c>
      <c r="Q9" s="49" t="s">
        <v>497</v>
      </c>
      <c r="R9" s="52" t="str">
        <f>VLOOKUP(Q9,Prowadzacy!$F$2:$K$105,2,FALSE)</f>
        <v>Janusz</v>
      </c>
      <c r="S9" s="52" t="str">
        <f>VLOOKUP(Q9,Prowadzacy!$F$2:$K$105,3,FALSE)</f>
        <v>Kazimierz</v>
      </c>
      <c r="T9" s="52" t="str">
        <f>VLOOKUP(Q9,Prowadzacy!$F$2:$K$105,4,FALSE)</f>
        <v>Staszewski</v>
      </c>
      <c r="U9" s="52" t="str">
        <f>VLOOKUP(Q9,Prowadzacy!$F$2:$M$105,8,FALSE)</f>
        <v xml:space="preserve">Janusz | Staszewski | Dr inż. |  ( 05263 ) </v>
      </c>
      <c r="V9" s="49"/>
      <c r="W9" s="49" t="s">
        <v>226</v>
      </c>
      <c r="X9" s="49"/>
      <c r="Y9" s="49"/>
      <c r="Z9" s="11"/>
      <c r="AA9" s="11"/>
      <c r="AB9" s="9"/>
      <c r="AC9" s="9"/>
      <c r="AD9" s="9"/>
      <c r="AE9" s="9"/>
      <c r="AF9" s="9"/>
      <c r="AG9" s="9"/>
      <c r="AH9" s="9"/>
      <c r="AI9" s="9"/>
      <c r="AJ9" s="9"/>
      <c r="AK9" s="9"/>
    </row>
    <row r="10" spans="1:61" ht="231.75">
      <c r="A10" s="59" t="s">
        <v>552</v>
      </c>
      <c r="B10" s="20" t="str">
        <f>VLOOKUP(E10,studia!$F$1:$I$12,2,FALSE)</f>
        <v>Automatyka i Robotyka</v>
      </c>
      <c r="C10" s="20" t="str">
        <f>VLOOKUP(E10,studia!$F$1:$I$12,3,FALSE)</f>
        <v>inż.</v>
      </c>
      <c r="D10" s="20" t="str">
        <f>VLOOKUP(E10,studia!$F$1:$I$12,4,FALSE)</f>
        <v>AMU</v>
      </c>
      <c r="E10" s="49" t="s">
        <v>507</v>
      </c>
      <c r="F10" s="76" t="s">
        <v>733</v>
      </c>
      <c r="G10" s="50" t="s">
        <v>508</v>
      </c>
      <c r="H10" s="50" t="s">
        <v>509</v>
      </c>
      <c r="I10" s="50" t="s">
        <v>510</v>
      </c>
      <c r="J10" s="50" t="s">
        <v>511</v>
      </c>
      <c r="K10" s="51" t="str">
        <f>VLOOKUP(J10,Prowadzacy!$F$2:$J$105,2,FALSE)</f>
        <v>Mateusz</v>
      </c>
      <c r="L10" s="51">
        <f>VLOOKUP(J10,Prowadzacy!$F$2:$K$105,3,FALSE)</f>
        <v>0</v>
      </c>
      <c r="M10" s="51" t="str">
        <f>VLOOKUP(J10,Prowadzacy!$F$2:$K$105,4,FALSE)</f>
        <v>Dybkowski</v>
      </c>
      <c r="N10" s="52" t="str">
        <f>VLOOKUP(J10,Prowadzacy!$F$2:$M$105,8,FALSE)</f>
        <v xml:space="preserve">Mateusz | Dybkowski | Dr hab. inż. |  ( 05366 ) </v>
      </c>
      <c r="O10" s="52" t="str">
        <f>VLOOKUP(J10,Prowadzacy!$F$2:$K$105,5,FALSE)</f>
        <v>W05/K3</v>
      </c>
      <c r="P10" s="52" t="str">
        <f>VLOOKUP(J10,Prowadzacy!$F$2:$K$105,6,FALSE)</f>
        <v>ZNEMAP</v>
      </c>
      <c r="Q10" s="49" t="s">
        <v>528</v>
      </c>
      <c r="R10" s="52" t="str">
        <f>VLOOKUP(Q10,Prowadzacy!$F$2:$K$105,2,FALSE)</f>
        <v>Krzysztof</v>
      </c>
      <c r="S10" s="52" t="str">
        <f>VLOOKUP(Q10,Prowadzacy!$F$2:$K$105,3,FALSE)</f>
        <v>Paweł</v>
      </c>
      <c r="T10" s="52" t="str">
        <f>VLOOKUP(Q10,Prowadzacy!$F$2:$K$105,4,FALSE)</f>
        <v>Dyrcz</v>
      </c>
      <c r="U10" s="52" t="str">
        <f>VLOOKUP(Q10,Prowadzacy!$F$2:$M$105,8,FALSE)</f>
        <v xml:space="preserve">Krzysztof | Dyrcz | Dr inż. |  ( 05307 ) </v>
      </c>
      <c r="V10" s="49"/>
      <c r="W10" s="49" t="s">
        <v>226</v>
      </c>
      <c r="X10" s="49"/>
      <c r="Y10" s="49" t="s">
        <v>226</v>
      </c>
      <c r="Z10" s="11"/>
      <c r="AA10" s="11"/>
      <c r="AB10" s="9"/>
      <c r="AC10" s="9"/>
      <c r="AD10" s="9"/>
      <c r="AE10" s="9"/>
      <c r="AF10" s="9"/>
      <c r="AG10" s="9"/>
      <c r="AH10" s="9"/>
      <c r="AI10" s="9"/>
      <c r="AJ10" s="9"/>
      <c r="AK10" s="9"/>
    </row>
    <row r="11" spans="1:61" ht="231.75">
      <c r="A11" s="59" t="s">
        <v>553</v>
      </c>
      <c r="B11" s="20" t="str">
        <f>VLOOKUP(E11,studia!$F$1:$I$12,2,FALSE)</f>
        <v>Automatyka i Robotyka</v>
      </c>
      <c r="C11" s="20" t="str">
        <f>VLOOKUP(E11,studia!$F$1:$I$12,3,FALSE)</f>
        <v>inż.</v>
      </c>
      <c r="D11" s="20" t="str">
        <f>VLOOKUP(E11,studia!$F$1:$I$12,4,FALSE)</f>
        <v>AMU</v>
      </c>
      <c r="E11" s="49" t="s">
        <v>507</v>
      </c>
      <c r="F11" s="76" t="s">
        <v>733</v>
      </c>
      <c r="G11" s="50" t="s">
        <v>524</v>
      </c>
      <c r="H11" s="50" t="s">
        <v>525</v>
      </c>
      <c r="I11" s="50" t="s">
        <v>526</v>
      </c>
      <c r="J11" s="50" t="s">
        <v>527</v>
      </c>
      <c r="K11" s="51" t="str">
        <f>VLOOKUP(J11,Prowadzacy!$F$2:$J$105,2,FALSE)</f>
        <v>Piotr</v>
      </c>
      <c r="L11" s="51" t="str">
        <f>VLOOKUP(J11,Prowadzacy!$F$2:$K$105,3,FALSE)</f>
        <v>Jóżef</v>
      </c>
      <c r="M11" s="51" t="str">
        <f>VLOOKUP(J11,Prowadzacy!$F$2:$K$105,4,FALSE)</f>
        <v>Serkies</v>
      </c>
      <c r="N11" s="52" t="str">
        <f>VLOOKUP(J11,Prowadzacy!$F$2:$M$105,8,FALSE)</f>
        <v xml:space="preserve">Piotr | Serkies | Dr inż. |  ( 05383 ) </v>
      </c>
      <c r="O11" s="52" t="str">
        <f>VLOOKUP(J11,Prowadzacy!$F$2:$K$105,5,FALSE)</f>
        <v>W05/K3</v>
      </c>
      <c r="P11" s="52" t="str">
        <f>VLOOKUP(J11,Prowadzacy!$F$2:$K$105,6,FALSE)</f>
        <v>ZNEMAP</v>
      </c>
      <c r="Q11" s="49" t="s">
        <v>529</v>
      </c>
      <c r="R11" s="52" t="str">
        <f>VLOOKUP(Q11,Prowadzacy!$F$2:$K$105,2,FALSE)</f>
        <v>Krzysztof</v>
      </c>
      <c r="S11" s="52">
        <f>VLOOKUP(Q11,Prowadzacy!$F$2:$K$105,3,FALSE)</f>
        <v>0</v>
      </c>
      <c r="T11" s="52" t="str">
        <f>VLOOKUP(Q11,Prowadzacy!$F$2:$K$105,4,FALSE)</f>
        <v>Szabat</v>
      </c>
      <c r="U11" s="52" t="str">
        <f>VLOOKUP(Q11,Prowadzacy!$F$2:$M$105,8,FALSE)</f>
        <v xml:space="preserve">Krzysztof | Szabat | Prof. dr hab. inż. |  ( 05344 ) </v>
      </c>
      <c r="V11" s="49"/>
      <c r="W11" s="49" t="s">
        <v>226</v>
      </c>
      <c r="X11" s="49"/>
      <c r="Y11" s="49"/>
      <c r="Z11" s="11"/>
      <c r="AA11" s="11"/>
      <c r="AB11" s="9"/>
      <c r="AC11" s="9"/>
      <c r="AD11" s="9"/>
      <c r="AE11" s="9"/>
      <c r="AF11" s="9"/>
      <c r="AG11" s="9"/>
      <c r="AH11" s="9"/>
      <c r="AI11" s="9"/>
      <c r="AJ11" s="9"/>
      <c r="AK11" s="9"/>
    </row>
    <row r="12" spans="1:61" ht="129.75">
      <c r="A12" s="59" t="s">
        <v>554</v>
      </c>
      <c r="B12" s="20" t="str">
        <f>VLOOKUP(E12,studia!$F$1:$I$12,2,FALSE)</f>
        <v>Automatyka i Robotyka</v>
      </c>
      <c r="C12" s="20" t="str">
        <f>VLOOKUP(E12,studia!$F$1:$I$12,3,FALSE)</f>
        <v>inż.</v>
      </c>
      <c r="D12" s="20" t="str">
        <f>VLOOKUP(E12,studia!$F$1:$I$12,4,FALSE)</f>
        <v>ASE</v>
      </c>
      <c r="E12" s="49" t="s">
        <v>387</v>
      </c>
      <c r="F12" s="76" t="s">
        <v>733</v>
      </c>
      <c r="G12" s="50" t="s">
        <v>536</v>
      </c>
      <c r="H12" s="50" t="s">
        <v>537</v>
      </c>
      <c r="I12" s="50" t="s">
        <v>417</v>
      </c>
      <c r="J12" s="50" t="s">
        <v>418</v>
      </c>
      <c r="K12" s="51" t="str">
        <f>VLOOKUP(J12,Prowadzacy!$F$2:$J$105,2,FALSE)</f>
        <v>Bartosz</v>
      </c>
      <c r="L12" s="51" t="str">
        <f>VLOOKUP(J12,Prowadzacy!$F$2:$K$105,3,FALSE)</f>
        <v>Jan</v>
      </c>
      <c r="M12" s="51" t="str">
        <f>VLOOKUP(J12,Prowadzacy!$F$2:$K$105,4,FALSE)</f>
        <v>Brusiłowicz</v>
      </c>
      <c r="N12" s="52" t="str">
        <f>VLOOKUP(J12,Prowadzacy!$F$2:$M$105,8,FALSE)</f>
        <v xml:space="preserve">Bartosz | Brusiłowicz | Dr inż. |  ( 05413 ) </v>
      </c>
      <c r="O12" s="52" t="str">
        <f>VLOOKUP(J12,Prowadzacy!$F$2:$K$105,5,FALSE)</f>
        <v>W05/K2</v>
      </c>
      <c r="P12" s="52" t="str">
        <f>VLOOKUP(J12,Prowadzacy!$F$2:$K$105,6,FALSE)</f>
        <v>ZAS</v>
      </c>
      <c r="Q12" s="49" t="s">
        <v>492</v>
      </c>
      <c r="R12" s="52" t="str">
        <f>VLOOKUP(Q12,Prowadzacy!$F$2:$K$105,2,FALSE)</f>
        <v>Piotr</v>
      </c>
      <c r="S12" s="52" t="str">
        <f>VLOOKUP(Q12,Prowadzacy!$F$2:$K$105,3,FALSE)</f>
        <v>Eugeniusz</v>
      </c>
      <c r="T12" s="52" t="str">
        <f>VLOOKUP(Q12,Prowadzacy!$F$2:$K$105,4,FALSE)</f>
        <v>Pierz</v>
      </c>
      <c r="U12" s="52" t="str">
        <f>VLOOKUP(Q12,Prowadzacy!$F$2:$M$105,8,FALSE)</f>
        <v xml:space="preserve">Piotr | Pierz | Dr inż. |  ( 05232 ) </v>
      </c>
      <c r="V12" s="49"/>
      <c r="W12" s="49" t="s">
        <v>226</v>
      </c>
      <c r="X12" s="49"/>
      <c r="Y12" s="49"/>
      <c r="Z12" s="11"/>
      <c r="AA12" s="11"/>
      <c r="AB12" s="9"/>
      <c r="AC12" s="9"/>
      <c r="AD12" s="9"/>
      <c r="AE12" s="9"/>
      <c r="AF12" s="9"/>
      <c r="AG12" s="9"/>
      <c r="AH12" s="9"/>
      <c r="AI12" s="9"/>
      <c r="AJ12" s="9"/>
      <c r="AK12" s="9"/>
    </row>
    <row r="13" spans="1:61" ht="150" customHeight="1">
      <c r="A13" s="59" t="s">
        <v>555</v>
      </c>
      <c r="B13" s="20" t="str">
        <f>VLOOKUP(E13,studia!$F$1:$I$12,2,FALSE)</f>
        <v>Automatyka i Robotyka</v>
      </c>
      <c r="C13" s="20" t="str">
        <f>VLOOKUP(E13,studia!$F$1:$I$12,3,FALSE)</f>
        <v>inż.</v>
      </c>
      <c r="D13" s="20" t="str">
        <f>VLOOKUP(E13,studia!$F$1:$I$12,4,FALSE)</f>
        <v>ASE</v>
      </c>
      <c r="E13" s="49" t="s">
        <v>387</v>
      </c>
      <c r="F13" s="76" t="s">
        <v>733</v>
      </c>
      <c r="G13" s="50" t="s">
        <v>419</v>
      </c>
      <c r="H13" s="50" t="s">
        <v>420</v>
      </c>
      <c r="I13" s="50" t="s">
        <v>421</v>
      </c>
      <c r="J13" s="50" t="s">
        <v>418</v>
      </c>
      <c r="K13" s="51" t="str">
        <f>VLOOKUP(J13,Prowadzacy!$F$2:$J$105,2,FALSE)</f>
        <v>Bartosz</v>
      </c>
      <c r="L13" s="51" t="str">
        <f>VLOOKUP(J13,Prowadzacy!$F$2:$K$105,3,FALSE)</f>
        <v>Jan</v>
      </c>
      <c r="M13" s="51" t="str">
        <f>VLOOKUP(J13,Prowadzacy!$F$2:$K$105,4,FALSE)</f>
        <v>Brusiłowicz</v>
      </c>
      <c r="N13" s="52" t="str">
        <f>VLOOKUP(J13,Prowadzacy!$F$2:$M$105,8,FALSE)</f>
        <v xml:space="preserve">Bartosz | Brusiłowicz | Dr inż. |  ( 05413 ) </v>
      </c>
      <c r="O13" s="52" t="str">
        <f>VLOOKUP(J13,Prowadzacy!$F$2:$K$105,5,FALSE)</f>
        <v>W05/K2</v>
      </c>
      <c r="P13" s="52" t="str">
        <f>VLOOKUP(J13,Prowadzacy!$F$2:$K$105,6,FALSE)</f>
        <v>ZAS</v>
      </c>
      <c r="Q13" s="49" t="s">
        <v>493</v>
      </c>
      <c r="R13" s="52" t="str">
        <f>VLOOKUP(Q13,Prowadzacy!$F$2:$K$105,2,FALSE)</f>
        <v>Krzysztof</v>
      </c>
      <c r="S13" s="52" t="str">
        <f>VLOOKUP(Q13,Prowadzacy!$F$2:$K$105,3,FALSE)</f>
        <v>Jacek</v>
      </c>
      <c r="T13" s="52" t="str">
        <f>VLOOKUP(Q13,Prowadzacy!$F$2:$K$105,4,FALSE)</f>
        <v>Solak</v>
      </c>
      <c r="U13" s="52" t="str">
        <f>VLOOKUP(Q13,Prowadzacy!$F$2:$M$105,8,FALSE)</f>
        <v xml:space="preserve">Krzysztof | Solak | Dr inż. |  ( 05296 ) </v>
      </c>
      <c r="V13" s="49"/>
      <c r="W13" s="49" t="s">
        <v>226</v>
      </c>
      <c r="X13" s="49"/>
      <c r="Y13" s="49"/>
      <c r="Z13" s="11"/>
      <c r="AA13" s="11"/>
      <c r="AB13" s="9"/>
      <c r="AC13" s="9"/>
      <c r="AD13" s="9"/>
      <c r="AE13" s="9"/>
      <c r="AF13" s="9"/>
      <c r="AG13" s="9"/>
      <c r="AH13" s="9"/>
      <c r="AI13" s="9"/>
      <c r="AJ13" s="9"/>
      <c r="AK13" s="9"/>
    </row>
    <row r="14" spans="1:61" ht="157.5" customHeight="1">
      <c r="A14" s="59" t="s">
        <v>556</v>
      </c>
      <c r="B14" s="20" t="str">
        <f>VLOOKUP(E14,studia!$F$1:$I$12,2,FALSE)</f>
        <v>Automatyka i Robotyka</v>
      </c>
      <c r="C14" s="20" t="str">
        <f>VLOOKUP(E14,studia!$F$1:$I$12,3,FALSE)</f>
        <v>inż.</v>
      </c>
      <c r="D14" s="20" t="str">
        <f>VLOOKUP(E14,studia!$F$1:$I$12,4,FALSE)</f>
        <v>ASE</v>
      </c>
      <c r="E14" s="49" t="s">
        <v>387</v>
      </c>
      <c r="F14" s="49"/>
      <c r="G14" s="50" t="s">
        <v>422</v>
      </c>
      <c r="H14" s="50" t="s">
        <v>423</v>
      </c>
      <c r="I14" s="50" t="s">
        <v>424</v>
      </c>
      <c r="J14" s="50" t="s">
        <v>418</v>
      </c>
      <c r="K14" s="51" t="str">
        <f>VLOOKUP(J14,Prowadzacy!$F$2:$J$105,2,FALSE)</f>
        <v>Bartosz</v>
      </c>
      <c r="L14" s="51" t="str">
        <f>VLOOKUP(J14,Prowadzacy!$F$2:$K$105,3,FALSE)</f>
        <v>Jan</v>
      </c>
      <c r="M14" s="51" t="str">
        <f>VLOOKUP(J14,Prowadzacy!$F$2:$K$105,4,FALSE)</f>
        <v>Brusiłowicz</v>
      </c>
      <c r="N14" s="52" t="str">
        <f>VLOOKUP(J14,Prowadzacy!$F$2:$M$105,8,FALSE)</f>
        <v xml:space="preserve">Bartosz | Brusiłowicz | Dr inż. |  ( 05413 ) </v>
      </c>
      <c r="O14" s="52" t="str">
        <f>VLOOKUP(J14,Prowadzacy!$F$2:$K$105,5,FALSE)</f>
        <v>W05/K2</v>
      </c>
      <c r="P14" s="52" t="str">
        <f>VLOOKUP(J14,Prowadzacy!$F$2:$K$105,6,FALSE)</f>
        <v>ZAS</v>
      </c>
      <c r="Q14" s="49" t="s">
        <v>493</v>
      </c>
      <c r="R14" s="52" t="str">
        <f>VLOOKUP(Q14,Prowadzacy!$F$2:$K$105,2,FALSE)</f>
        <v>Krzysztof</v>
      </c>
      <c r="S14" s="52" t="str">
        <f>VLOOKUP(Q14,Prowadzacy!$F$2:$K$105,3,FALSE)</f>
        <v>Jacek</v>
      </c>
      <c r="T14" s="52" t="str">
        <f>VLOOKUP(Q14,Prowadzacy!$F$2:$K$105,4,FALSE)</f>
        <v>Solak</v>
      </c>
      <c r="U14" s="52" t="str">
        <f>VLOOKUP(Q14,Prowadzacy!$F$2:$M$105,8,FALSE)</f>
        <v xml:space="preserve">Krzysztof | Solak | Dr inż. |  ( 05296 ) </v>
      </c>
      <c r="V14" s="49"/>
      <c r="W14" s="49" t="s">
        <v>226</v>
      </c>
      <c r="X14" s="49"/>
      <c r="Y14" s="49"/>
      <c r="Z14" s="11"/>
      <c r="AA14" s="11"/>
      <c r="AB14" s="9"/>
      <c r="AC14" s="9"/>
      <c r="AD14" s="9"/>
      <c r="AE14" s="9"/>
      <c r="AF14" s="9"/>
      <c r="AG14" s="9"/>
      <c r="AH14" s="9"/>
      <c r="AI14" s="9"/>
      <c r="AJ14" s="9"/>
      <c r="AK14" s="9"/>
    </row>
    <row r="15" spans="1:61" ht="142.5">
      <c r="A15" s="59" t="s">
        <v>557</v>
      </c>
      <c r="B15" s="20" t="str">
        <f>VLOOKUP(E15,studia!$F$1:$I$12,2,FALSE)</f>
        <v>Automatyka i Robotyka</v>
      </c>
      <c r="C15" s="20" t="str">
        <f>VLOOKUP(E15,studia!$F$1:$I$12,3,FALSE)</f>
        <v>inż.</v>
      </c>
      <c r="D15" s="20" t="str">
        <f>VLOOKUP(E15,studia!$F$1:$I$12,4,FALSE)</f>
        <v>ASE</v>
      </c>
      <c r="E15" s="49" t="s">
        <v>387</v>
      </c>
      <c r="F15" s="76" t="s">
        <v>733</v>
      </c>
      <c r="G15" s="50" t="s">
        <v>425</v>
      </c>
      <c r="H15" s="50" t="s">
        <v>426</v>
      </c>
      <c r="I15" s="50" t="s">
        <v>427</v>
      </c>
      <c r="J15" s="50" t="s">
        <v>418</v>
      </c>
      <c r="K15" s="51" t="str">
        <f>VLOOKUP(J15,Prowadzacy!$F$2:$J$105,2,FALSE)</f>
        <v>Bartosz</v>
      </c>
      <c r="L15" s="51" t="str">
        <f>VLOOKUP(J15,Prowadzacy!$F$2:$K$105,3,FALSE)</f>
        <v>Jan</v>
      </c>
      <c r="M15" s="51" t="str">
        <f>VLOOKUP(J15,Prowadzacy!$F$2:$K$105,4,FALSE)</f>
        <v>Brusiłowicz</v>
      </c>
      <c r="N15" s="52" t="str">
        <f>VLOOKUP(J15,Prowadzacy!$F$2:$M$105,8,FALSE)</f>
        <v xml:space="preserve">Bartosz | Brusiłowicz | Dr inż. |  ( 05413 ) </v>
      </c>
      <c r="O15" s="52" t="str">
        <f>VLOOKUP(J15,Prowadzacy!$F$2:$K$105,5,FALSE)</f>
        <v>W05/K2</v>
      </c>
      <c r="P15" s="52" t="str">
        <f>VLOOKUP(J15,Prowadzacy!$F$2:$K$105,6,FALSE)</f>
        <v>ZAS</v>
      </c>
      <c r="Q15" s="49" t="s">
        <v>494</v>
      </c>
      <c r="R15" s="52" t="str">
        <f>VLOOKUP(Q15,Prowadzacy!$F$2:$K$105,2,FALSE)</f>
        <v>Daniel</v>
      </c>
      <c r="S15" s="52" t="str">
        <f>VLOOKUP(Q15,Prowadzacy!$F$2:$K$105,3,FALSE)</f>
        <v>Łukasz</v>
      </c>
      <c r="T15" s="52" t="str">
        <f>VLOOKUP(Q15,Prowadzacy!$F$2:$K$105,4,FALSE)</f>
        <v>Bejmert</v>
      </c>
      <c r="U15" s="52" t="str">
        <f>VLOOKUP(Q15,Prowadzacy!$F$2:$M$105,8,FALSE)</f>
        <v xml:space="preserve">Daniel | Bejmert | Dr inż. |  ( 05285 ) </v>
      </c>
      <c r="V15" s="49"/>
      <c r="W15" s="49" t="s">
        <v>226</v>
      </c>
      <c r="X15" s="49"/>
      <c r="Y15" s="49"/>
      <c r="Z15" s="11"/>
      <c r="AA15" s="11"/>
      <c r="AB15" s="9"/>
      <c r="AC15" s="9"/>
      <c r="AD15" s="9"/>
      <c r="AE15" s="9"/>
      <c r="AF15" s="9"/>
      <c r="AG15" s="9"/>
      <c r="AH15" s="9"/>
      <c r="AI15" s="9"/>
      <c r="AJ15" s="9"/>
      <c r="AK15" s="9"/>
    </row>
    <row r="16" spans="1:61" ht="78" customHeight="1">
      <c r="A16" s="59" t="s">
        <v>558</v>
      </c>
      <c r="B16" s="20" t="str">
        <f>VLOOKUP(E16,studia!$F$1:$I$12,2,FALSE)</f>
        <v>Automatyka i Robotyka</v>
      </c>
      <c r="C16" s="20" t="str">
        <f>VLOOKUP(E16,studia!$F$1:$I$12,3,FALSE)</f>
        <v>inż.</v>
      </c>
      <c r="D16" s="20" t="str">
        <f>VLOOKUP(E16,studia!$F$1:$I$12,4,FALSE)</f>
        <v>ASE</v>
      </c>
      <c r="E16" s="49" t="s">
        <v>387</v>
      </c>
      <c r="F16" s="76" t="s">
        <v>733</v>
      </c>
      <c r="G16" s="50" t="s">
        <v>538</v>
      </c>
      <c r="H16" s="50" t="s">
        <v>539</v>
      </c>
      <c r="I16" s="50" t="s">
        <v>428</v>
      </c>
      <c r="J16" s="50" t="s">
        <v>418</v>
      </c>
      <c r="K16" s="51" t="str">
        <f>VLOOKUP(J16,Prowadzacy!$F$2:$J$105,2,FALSE)</f>
        <v>Bartosz</v>
      </c>
      <c r="L16" s="51" t="str">
        <f>VLOOKUP(J16,Prowadzacy!$F$2:$K$105,3,FALSE)</f>
        <v>Jan</v>
      </c>
      <c r="M16" s="51" t="str">
        <f>VLOOKUP(J16,Prowadzacy!$F$2:$K$105,4,FALSE)</f>
        <v>Brusiłowicz</v>
      </c>
      <c r="N16" s="52" t="str">
        <f>VLOOKUP(J16,Prowadzacy!$F$2:$M$105,8,FALSE)</f>
        <v xml:space="preserve">Bartosz | Brusiłowicz | Dr inż. |  ( 05413 ) </v>
      </c>
      <c r="O16" s="52" t="str">
        <f>VLOOKUP(J16,Prowadzacy!$F$2:$K$105,5,FALSE)</f>
        <v>W05/K2</v>
      </c>
      <c r="P16" s="52" t="str">
        <f>VLOOKUP(J16,Prowadzacy!$F$2:$K$105,6,FALSE)</f>
        <v>ZAS</v>
      </c>
      <c r="Q16" s="49" t="s">
        <v>495</v>
      </c>
      <c r="R16" s="52" t="str">
        <f>VLOOKUP(Q16,Prowadzacy!$F$2:$K$105,2,FALSE)</f>
        <v>Jan</v>
      </c>
      <c r="S16" s="52" t="str">
        <f>VLOOKUP(Q16,Prowadzacy!$F$2:$K$105,3,FALSE)</f>
        <v>Józef</v>
      </c>
      <c r="T16" s="52" t="str">
        <f>VLOOKUP(Q16,Prowadzacy!$F$2:$K$105,4,FALSE)</f>
        <v>Iżykowski</v>
      </c>
      <c r="U16" s="52" t="str">
        <f>VLOOKUP(Q16,Prowadzacy!$F$2:$M$105,8,FALSE)</f>
        <v xml:space="preserve">Jan | Iżykowski | Prof. dr hab. inż. |  ( 05212 ) </v>
      </c>
      <c r="V16" s="49"/>
      <c r="W16" s="49" t="s">
        <v>226</v>
      </c>
      <c r="X16" s="49"/>
      <c r="Y16" s="49"/>
      <c r="Z16" s="11"/>
      <c r="AA16" s="11"/>
      <c r="AB16" s="9"/>
      <c r="AC16" s="9"/>
      <c r="AD16" s="9"/>
      <c r="AE16" s="9"/>
      <c r="AF16" s="9"/>
      <c r="AG16" s="9"/>
      <c r="AH16" s="9"/>
      <c r="AI16" s="9"/>
      <c r="AJ16" s="9"/>
      <c r="AK16" s="9"/>
    </row>
    <row r="17" spans="1:37" ht="142.5">
      <c r="A17" s="59" t="s">
        <v>559</v>
      </c>
      <c r="B17" s="20" t="str">
        <f>VLOOKUP(E17,studia!$F$1:$I$12,2,FALSE)</f>
        <v>Automatyka i Robotyka</v>
      </c>
      <c r="C17" s="20" t="str">
        <f>VLOOKUP(E17,studia!$F$1:$I$12,3,FALSE)</f>
        <v>inż.</v>
      </c>
      <c r="D17" s="20" t="str">
        <f>VLOOKUP(E17,studia!$F$1:$I$12,4,FALSE)</f>
        <v>ASE</v>
      </c>
      <c r="E17" s="49" t="s">
        <v>387</v>
      </c>
      <c r="F17" s="76" t="s">
        <v>733</v>
      </c>
      <c r="G17" s="50" t="s">
        <v>541</v>
      </c>
      <c r="H17" s="50" t="s">
        <v>540</v>
      </c>
      <c r="I17" s="50" t="s">
        <v>429</v>
      </c>
      <c r="J17" s="50" t="s">
        <v>418</v>
      </c>
      <c r="K17" s="51" t="str">
        <f>VLOOKUP(J17,Prowadzacy!$F$2:$J$105,2,FALSE)</f>
        <v>Bartosz</v>
      </c>
      <c r="L17" s="51" t="str">
        <f>VLOOKUP(J17,Prowadzacy!$F$2:$K$105,3,FALSE)</f>
        <v>Jan</v>
      </c>
      <c r="M17" s="51" t="str">
        <f>VLOOKUP(J17,Prowadzacy!$F$2:$K$105,4,FALSE)</f>
        <v>Brusiłowicz</v>
      </c>
      <c r="N17" s="52" t="str">
        <f>VLOOKUP(J17,Prowadzacy!$F$2:$M$105,8,FALSE)</f>
        <v xml:space="preserve">Bartosz | Brusiłowicz | Dr inż. |  ( 05413 ) </v>
      </c>
      <c r="O17" s="52" t="str">
        <f>VLOOKUP(J17,Prowadzacy!$F$2:$K$105,5,FALSE)</f>
        <v>W05/K2</v>
      </c>
      <c r="P17" s="52" t="str">
        <f>VLOOKUP(J17,Prowadzacy!$F$2:$K$105,6,FALSE)</f>
        <v>ZAS</v>
      </c>
      <c r="Q17" s="49" t="s">
        <v>494</v>
      </c>
      <c r="R17" s="52" t="str">
        <f>VLOOKUP(Q17,Prowadzacy!$F$2:$K$105,2,FALSE)</f>
        <v>Daniel</v>
      </c>
      <c r="S17" s="52" t="str">
        <f>VLOOKUP(Q17,Prowadzacy!$F$2:$K$105,3,FALSE)</f>
        <v>Łukasz</v>
      </c>
      <c r="T17" s="52" t="str">
        <f>VLOOKUP(Q17,Prowadzacy!$F$2:$K$105,4,FALSE)</f>
        <v>Bejmert</v>
      </c>
      <c r="U17" s="52" t="str">
        <f>VLOOKUP(Q17,Prowadzacy!$F$2:$M$105,8,FALSE)</f>
        <v xml:space="preserve">Daniel | Bejmert | Dr inż. |  ( 05285 ) </v>
      </c>
      <c r="V17" s="49"/>
      <c r="W17" s="49" t="s">
        <v>226</v>
      </c>
      <c r="X17" s="49"/>
      <c r="Y17" s="49"/>
      <c r="Z17" s="11"/>
      <c r="AA17" s="11"/>
      <c r="AB17" s="9"/>
      <c r="AC17" s="9"/>
      <c r="AD17" s="9"/>
      <c r="AE17" s="9"/>
      <c r="AF17" s="9"/>
      <c r="AG17" s="9"/>
      <c r="AH17" s="9"/>
      <c r="AI17" s="9"/>
      <c r="AJ17" s="9"/>
      <c r="AK17" s="9"/>
    </row>
    <row r="18" spans="1:37" ht="139.5" customHeight="1">
      <c r="A18" s="59" t="s">
        <v>560</v>
      </c>
      <c r="B18" s="20" t="str">
        <f>VLOOKUP(E18,studia!$F$1:$I$12,2,FALSE)</f>
        <v>Automatyka i Robotyka</v>
      </c>
      <c r="C18" s="20" t="str">
        <f>VLOOKUP(E18,studia!$F$1:$I$12,3,FALSE)</f>
        <v>inż.</v>
      </c>
      <c r="D18" s="20" t="str">
        <f>VLOOKUP(E18,studia!$F$1:$I$12,4,FALSE)</f>
        <v>ASE</v>
      </c>
      <c r="E18" s="49" t="s">
        <v>387</v>
      </c>
      <c r="F18" s="76" t="s">
        <v>733</v>
      </c>
      <c r="G18" s="50" t="s">
        <v>438</v>
      </c>
      <c r="H18" s="50" t="s">
        <v>439</v>
      </c>
      <c r="I18" s="50" t="s">
        <v>440</v>
      </c>
      <c r="J18" s="50" t="s">
        <v>441</v>
      </c>
      <c r="K18" s="51" t="str">
        <f>VLOOKUP(J18,Prowadzacy!$F$2:$J$105,2,FALSE)</f>
        <v>Paweł</v>
      </c>
      <c r="L18" s="51" t="str">
        <f>VLOOKUP(J18,Prowadzacy!$F$2:$K$105,3,FALSE)</f>
        <v>Adam</v>
      </c>
      <c r="M18" s="51" t="str">
        <f>VLOOKUP(J18,Prowadzacy!$F$2:$K$105,4,FALSE)</f>
        <v>Regulski</v>
      </c>
      <c r="N18" s="52" t="str">
        <f>VLOOKUP(J18,Prowadzacy!$F$2:$M$105,8,FALSE)</f>
        <v xml:space="preserve">Paweł | Regulski | Dr inż. |  ( 52340 ) </v>
      </c>
      <c r="O18" s="52" t="str">
        <f>VLOOKUP(J18,Prowadzacy!$F$2:$K$105,5,FALSE)</f>
        <v>W05/K2</v>
      </c>
      <c r="P18" s="52" t="str">
        <f>VLOOKUP(J18,Prowadzacy!$F$2:$K$105,6,FALSE)</f>
        <v>ZAS</v>
      </c>
      <c r="Q18" s="49" t="s">
        <v>493</v>
      </c>
      <c r="R18" s="52" t="str">
        <f>VLOOKUP(Q18,Prowadzacy!$F$2:$K$105,2,FALSE)</f>
        <v>Krzysztof</v>
      </c>
      <c r="S18" s="52" t="str">
        <f>VLOOKUP(Q18,Prowadzacy!$F$2:$K$105,3,FALSE)</f>
        <v>Jacek</v>
      </c>
      <c r="T18" s="52" t="str">
        <f>VLOOKUP(Q18,Prowadzacy!$F$2:$K$105,4,FALSE)</f>
        <v>Solak</v>
      </c>
      <c r="U18" s="52" t="str">
        <f>VLOOKUP(Q18,Prowadzacy!$F$2:$M$105,8,FALSE)</f>
        <v xml:space="preserve">Krzysztof | Solak | Dr inż. |  ( 05296 ) </v>
      </c>
      <c r="V18" s="49"/>
      <c r="W18" s="49" t="s">
        <v>226</v>
      </c>
      <c r="X18" s="49"/>
      <c r="Y18" s="49"/>
      <c r="Z18" s="11"/>
      <c r="AA18" s="11"/>
      <c r="AB18" s="9"/>
      <c r="AC18" s="9"/>
      <c r="AD18" s="9"/>
      <c r="AE18" s="9"/>
      <c r="AF18" s="9"/>
      <c r="AG18" s="9"/>
      <c r="AH18" s="9"/>
      <c r="AI18" s="9"/>
      <c r="AJ18" s="9"/>
      <c r="AK18" s="9"/>
    </row>
    <row r="19" spans="1:37" ht="155.25">
      <c r="A19" s="59" t="s">
        <v>561</v>
      </c>
      <c r="B19" s="20" t="str">
        <f>VLOOKUP(E19,studia!$F$1:$I$12,2,FALSE)</f>
        <v>Automatyka i Robotyka</v>
      </c>
      <c r="C19" s="20" t="str">
        <f>VLOOKUP(E19,studia!$F$1:$I$12,3,FALSE)</f>
        <v>inż.</v>
      </c>
      <c r="D19" s="20" t="str">
        <f>VLOOKUP(E19,studia!$F$1:$I$12,4,FALSE)</f>
        <v>ASE</v>
      </c>
      <c r="E19" s="49" t="s">
        <v>387</v>
      </c>
      <c r="F19" s="76" t="s">
        <v>733</v>
      </c>
      <c r="G19" s="50" t="s">
        <v>430</v>
      </c>
      <c r="H19" s="50" t="s">
        <v>431</v>
      </c>
      <c r="I19" s="50" t="s">
        <v>432</v>
      </c>
      <c r="J19" s="50" t="s">
        <v>433</v>
      </c>
      <c r="K19" s="51" t="str">
        <f>VLOOKUP(J19,Prowadzacy!$F$2:$J$105,2,FALSE)</f>
        <v>Grzegorz</v>
      </c>
      <c r="L19" s="51" t="str">
        <f>VLOOKUP(J19,Prowadzacy!$F$2:$K$105,3,FALSE)</f>
        <v>Eugeniusz</v>
      </c>
      <c r="M19" s="51" t="str">
        <f>VLOOKUP(J19,Prowadzacy!$F$2:$K$105,4,FALSE)</f>
        <v>Wiśniewski</v>
      </c>
      <c r="N19" s="52" t="str">
        <f>VLOOKUP(J19,Prowadzacy!$F$2:$M$105,8,FALSE)</f>
        <v xml:space="preserve">Grzegorz | Wiśniewski | Dr inż. |  ( 05214 ) </v>
      </c>
      <c r="O19" s="52" t="str">
        <f>VLOOKUP(J19,Prowadzacy!$F$2:$K$105,5,FALSE)</f>
        <v>W05/K2</v>
      </c>
      <c r="P19" s="52" t="str">
        <f>VLOOKUP(J19,Prowadzacy!$F$2:$K$105,6,FALSE)</f>
        <v>ZAS</v>
      </c>
      <c r="Q19" s="49" t="s">
        <v>418</v>
      </c>
      <c r="R19" s="52" t="str">
        <f>VLOOKUP(Q19,Prowadzacy!$F$2:$K$105,2,FALSE)</f>
        <v>Bartosz</v>
      </c>
      <c r="S19" s="52" t="str">
        <f>VLOOKUP(Q19,Prowadzacy!$F$2:$K$105,3,FALSE)</f>
        <v>Jan</v>
      </c>
      <c r="T19" s="52" t="str">
        <f>VLOOKUP(Q19,Prowadzacy!$F$2:$K$105,4,FALSE)</f>
        <v>Brusiłowicz</v>
      </c>
      <c r="U19" s="52" t="str">
        <f>VLOOKUP(Q19,Prowadzacy!$F$2:$M$105,8,FALSE)</f>
        <v xml:space="preserve">Bartosz | Brusiłowicz | Dr inż. |  ( 05413 ) </v>
      </c>
      <c r="V19" s="49"/>
      <c r="W19" s="49" t="s">
        <v>226</v>
      </c>
      <c r="X19" s="49"/>
      <c r="Y19" s="49" t="s">
        <v>226</v>
      </c>
      <c r="Z19" s="11"/>
      <c r="AA19" s="11"/>
      <c r="AB19" s="9"/>
      <c r="AC19" s="9"/>
      <c r="AD19" s="9"/>
      <c r="AE19" s="9"/>
      <c r="AF19" s="9"/>
      <c r="AG19" s="9"/>
      <c r="AH19" s="9"/>
      <c r="AI19" s="9"/>
      <c r="AJ19" s="9"/>
      <c r="AK19" s="9"/>
    </row>
    <row r="20" spans="1:37" ht="129.75">
      <c r="A20" s="59" t="s">
        <v>562</v>
      </c>
      <c r="B20" s="20" t="str">
        <f>VLOOKUP(E20,studia!$F$1:$I$12,2,FALSE)</f>
        <v>Automatyka i Robotyka</v>
      </c>
      <c r="C20" s="20" t="str">
        <f>VLOOKUP(E20,studia!$F$1:$I$12,3,FALSE)</f>
        <v>mgr</v>
      </c>
      <c r="D20" s="20" t="str">
        <f>VLOOKUP(E20,studia!$F$1:$I$12,4,FALSE)</f>
        <v>AMU</v>
      </c>
      <c r="E20" s="49" t="s">
        <v>502</v>
      </c>
      <c r="F20" s="76" t="s">
        <v>733</v>
      </c>
      <c r="G20" s="50" t="s">
        <v>503</v>
      </c>
      <c r="H20" s="50" t="s">
        <v>504</v>
      </c>
      <c r="I20" s="50" t="s">
        <v>505</v>
      </c>
      <c r="J20" s="50" t="s">
        <v>506</v>
      </c>
      <c r="K20" s="51" t="str">
        <f>VLOOKUP(J20,Prowadzacy!$F$2:$J$105,2,FALSE)</f>
        <v>Piotr</v>
      </c>
      <c r="L20" s="51" t="str">
        <f>VLOOKUP(J20,Prowadzacy!$F$2:$K$105,3,FALSE)</f>
        <v>Stanisław</v>
      </c>
      <c r="M20" s="51" t="str">
        <f>VLOOKUP(J20,Prowadzacy!$F$2:$K$105,4,FALSE)</f>
        <v>Derugo</v>
      </c>
      <c r="N20" s="52" t="str">
        <f>VLOOKUP(J20,Prowadzacy!$F$2:$M$105,8,FALSE)</f>
        <v xml:space="preserve">Piotr | Derugo | Dr inż. |  ( 05390 ) </v>
      </c>
      <c r="O20" s="52" t="str">
        <f>VLOOKUP(J20,Prowadzacy!$F$2:$K$105,5,FALSE)</f>
        <v>W05/K3</v>
      </c>
      <c r="P20" s="52" t="str">
        <f>VLOOKUP(J20,Prowadzacy!$F$2:$K$105,6,FALSE)</f>
        <v>ZNEMAP</v>
      </c>
      <c r="Q20" s="49" t="s">
        <v>528</v>
      </c>
      <c r="R20" s="52" t="str">
        <f>VLOOKUP(Q20,Prowadzacy!$F$2:$K$105,2,FALSE)</f>
        <v>Krzysztof</v>
      </c>
      <c r="S20" s="52" t="str">
        <f>VLOOKUP(Q20,Prowadzacy!$F$2:$K$105,3,FALSE)</f>
        <v>Paweł</v>
      </c>
      <c r="T20" s="52" t="str">
        <f>VLOOKUP(Q20,Prowadzacy!$F$2:$K$105,4,FALSE)</f>
        <v>Dyrcz</v>
      </c>
      <c r="U20" s="52" t="str">
        <f>VLOOKUP(Q20,Prowadzacy!$F$2:$M$105,8,FALSE)</f>
        <v xml:space="preserve">Krzysztof | Dyrcz | Dr inż. |  ( 05307 ) </v>
      </c>
      <c r="V20" s="49"/>
      <c r="W20" s="49" t="s">
        <v>226</v>
      </c>
      <c r="X20" s="49"/>
      <c r="Y20" s="49" t="s">
        <v>226</v>
      </c>
      <c r="Z20" s="11"/>
      <c r="AA20" s="9"/>
      <c r="AB20" s="9"/>
      <c r="AC20" s="9"/>
      <c r="AD20" s="9"/>
      <c r="AE20" s="9"/>
      <c r="AF20" s="9"/>
      <c r="AG20" s="9"/>
      <c r="AH20" s="9"/>
      <c r="AI20" s="9"/>
      <c r="AJ20" s="9"/>
      <c r="AK20" s="9"/>
    </row>
    <row r="21" spans="1:37" ht="193.5">
      <c r="A21" s="59" t="s">
        <v>563</v>
      </c>
      <c r="B21" s="20" t="str">
        <f>VLOOKUP(E21,studia!$F$1:$I$12,2,FALSE)</f>
        <v>Automatyka i Robotyka</v>
      </c>
      <c r="C21" s="20" t="str">
        <f>VLOOKUP(E21,studia!$F$1:$I$12,3,FALSE)</f>
        <v>mgr</v>
      </c>
      <c r="D21" s="20" t="str">
        <f>VLOOKUP(E21,studia!$F$1:$I$12,4,FALSE)</f>
        <v>AMU</v>
      </c>
      <c r="E21" s="49" t="s">
        <v>502</v>
      </c>
      <c r="F21" s="76" t="s">
        <v>733</v>
      </c>
      <c r="G21" s="50" t="s">
        <v>512</v>
      </c>
      <c r="H21" s="50" t="s">
        <v>513</v>
      </c>
      <c r="I21" s="50" t="s">
        <v>514</v>
      </c>
      <c r="J21" s="50" t="s">
        <v>515</v>
      </c>
      <c r="K21" s="51" t="str">
        <f>VLOOKUP(J21,Prowadzacy!$F$2:$J$105,2,FALSE)</f>
        <v>Paweł</v>
      </c>
      <c r="L21" s="51" t="str">
        <f>VLOOKUP(J21,Prowadzacy!$F$2:$K$105,3,FALSE)</f>
        <v>Grzegorz</v>
      </c>
      <c r="M21" s="51" t="str">
        <f>VLOOKUP(J21,Prowadzacy!$F$2:$K$105,4,FALSE)</f>
        <v>Ewert</v>
      </c>
      <c r="N21" s="52" t="str">
        <f>VLOOKUP(J21,Prowadzacy!$F$2:$M$105,8,FALSE)</f>
        <v xml:space="preserve">Paweł | Ewert | Dr inż. |  ( 05378 ) </v>
      </c>
      <c r="O21" s="52" t="str">
        <f>VLOOKUP(J21,Prowadzacy!$F$2:$K$105,5,FALSE)</f>
        <v>W05/K3</v>
      </c>
      <c r="P21" s="52" t="str">
        <f>VLOOKUP(J21,Prowadzacy!$F$2:$K$105,6,FALSE)</f>
        <v>ZNEMAP</v>
      </c>
      <c r="Q21" s="49" t="s">
        <v>523</v>
      </c>
      <c r="R21" s="52" t="str">
        <f>VLOOKUP(Q21,Prowadzacy!$F$2:$K$105,2,FALSE)</f>
        <v>Marcin</v>
      </c>
      <c r="S21" s="52">
        <f>VLOOKUP(Q21,Prowadzacy!$F$2:$K$105,3,FALSE)</f>
        <v>0</v>
      </c>
      <c r="T21" s="52" t="str">
        <f>VLOOKUP(Q21,Prowadzacy!$F$2:$K$105,4,FALSE)</f>
        <v>Wolkiewicz</v>
      </c>
      <c r="U21" s="52" t="str">
        <f>VLOOKUP(Q21,Prowadzacy!$F$2:$M$105,8,FALSE)</f>
        <v xml:space="preserve">Marcin | Wolkiewicz | Dr inż. |  ( 05377 ) </v>
      </c>
      <c r="V21" s="49"/>
      <c r="W21" s="49" t="s">
        <v>226</v>
      </c>
      <c r="X21" s="49"/>
      <c r="Y21" s="49"/>
      <c r="Z21" s="11"/>
      <c r="AA21" s="9"/>
      <c r="AB21" s="9"/>
      <c r="AC21" s="9"/>
      <c r="AD21" s="9"/>
      <c r="AE21" s="9"/>
      <c r="AF21" s="9"/>
      <c r="AG21" s="9"/>
      <c r="AH21" s="9"/>
      <c r="AI21" s="9"/>
      <c r="AJ21" s="9"/>
      <c r="AK21" s="9"/>
    </row>
    <row r="22" spans="1:37" ht="91.5">
      <c r="A22" s="59" t="s">
        <v>564</v>
      </c>
      <c r="B22" s="20" t="str">
        <f>VLOOKUP(E22,studia!$F$1:$I$12,2,FALSE)</f>
        <v>Elektrotechnika</v>
      </c>
      <c r="C22" s="20" t="str">
        <f>VLOOKUP(E22,studia!$F$1:$I$12,3,FALSE)</f>
        <v>inż.</v>
      </c>
      <c r="D22" s="20" t="str">
        <f>VLOOKUP(E22,studia!$F$1:$I$12,4,FALSE)</f>
        <v>EEN</v>
      </c>
      <c r="E22" s="49" t="s">
        <v>403</v>
      </c>
      <c r="F22" s="76" t="s">
        <v>733</v>
      </c>
      <c r="G22" s="50" t="s">
        <v>485</v>
      </c>
      <c r="H22" s="50" t="s">
        <v>486</v>
      </c>
      <c r="I22" s="50" t="s">
        <v>487</v>
      </c>
      <c r="J22" s="50" t="s">
        <v>488</v>
      </c>
      <c r="K22" s="51" t="str">
        <f>VLOOKUP(J22,Prowadzacy!$F$2:$J$105,2,FALSE)</f>
        <v>Wiktoria</v>
      </c>
      <c r="L22" s="51" t="str">
        <f>VLOOKUP(J22,Prowadzacy!$F$2:$K$105,3,FALSE)</f>
        <v>Maria</v>
      </c>
      <c r="M22" s="51" t="str">
        <f>VLOOKUP(J22,Prowadzacy!$F$2:$K$105,4,FALSE)</f>
        <v>Grycan</v>
      </c>
      <c r="N22" s="52" t="str">
        <f>VLOOKUP(J22,Prowadzacy!$F$2:$M$105,8,FALSE)</f>
        <v xml:space="preserve">Wiktoria | Grycan | Dr inż. |  ( 05408 ) </v>
      </c>
      <c r="O22" s="52" t="str">
        <f>VLOOKUP(J22,Prowadzacy!$F$2:$K$105,5,FALSE)</f>
        <v>W05/K2</v>
      </c>
      <c r="P22" s="52" t="str">
        <f>VLOOKUP(J22,Prowadzacy!$F$2:$K$105,6,FALSE)</f>
        <v>ZEP</v>
      </c>
      <c r="Q22" s="49" t="s">
        <v>501</v>
      </c>
      <c r="R22" s="52" t="str">
        <f>VLOOKUP(Q22,Prowadzacy!$F$2:$K$105,2,FALSE)</f>
        <v>Joanna</v>
      </c>
      <c r="S22" s="52" t="str">
        <f>VLOOKUP(Q22,Prowadzacy!$F$2:$K$105,3,FALSE)</f>
        <v>Karolina</v>
      </c>
      <c r="T22" s="52" t="str">
        <f>VLOOKUP(Q22,Prowadzacy!$F$2:$K$105,4,FALSE)</f>
        <v>Budzisz</v>
      </c>
      <c r="U22" s="52" t="str">
        <f>VLOOKUP(Q22,Prowadzacy!$F$2:$M$105,8,FALSE)</f>
        <v xml:space="preserve">Joanna | Budzisz | Dr inż. |  ( 05404 ) </v>
      </c>
      <c r="V22" s="49"/>
      <c r="W22" s="49" t="s">
        <v>226</v>
      </c>
      <c r="X22" s="49"/>
      <c r="Y22" s="49"/>
      <c r="Z22" s="11"/>
      <c r="AA22" s="9"/>
      <c r="AB22" s="9"/>
      <c r="AC22" s="9"/>
      <c r="AD22" s="9"/>
      <c r="AE22" s="9"/>
      <c r="AF22" s="9"/>
      <c r="AG22" s="9"/>
      <c r="AH22" s="9"/>
      <c r="AI22" s="9"/>
      <c r="AJ22" s="9"/>
      <c r="AK22" s="9"/>
    </row>
    <row r="23" spans="1:37" ht="91.5">
      <c r="A23" s="59" t="s">
        <v>565</v>
      </c>
      <c r="B23" s="20" t="str">
        <f>VLOOKUP(E23,studia!$F$1:$I$12,2,FALSE)</f>
        <v>Elektrotechnika</v>
      </c>
      <c r="C23" s="20" t="str">
        <f>VLOOKUP(E23,studia!$F$1:$I$12,3,FALSE)</f>
        <v>inż.</v>
      </c>
      <c r="D23" s="20" t="str">
        <f>VLOOKUP(E23,studia!$F$1:$I$12,4,FALSE)</f>
        <v>EEN</v>
      </c>
      <c r="E23" s="49" t="s">
        <v>403</v>
      </c>
      <c r="F23" s="76" t="s">
        <v>733</v>
      </c>
      <c r="G23" s="50" t="s">
        <v>545</v>
      </c>
      <c r="H23" s="50" t="s">
        <v>449</v>
      </c>
      <c r="I23" s="50" t="s">
        <v>450</v>
      </c>
      <c r="J23" s="50" t="s">
        <v>451</v>
      </c>
      <c r="K23" s="51" t="str">
        <f>VLOOKUP(J23,Prowadzacy!$F$2:$J$105,2,FALSE)</f>
        <v>Marek</v>
      </c>
      <c r="L23" s="51" t="str">
        <f>VLOOKUP(J23,Prowadzacy!$F$2:$K$105,3,FALSE)</f>
        <v>Aleksander</v>
      </c>
      <c r="M23" s="51" t="str">
        <f>VLOOKUP(J23,Prowadzacy!$F$2:$K$105,4,FALSE)</f>
        <v>Kott</v>
      </c>
      <c r="N23" s="52" t="str">
        <f>VLOOKUP(J23,Prowadzacy!$F$2:$M$105,8,FALSE)</f>
        <v xml:space="preserve">Marek | Kott | Dr inż. |  ( 05297 ) </v>
      </c>
      <c r="O23" s="52" t="str">
        <f>VLOOKUP(J23,Prowadzacy!$F$2:$K$105,5,FALSE)</f>
        <v>W05/K2</v>
      </c>
      <c r="P23" s="52" t="str">
        <f>VLOOKUP(J23,Prowadzacy!$F$2:$K$105,6,FALSE)</f>
        <v>ZSS</v>
      </c>
      <c r="Q23" s="49" t="s">
        <v>458</v>
      </c>
      <c r="R23" s="52" t="str">
        <f>VLOOKUP(Q23,Prowadzacy!$F$2:$K$105,2,FALSE)</f>
        <v>Robert</v>
      </c>
      <c r="S23" s="52" t="str">
        <f>VLOOKUP(Q23,Prowadzacy!$F$2:$K$105,3,FALSE)</f>
        <v>Stanisław</v>
      </c>
      <c r="T23" s="52" t="str">
        <f>VLOOKUP(Q23,Prowadzacy!$F$2:$K$105,4,FALSE)</f>
        <v>Łukomski</v>
      </c>
      <c r="U23" s="52" t="str">
        <f>VLOOKUP(Q23,Prowadzacy!$F$2:$M$105,8,FALSE)</f>
        <v xml:space="preserve">Robert | Łukomski | Dr inż. |  ( 05216 ) </v>
      </c>
      <c r="V23" s="49"/>
      <c r="W23" s="49" t="s">
        <v>226</v>
      </c>
      <c r="X23" s="49"/>
      <c r="Y23" s="49"/>
      <c r="Z23" s="11"/>
      <c r="AA23" s="9"/>
      <c r="AB23" s="9"/>
      <c r="AC23" s="9"/>
      <c r="AD23" s="9"/>
      <c r="AE23" s="9"/>
      <c r="AF23" s="9"/>
      <c r="AG23" s="9"/>
      <c r="AH23" s="9"/>
      <c r="AI23" s="9"/>
      <c r="AJ23" s="9"/>
      <c r="AK23" s="9"/>
    </row>
    <row r="24" spans="1:37" ht="91.5">
      <c r="A24" s="59" t="s">
        <v>566</v>
      </c>
      <c r="B24" s="20" t="str">
        <f>VLOOKUP(E24,studia!$F$1:$I$12,2,FALSE)</f>
        <v>Elektrotechnika</v>
      </c>
      <c r="C24" s="20" t="str">
        <f>VLOOKUP(E24,studia!$F$1:$I$12,3,FALSE)</f>
        <v>inż.</v>
      </c>
      <c r="D24" s="20" t="str">
        <f>VLOOKUP(E24,studia!$F$1:$I$12,4,FALSE)</f>
        <v>EEN</v>
      </c>
      <c r="E24" s="49" t="s">
        <v>403</v>
      </c>
      <c r="F24" s="49"/>
      <c r="G24" s="50" t="s">
        <v>452</v>
      </c>
      <c r="H24" s="50" t="s">
        <v>453</v>
      </c>
      <c r="I24" s="50" t="s">
        <v>454</v>
      </c>
      <c r="J24" s="50" t="s">
        <v>451</v>
      </c>
      <c r="K24" s="51" t="str">
        <f>VLOOKUP(J24,Prowadzacy!$F$2:$J$105,2,FALSE)</f>
        <v>Marek</v>
      </c>
      <c r="L24" s="51" t="str">
        <f>VLOOKUP(J24,Prowadzacy!$F$2:$K$105,3,FALSE)</f>
        <v>Aleksander</v>
      </c>
      <c r="M24" s="51" t="str">
        <f>VLOOKUP(J24,Prowadzacy!$F$2:$K$105,4,FALSE)</f>
        <v>Kott</v>
      </c>
      <c r="N24" s="52" t="str">
        <f>VLOOKUP(J24,Prowadzacy!$F$2:$M$105,8,FALSE)</f>
        <v xml:space="preserve">Marek | Kott | Dr inż. |  ( 05297 ) </v>
      </c>
      <c r="O24" s="52" t="str">
        <f>VLOOKUP(J24,Prowadzacy!$F$2:$K$105,5,FALSE)</f>
        <v>W05/K2</v>
      </c>
      <c r="P24" s="52" t="str">
        <f>VLOOKUP(J24,Prowadzacy!$F$2:$K$105,6,FALSE)</f>
        <v>ZSS</v>
      </c>
      <c r="Q24" s="49" t="s">
        <v>458</v>
      </c>
      <c r="R24" s="52" t="str">
        <f>VLOOKUP(Q24,Prowadzacy!$F$2:$K$105,2,FALSE)</f>
        <v>Robert</v>
      </c>
      <c r="S24" s="52" t="str">
        <f>VLOOKUP(Q24,Prowadzacy!$F$2:$K$105,3,FALSE)</f>
        <v>Stanisław</v>
      </c>
      <c r="T24" s="52" t="str">
        <f>VLOOKUP(Q24,Prowadzacy!$F$2:$K$105,4,FALSE)</f>
        <v>Łukomski</v>
      </c>
      <c r="U24" s="52" t="str">
        <f>VLOOKUP(Q24,Prowadzacy!$F$2:$M$105,8,FALSE)</f>
        <v xml:space="preserve">Robert | Łukomski | Dr inż. |  ( 05216 ) </v>
      </c>
      <c r="V24" s="49"/>
      <c r="W24" s="49" t="s">
        <v>226</v>
      </c>
      <c r="X24" s="49"/>
      <c r="Y24" s="49"/>
      <c r="Z24" s="11"/>
      <c r="AA24" s="9"/>
      <c r="AB24" s="9"/>
      <c r="AC24" s="9"/>
      <c r="AD24" s="9"/>
      <c r="AE24" s="9"/>
      <c r="AF24" s="9"/>
      <c r="AG24" s="9"/>
      <c r="AH24" s="9"/>
      <c r="AI24" s="9"/>
      <c r="AJ24" s="9"/>
      <c r="AK24" s="9"/>
    </row>
    <row r="25" spans="1:37" ht="142.5">
      <c r="A25" s="59" t="s">
        <v>567</v>
      </c>
      <c r="B25" s="20" t="str">
        <f>VLOOKUP(E25,studia!$F$1:$I$12,2,FALSE)</f>
        <v>Elektrotechnika</v>
      </c>
      <c r="C25" s="20" t="str">
        <f>VLOOKUP(E25,studia!$F$1:$I$12,3,FALSE)</f>
        <v>inż.</v>
      </c>
      <c r="D25" s="20" t="str">
        <f>VLOOKUP(E25,studia!$F$1:$I$12,4,FALSE)</f>
        <v>EEN</v>
      </c>
      <c r="E25" s="49" t="s">
        <v>403</v>
      </c>
      <c r="F25" s="76" t="s">
        <v>733</v>
      </c>
      <c r="G25" s="50" t="s">
        <v>455</v>
      </c>
      <c r="H25" s="50" t="s">
        <v>456</v>
      </c>
      <c r="I25" s="50" t="s">
        <v>457</v>
      </c>
      <c r="J25" s="50" t="s">
        <v>458</v>
      </c>
      <c r="K25" s="51" t="str">
        <f>VLOOKUP(J25,Prowadzacy!$F$2:$J$105,2,FALSE)</f>
        <v>Robert</v>
      </c>
      <c r="L25" s="51" t="str">
        <f>VLOOKUP(J25,Prowadzacy!$F$2:$K$105,3,FALSE)</f>
        <v>Stanisław</v>
      </c>
      <c r="M25" s="51" t="str">
        <f>VLOOKUP(J25,Prowadzacy!$F$2:$K$105,4,FALSE)</f>
        <v>Łukomski</v>
      </c>
      <c r="N25" s="52" t="str">
        <f>VLOOKUP(J25,Prowadzacy!$F$2:$M$105,8,FALSE)</f>
        <v xml:space="preserve">Robert | Łukomski | Dr inż. |  ( 05216 ) </v>
      </c>
      <c r="O25" s="52" t="str">
        <f>VLOOKUP(J25,Prowadzacy!$F$2:$K$105,5,FALSE)</f>
        <v>W05/K2</v>
      </c>
      <c r="P25" s="52" t="str">
        <f>VLOOKUP(J25,Prowadzacy!$F$2:$K$105,6,FALSE)</f>
        <v>ZSS</v>
      </c>
      <c r="Q25" s="49" t="s">
        <v>451</v>
      </c>
      <c r="R25" s="52" t="str">
        <f>VLOOKUP(Q25,Prowadzacy!$F$2:$K$105,2,FALSE)</f>
        <v>Marek</v>
      </c>
      <c r="S25" s="52" t="str">
        <f>VLOOKUP(Q25,Prowadzacy!$F$2:$K$105,3,FALSE)</f>
        <v>Aleksander</v>
      </c>
      <c r="T25" s="52" t="str">
        <f>VLOOKUP(Q25,Prowadzacy!$F$2:$K$105,4,FALSE)</f>
        <v>Kott</v>
      </c>
      <c r="U25" s="52" t="str">
        <f>VLOOKUP(Q25,Prowadzacy!$F$2:$M$105,8,FALSE)</f>
        <v xml:space="preserve">Marek | Kott | Dr inż. |  ( 05297 ) </v>
      </c>
      <c r="V25" s="49"/>
      <c r="W25" s="49" t="s">
        <v>226</v>
      </c>
      <c r="X25" s="49"/>
      <c r="Y25" s="49"/>
      <c r="Z25" s="11"/>
      <c r="AA25" s="9"/>
      <c r="AB25" s="9"/>
      <c r="AC25" s="9"/>
      <c r="AD25" s="9"/>
      <c r="AE25" s="9"/>
      <c r="AF25" s="9"/>
      <c r="AG25" s="9"/>
      <c r="AH25" s="9"/>
      <c r="AI25" s="9"/>
      <c r="AJ25" s="9"/>
      <c r="AK25" s="9"/>
    </row>
    <row r="26" spans="1:37" ht="142.5">
      <c r="A26" s="59" t="s">
        <v>568</v>
      </c>
      <c r="B26" s="20" t="str">
        <f>VLOOKUP(E26,studia!$F$1:$I$12,2,FALSE)</f>
        <v>Elektrotechnika</v>
      </c>
      <c r="C26" s="20" t="str">
        <f>VLOOKUP(E26,studia!$F$1:$I$12,3,FALSE)</f>
        <v>inż.</v>
      </c>
      <c r="D26" s="20" t="str">
        <f>VLOOKUP(E26,studia!$F$1:$I$12,4,FALSE)</f>
        <v>EEN</v>
      </c>
      <c r="E26" s="49" t="s">
        <v>403</v>
      </c>
      <c r="F26" s="76" t="s">
        <v>733</v>
      </c>
      <c r="G26" s="50" t="s">
        <v>459</v>
      </c>
      <c r="H26" s="50" t="s">
        <v>460</v>
      </c>
      <c r="I26" s="50" t="s">
        <v>461</v>
      </c>
      <c r="J26" s="50" t="s">
        <v>458</v>
      </c>
      <c r="K26" s="51" t="str">
        <f>VLOOKUP(J26,Prowadzacy!$F$2:$J$105,2,FALSE)</f>
        <v>Robert</v>
      </c>
      <c r="L26" s="51" t="str">
        <f>VLOOKUP(J26,Prowadzacy!$F$2:$K$105,3,FALSE)</f>
        <v>Stanisław</v>
      </c>
      <c r="M26" s="51" t="str">
        <f>VLOOKUP(J26,Prowadzacy!$F$2:$K$105,4,FALSE)</f>
        <v>Łukomski</v>
      </c>
      <c r="N26" s="52" t="str">
        <f>VLOOKUP(J26,Prowadzacy!$F$2:$M$105,8,FALSE)</f>
        <v xml:space="preserve">Robert | Łukomski | Dr inż. |  ( 05216 ) </v>
      </c>
      <c r="O26" s="52" t="str">
        <f>VLOOKUP(J26,Prowadzacy!$F$2:$K$105,5,FALSE)</f>
        <v>W05/K2</v>
      </c>
      <c r="P26" s="52" t="str">
        <f>VLOOKUP(J26,Prowadzacy!$F$2:$K$105,6,FALSE)</f>
        <v>ZSS</v>
      </c>
      <c r="Q26" s="49" t="s">
        <v>451</v>
      </c>
      <c r="R26" s="52" t="str">
        <f>VLOOKUP(Q26,Prowadzacy!$F$2:$K$105,2,FALSE)</f>
        <v>Marek</v>
      </c>
      <c r="S26" s="52" t="str">
        <f>VLOOKUP(Q26,Prowadzacy!$F$2:$K$105,3,FALSE)</f>
        <v>Aleksander</v>
      </c>
      <c r="T26" s="52" t="str">
        <f>VLOOKUP(Q26,Prowadzacy!$F$2:$K$105,4,FALSE)</f>
        <v>Kott</v>
      </c>
      <c r="U26" s="52" t="str">
        <f>VLOOKUP(Q26,Prowadzacy!$F$2:$M$105,8,FALSE)</f>
        <v xml:space="preserve">Marek | Kott | Dr inż. |  ( 05297 ) </v>
      </c>
      <c r="V26" s="49"/>
      <c r="W26" s="49" t="s">
        <v>226</v>
      </c>
      <c r="X26" s="49"/>
      <c r="Y26" s="49"/>
      <c r="Z26" s="11"/>
      <c r="AA26" s="9"/>
      <c r="AB26" s="9"/>
      <c r="AC26" s="9"/>
      <c r="AD26" s="9"/>
      <c r="AE26" s="9"/>
      <c r="AF26" s="9"/>
      <c r="AG26" s="9"/>
      <c r="AH26" s="9"/>
      <c r="AI26" s="9"/>
      <c r="AJ26" s="9"/>
      <c r="AK26" s="9"/>
    </row>
    <row r="27" spans="1:37" ht="104.25">
      <c r="A27" s="59" t="s">
        <v>569</v>
      </c>
      <c r="B27" s="20" t="str">
        <f>VLOOKUP(E27,studia!$F$1:$I$12,2,FALSE)</f>
        <v>Elektrotechnika</v>
      </c>
      <c r="C27" s="20" t="str">
        <f>VLOOKUP(E27,studia!$F$1:$I$12,3,FALSE)</f>
        <v>inż.</v>
      </c>
      <c r="D27" s="20" t="str">
        <f>VLOOKUP(E27,studia!$F$1:$I$12,4,FALSE)</f>
        <v>ETP</v>
      </c>
      <c r="E27" s="49" t="s">
        <v>372</v>
      </c>
      <c r="F27" s="49"/>
      <c r="G27" s="50" t="s">
        <v>388</v>
      </c>
      <c r="H27" s="50" t="s">
        <v>389</v>
      </c>
      <c r="I27" s="50" t="s">
        <v>390</v>
      </c>
      <c r="J27" s="50" t="s">
        <v>391</v>
      </c>
      <c r="K27" s="51" t="str">
        <f>VLOOKUP(J27,Prowadzacy!$F$2:$J$105,2,FALSE)</f>
        <v>Anna</v>
      </c>
      <c r="L27" s="51">
        <f>VLOOKUP(J27,Prowadzacy!$F$2:$K$105,3,FALSE)</f>
        <v>0</v>
      </c>
      <c r="M27" s="51" t="str">
        <f>VLOOKUP(J27,Prowadzacy!$F$2:$K$105,4,FALSE)</f>
        <v>Kisiel</v>
      </c>
      <c r="N27" s="52" t="str">
        <f>VLOOKUP(J27,Prowadzacy!$F$2:$M$105,8,FALSE)</f>
        <v xml:space="preserve">Anna | Kisiel | Dr inż. |  ( 05107 ) </v>
      </c>
      <c r="O27" s="52" t="str">
        <f>VLOOKUP(J27,Prowadzacy!$F$2:$K$105,5,FALSE)</f>
        <v>W05/K1</v>
      </c>
      <c r="P27" s="52" t="str">
        <f>VLOOKUP(J27,Prowadzacy!$F$2:$K$105,6,FALSE)</f>
        <v>ZE</v>
      </c>
      <c r="Q27" s="49" t="s">
        <v>395</v>
      </c>
      <c r="R27" s="52" t="str">
        <f>VLOOKUP(Q27,Prowadzacy!$F$2:$K$105,2,FALSE)</f>
        <v>Jan</v>
      </c>
      <c r="S27" s="52" t="str">
        <f>VLOOKUP(Q27,Prowadzacy!$F$2:$K$105,3,FALSE)</f>
        <v>Stanisław</v>
      </c>
      <c r="T27" s="52" t="str">
        <f>VLOOKUP(Q27,Prowadzacy!$F$2:$K$105,4,FALSE)</f>
        <v>Ziaja</v>
      </c>
      <c r="U27" s="52" t="str">
        <f>VLOOKUP(Q27,Prowadzacy!$F$2:$M$105,8,FALSE)</f>
        <v xml:space="preserve">Jan | Ziaja | Dr hab. inż. |  ( 05132 ) </v>
      </c>
      <c r="V27" s="49"/>
      <c r="W27" s="49" t="s">
        <v>226</v>
      </c>
      <c r="X27" s="49"/>
      <c r="Y27" s="49"/>
      <c r="Z27" s="11"/>
      <c r="AA27" s="9"/>
      <c r="AB27" s="9"/>
      <c r="AC27" s="9"/>
      <c r="AD27" s="9"/>
      <c r="AE27" s="9"/>
      <c r="AF27" s="9"/>
      <c r="AG27" s="9"/>
      <c r="AH27" s="9"/>
      <c r="AI27" s="9"/>
      <c r="AJ27" s="9"/>
      <c r="AK27" s="9"/>
    </row>
    <row r="28" spans="1:37" ht="91.5">
      <c r="A28" s="59" t="s">
        <v>570</v>
      </c>
      <c r="B28" s="20" t="str">
        <f>VLOOKUP(E28,studia!$F$1:$I$12,2,FALSE)</f>
        <v>Elektrotechnika</v>
      </c>
      <c r="C28" s="20" t="str">
        <f>VLOOKUP(E28,studia!$F$1:$I$12,3,FALSE)</f>
        <v>inż.</v>
      </c>
      <c r="D28" s="20" t="str">
        <f>VLOOKUP(E28,studia!$F$1:$I$12,4,FALSE)</f>
        <v>ETP</v>
      </c>
      <c r="E28" s="49" t="s">
        <v>372</v>
      </c>
      <c r="F28" s="76" t="s">
        <v>733</v>
      </c>
      <c r="G28" s="50" t="s">
        <v>373</v>
      </c>
      <c r="H28" s="50" t="s">
        <v>374</v>
      </c>
      <c r="I28" s="50" t="s">
        <v>375</v>
      </c>
      <c r="J28" s="50" t="s">
        <v>371</v>
      </c>
      <c r="K28" s="51" t="str">
        <f>VLOOKUP(J28,Prowadzacy!$F$2:$J$105,2,FALSE)</f>
        <v>Tomasz</v>
      </c>
      <c r="L28" s="51">
        <f>VLOOKUP(J28,Prowadzacy!$F$2:$K$105,3,FALSE)</f>
        <v>0</v>
      </c>
      <c r="M28" s="51" t="str">
        <f>VLOOKUP(J28,Prowadzacy!$F$2:$K$105,4,FALSE)</f>
        <v>Czapka</v>
      </c>
      <c r="N28" s="52" t="str">
        <f>VLOOKUP(J28,Prowadzacy!$F$2:$M$105,8,FALSE)</f>
        <v xml:space="preserve">Tomasz | Czapka | Dr inż. |  ( 05158 ) </v>
      </c>
      <c r="O28" s="52" t="str">
        <f>VLOOKUP(J28,Prowadzacy!$F$2:$K$105,5,FALSE)</f>
        <v>W05/K1</v>
      </c>
      <c r="P28" s="52" t="str">
        <f>VLOOKUP(J28,Prowadzacy!$F$2:$K$105,6,FALSE)</f>
        <v>ZWN</v>
      </c>
      <c r="Q28" s="49" t="s">
        <v>392</v>
      </c>
      <c r="R28" s="52" t="str">
        <f>VLOOKUP(Q28,Prowadzacy!$F$2:$K$105,2,FALSE)</f>
        <v>Adam</v>
      </c>
      <c r="S28" s="52" t="str">
        <f>VLOOKUP(Q28,Prowadzacy!$F$2:$K$105,3,FALSE)</f>
        <v>Łukasz</v>
      </c>
      <c r="T28" s="52" t="str">
        <f>VLOOKUP(Q28,Prowadzacy!$F$2:$K$105,4,FALSE)</f>
        <v>Pelesz</v>
      </c>
      <c r="U28" s="52" t="str">
        <f>VLOOKUP(Q28,Prowadzacy!$F$2:$M$105,8,FALSE)</f>
        <v xml:space="preserve">Adam | Pelesz | Dr inż. |  ( 05170 ) </v>
      </c>
      <c r="V28" s="49"/>
      <c r="W28" s="49" t="s">
        <v>226</v>
      </c>
      <c r="X28" s="49"/>
      <c r="Y28" s="49"/>
      <c r="Z28" s="11"/>
      <c r="AA28" s="9"/>
      <c r="AB28" s="9"/>
      <c r="AC28" s="9"/>
      <c r="AD28" s="9"/>
      <c r="AE28" s="9"/>
      <c r="AF28" s="9"/>
      <c r="AG28" s="9"/>
      <c r="AH28" s="9"/>
      <c r="AI28" s="9"/>
      <c r="AJ28" s="9"/>
      <c r="AK28" s="9"/>
    </row>
    <row r="29" spans="1:37" ht="142.5">
      <c r="A29" s="59" t="s">
        <v>571</v>
      </c>
      <c r="B29" s="20" t="str">
        <f>VLOOKUP(E29,studia!$F$1:$I$12,2,FALSE)</f>
        <v>Elektrotechnika</v>
      </c>
      <c r="C29" s="20" t="str">
        <f>VLOOKUP(E29,studia!$F$1:$I$12,3,FALSE)</f>
        <v>inż.</v>
      </c>
      <c r="D29" s="20" t="str">
        <f>VLOOKUP(E29,studia!$F$1:$I$12,4,FALSE)</f>
        <v>ETP</v>
      </c>
      <c r="E29" s="49" t="s">
        <v>372</v>
      </c>
      <c r="F29" s="76" t="s">
        <v>733</v>
      </c>
      <c r="G29" s="50" t="s">
        <v>376</v>
      </c>
      <c r="H29" s="50" t="s">
        <v>377</v>
      </c>
      <c r="I29" s="50" t="s">
        <v>378</v>
      </c>
      <c r="J29" s="50" t="s">
        <v>371</v>
      </c>
      <c r="K29" s="51" t="str">
        <f>VLOOKUP(J29,Prowadzacy!$F$2:$J$105,2,FALSE)</f>
        <v>Tomasz</v>
      </c>
      <c r="L29" s="51">
        <f>VLOOKUP(J29,Prowadzacy!$F$2:$K$105,3,FALSE)</f>
        <v>0</v>
      </c>
      <c r="M29" s="51" t="str">
        <f>VLOOKUP(J29,Prowadzacy!$F$2:$K$105,4,FALSE)</f>
        <v>Czapka</v>
      </c>
      <c r="N29" s="52" t="str">
        <f>VLOOKUP(J29,Prowadzacy!$F$2:$M$105,8,FALSE)</f>
        <v xml:space="preserve">Tomasz | Czapka | Dr inż. |  ( 05158 ) </v>
      </c>
      <c r="O29" s="52" t="str">
        <f>VLOOKUP(J29,Prowadzacy!$F$2:$K$105,5,FALSE)</f>
        <v>W05/K1</v>
      </c>
      <c r="P29" s="52" t="str">
        <f>VLOOKUP(J29,Prowadzacy!$F$2:$K$105,6,FALSE)</f>
        <v>ZWN</v>
      </c>
      <c r="Q29" s="49" t="s">
        <v>392</v>
      </c>
      <c r="R29" s="52" t="str">
        <f>VLOOKUP(Q29,Prowadzacy!$F$2:$K$105,2,FALSE)</f>
        <v>Adam</v>
      </c>
      <c r="S29" s="52" t="str">
        <f>VLOOKUP(Q29,Prowadzacy!$F$2:$K$105,3,FALSE)</f>
        <v>Łukasz</v>
      </c>
      <c r="T29" s="52" t="str">
        <f>VLOOKUP(Q29,Prowadzacy!$F$2:$K$105,4,FALSE)</f>
        <v>Pelesz</v>
      </c>
      <c r="U29" s="52" t="str">
        <f>VLOOKUP(Q29,Prowadzacy!$F$2:$M$105,8,FALSE)</f>
        <v xml:space="preserve">Adam | Pelesz | Dr inż. |  ( 05170 ) </v>
      </c>
      <c r="V29" s="49"/>
      <c r="W29" s="49" t="s">
        <v>226</v>
      </c>
      <c r="X29" s="49"/>
      <c r="Y29" s="49"/>
      <c r="Z29" s="11"/>
      <c r="AA29" s="9"/>
      <c r="AB29" s="9"/>
      <c r="AC29" s="9"/>
      <c r="AD29" s="9"/>
      <c r="AE29" s="9"/>
      <c r="AF29" s="9"/>
      <c r="AG29" s="9"/>
      <c r="AH29" s="9"/>
      <c r="AI29" s="9"/>
      <c r="AJ29" s="9"/>
      <c r="AK29" s="9"/>
    </row>
    <row r="30" spans="1:37" ht="117">
      <c r="A30" s="59" t="s">
        <v>572</v>
      </c>
      <c r="B30" s="20" t="str">
        <f>VLOOKUP(E30,studia!$F$1:$I$12,2,FALSE)</f>
        <v>Elektrotechnika</v>
      </c>
      <c r="C30" s="20" t="str">
        <f>VLOOKUP(E30,studia!$F$1:$I$12,3,FALSE)</f>
        <v>inż.</v>
      </c>
      <c r="D30" s="20" t="str">
        <f>VLOOKUP(E30,studia!$F$1:$I$12,4,FALSE)</f>
        <v>ETP</v>
      </c>
      <c r="E30" s="49" t="s">
        <v>372</v>
      </c>
      <c r="F30" s="76" t="s">
        <v>733</v>
      </c>
      <c r="G30" s="50" t="s">
        <v>379</v>
      </c>
      <c r="H30" s="50" t="s">
        <v>380</v>
      </c>
      <c r="I30" s="50" t="s">
        <v>381</v>
      </c>
      <c r="J30" s="50" t="s">
        <v>371</v>
      </c>
      <c r="K30" s="51" t="str">
        <f>VLOOKUP(J30,Prowadzacy!$F$2:$J$105,2,FALSE)</f>
        <v>Tomasz</v>
      </c>
      <c r="L30" s="51">
        <f>VLOOKUP(J30,Prowadzacy!$F$2:$K$105,3,FALSE)</f>
        <v>0</v>
      </c>
      <c r="M30" s="51" t="str">
        <f>VLOOKUP(J30,Prowadzacy!$F$2:$K$105,4,FALSE)</f>
        <v>Czapka</v>
      </c>
      <c r="N30" s="52" t="str">
        <f>VLOOKUP(J30,Prowadzacy!$F$2:$M$105,8,FALSE)</f>
        <v xml:space="preserve">Tomasz | Czapka | Dr inż. |  ( 05158 ) </v>
      </c>
      <c r="O30" s="52" t="str">
        <f>VLOOKUP(J30,Prowadzacy!$F$2:$K$105,5,FALSE)</f>
        <v>W05/K1</v>
      </c>
      <c r="P30" s="52" t="str">
        <f>VLOOKUP(J30,Prowadzacy!$F$2:$K$105,6,FALSE)</f>
        <v>ZWN</v>
      </c>
      <c r="Q30" s="49" t="s">
        <v>393</v>
      </c>
      <c r="R30" s="52" t="str">
        <f>VLOOKUP(Q30,Prowadzacy!$F$2:$K$105,2,FALSE)</f>
        <v>Marcin</v>
      </c>
      <c r="S30" s="52" t="str">
        <f>VLOOKUP(Q30,Prowadzacy!$F$2:$K$105,3,FALSE)</f>
        <v>przemysław</v>
      </c>
      <c r="T30" s="52" t="str">
        <f>VLOOKUP(Q30,Prowadzacy!$F$2:$K$105,4,FALSE)</f>
        <v>Lewandowski</v>
      </c>
      <c r="U30" s="52" t="str">
        <f>VLOOKUP(Q30,Prowadzacy!$F$2:$M$105,8,FALSE)</f>
        <v xml:space="preserve">Marcin | Lewandowski | Dr inż. |  ( 05166 ) </v>
      </c>
      <c r="V30" s="49"/>
      <c r="W30" s="49" t="s">
        <v>226</v>
      </c>
      <c r="X30" s="49"/>
      <c r="Y30" s="49"/>
      <c r="Z30" s="11"/>
      <c r="AA30" s="9"/>
      <c r="AB30" s="9"/>
      <c r="AC30" s="9"/>
      <c r="AD30" s="9"/>
      <c r="AE30" s="9"/>
      <c r="AF30" s="9"/>
      <c r="AG30" s="9"/>
      <c r="AH30" s="9"/>
      <c r="AI30" s="9"/>
      <c r="AJ30" s="9"/>
      <c r="AK30" s="9"/>
    </row>
    <row r="31" spans="1:37" ht="142.5">
      <c r="A31" s="59" t="s">
        <v>573</v>
      </c>
      <c r="B31" s="20" t="str">
        <f>VLOOKUP(E31,studia!$F$1:$I$12,2,FALSE)</f>
        <v>Elektrotechnika</v>
      </c>
      <c r="C31" s="20" t="str">
        <f>VLOOKUP(E31,studia!$F$1:$I$12,3,FALSE)</f>
        <v>inż.</v>
      </c>
      <c r="D31" s="20" t="str">
        <f>VLOOKUP(E31,studia!$F$1:$I$12,4,FALSE)</f>
        <v>ETP</v>
      </c>
      <c r="E31" s="49" t="s">
        <v>372</v>
      </c>
      <c r="F31" s="76" t="s">
        <v>733</v>
      </c>
      <c r="G31" s="50" t="s">
        <v>434</v>
      </c>
      <c r="H31" s="50" t="s">
        <v>435</v>
      </c>
      <c r="I31" s="50" t="s">
        <v>436</v>
      </c>
      <c r="J31" s="50" t="s">
        <v>437</v>
      </c>
      <c r="K31" s="51" t="str">
        <f>VLOOKUP(J31,Prowadzacy!$F$2:$J$105,2,FALSE)</f>
        <v>Janusz</v>
      </c>
      <c r="L31" s="51" t="str">
        <f>VLOOKUP(J31,Prowadzacy!$F$2:$K$105,3,FALSE)</f>
        <v>Stanisław</v>
      </c>
      <c r="M31" s="51" t="str">
        <f>VLOOKUP(J31,Prowadzacy!$F$2:$K$105,4,FALSE)</f>
        <v>Konieczny</v>
      </c>
      <c r="N31" s="52" t="str">
        <f>VLOOKUP(J31,Prowadzacy!$F$2:$M$105,8,FALSE)</f>
        <v xml:space="preserve">Janusz | Konieczny | Dr inż. |  ( 05269 ) </v>
      </c>
      <c r="O31" s="52" t="str">
        <f>VLOOKUP(J31,Prowadzacy!$F$2:$K$105,5,FALSE)</f>
        <v>W05/K2</v>
      </c>
      <c r="P31" s="52" t="str">
        <f>VLOOKUP(J31,Prowadzacy!$F$2:$K$105,6,FALSE)</f>
        <v>ZEP</v>
      </c>
      <c r="Q31" s="49" t="s">
        <v>496</v>
      </c>
      <c r="R31" s="52" t="str">
        <f>VLOOKUP(Q31,Prowadzacy!$F$2:$K$105,2,FALSE)</f>
        <v>Marek</v>
      </c>
      <c r="S31" s="52" t="str">
        <f>VLOOKUP(Q31,Prowadzacy!$F$2:$K$105,3,FALSE)</f>
        <v>Andrzej</v>
      </c>
      <c r="T31" s="52" t="str">
        <f>VLOOKUP(Q31,Prowadzacy!$F$2:$K$105,4,FALSE)</f>
        <v>Jaworski</v>
      </c>
      <c r="U31" s="52" t="str">
        <f>VLOOKUP(Q31,Prowadzacy!$F$2:$M$105,8,FALSE)</f>
        <v xml:space="preserve">Marek | Jaworski | Dr inż. |  ( 05237 ) </v>
      </c>
      <c r="V31" s="49"/>
      <c r="W31" s="49" t="s">
        <v>226</v>
      </c>
      <c r="X31" s="49"/>
      <c r="Y31" s="49"/>
      <c r="Z31" s="11"/>
      <c r="AA31" s="9"/>
      <c r="AB31" s="9"/>
      <c r="AC31" s="9"/>
      <c r="AD31" s="9"/>
      <c r="AE31" s="9"/>
      <c r="AF31" s="9"/>
      <c r="AG31" s="9"/>
      <c r="AH31" s="9"/>
      <c r="AI31" s="9"/>
      <c r="AJ31" s="9"/>
      <c r="AK31" s="9"/>
    </row>
    <row r="32" spans="1:37" ht="282.75">
      <c r="A32" s="59" t="s">
        <v>574</v>
      </c>
      <c r="B32" s="20" t="str">
        <f>VLOOKUP(E32,studia!$F$1:$I$12,2,FALSE)</f>
        <v>Elektrotechnika</v>
      </c>
      <c r="C32" s="20" t="str">
        <f>VLOOKUP(E32,studia!$F$1:$I$12,3,FALSE)</f>
        <v>inż.</v>
      </c>
      <c r="D32" s="20" t="str">
        <f>VLOOKUP(E32,studia!$F$1:$I$12,4,FALSE)</f>
        <v>ETP</v>
      </c>
      <c r="E32" s="49" t="s">
        <v>372</v>
      </c>
      <c r="F32" s="76" t="s">
        <v>733</v>
      </c>
      <c r="G32" s="50" t="s">
        <v>520</v>
      </c>
      <c r="H32" s="50" t="s">
        <v>521</v>
      </c>
      <c r="I32" s="50" t="s">
        <v>522</v>
      </c>
      <c r="J32" s="50" t="s">
        <v>523</v>
      </c>
      <c r="K32" s="51" t="str">
        <f>VLOOKUP(J32,Prowadzacy!$F$2:$J$105,2,FALSE)</f>
        <v>Marcin</v>
      </c>
      <c r="L32" s="51">
        <f>VLOOKUP(J32,Prowadzacy!$F$2:$K$105,3,FALSE)</f>
        <v>0</v>
      </c>
      <c r="M32" s="51" t="str">
        <f>VLOOKUP(J32,Prowadzacy!$F$2:$K$105,4,FALSE)</f>
        <v>Wolkiewicz</v>
      </c>
      <c r="N32" s="52" t="str">
        <f>VLOOKUP(J32,Prowadzacy!$F$2:$M$105,8,FALSE)</f>
        <v xml:space="preserve">Marcin | Wolkiewicz | Dr inż. |  ( 05377 ) </v>
      </c>
      <c r="O32" s="52" t="str">
        <f>VLOOKUP(J32,Prowadzacy!$F$2:$K$105,5,FALSE)</f>
        <v>W05/K3</v>
      </c>
      <c r="P32" s="52" t="str">
        <f>VLOOKUP(J32,Prowadzacy!$F$2:$K$105,6,FALSE)</f>
        <v>ZNEMAP</v>
      </c>
      <c r="Q32" s="49" t="s">
        <v>515</v>
      </c>
      <c r="R32" s="52" t="str">
        <f>VLOOKUP(Q32,Prowadzacy!$F$2:$K$105,2,FALSE)</f>
        <v>Paweł</v>
      </c>
      <c r="S32" s="52" t="str">
        <f>VLOOKUP(Q32,Prowadzacy!$F$2:$K$105,3,FALSE)</f>
        <v>Grzegorz</v>
      </c>
      <c r="T32" s="52" t="str">
        <f>VLOOKUP(Q32,Prowadzacy!$F$2:$K$105,4,FALSE)</f>
        <v>Ewert</v>
      </c>
      <c r="U32" s="52" t="str">
        <f>VLOOKUP(Q32,Prowadzacy!$F$2:$M$105,8,FALSE)</f>
        <v xml:space="preserve">Paweł | Ewert | Dr inż. |  ( 05378 ) </v>
      </c>
      <c r="V32" s="49"/>
      <c r="W32" s="49" t="s">
        <v>226</v>
      </c>
      <c r="X32" s="49"/>
      <c r="Y32" s="49"/>
      <c r="Z32" s="11"/>
      <c r="AA32" s="9"/>
      <c r="AB32" s="9"/>
      <c r="AC32" s="9"/>
      <c r="AD32" s="9"/>
      <c r="AE32" s="9"/>
      <c r="AF32" s="9"/>
      <c r="AG32" s="9"/>
      <c r="AH32" s="9"/>
      <c r="AI32" s="9"/>
      <c r="AJ32" s="9"/>
      <c r="AK32" s="9"/>
    </row>
    <row r="33" spans="1:37" ht="104.25">
      <c r="A33" s="59" t="s">
        <v>575</v>
      </c>
      <c r="B33" s="20" t="str">
        <f>VLOOKUP(E33,studia!$F$1:$I$12,2,FALSE)</f>
        <v>Elektrotechnika</v>
      </c>
      <c r="C33" s="20" t="str">
        <f>VLOOKUP(E33,studia!$F$1:$I$12,3,FALSE)</f>
        <v>mgr</v>
      </c>
      <c r="D33" s="20" t="str">
        <f>VLOOKUP(E33,studia!$F$1:$I$12,4,FALSE)</f>
        <v>EEN</v>
      </c>
      <c r="E33" s="49" t="s">
        <v>382</v>
      </c>
      <c r="F33" s="76" t="s">
        <v>733</v>
      </c>
      <c r="G33" s="50" t="s">
        <v>397</v>
      </c>
      <c r="H33" s="50" t="s">
        <v>398</v>
      </c>
      <c r="I33" s="50" t="s">
        <v>399</v>
      </c>
      <c r="J33" s="50" t="s">
        <v>416</v>
      </c>
      <c r="K33" s="51" t="str">
        <f>VLOOKUP(J33,Prowadzacy!$F$2:$J$105,2,FALSE)</f>
        <v>Michał</v>
      </c>
      <c r="L33" s="51">
        <f>VLOOKUP(J33,Prowadzacy!$F$2:$K$105,3,FALSE)</f>
        <v>0</v>
      </c>
      <c r="M33" s="51" t="str">
        <f>VLOOKUP(J33,Prowadzacy!$F$2:$K$105,4,FALSE)</f>
        <v>Jasiński</v>
      </c>
      <c r="N33" s="52" t="str">
        <f>VLOOKUP(J33,Prowadzacy!$F$2:$M$105,8,FALSE)</f>
        <v xml:space="preserve">Michał | Jasiński | Dr inż. |  ( p05180 ) </v>
      </c>
      <c r="O33" s="52" t="str">
        <f>VLOOKUP(J33,Prowadzacy!$F$2:$K$105,5,FALSE)</f>
        <v>W05/K1</v>
      </c>
      <c r="P33" s="52" t="str">
        <f>VLOOKUP(J33,Prowadzacy!$F$2:$K$105,6,FALSE)</f>
        <v>ZET</v>
      </c>
      <c r="Q33" s="49" t="s">
        <v>415</v>
      </c>
      <c r="R33" s="52" t="str">
        <f>VLOOKUP(Q33,Prowadzacy!$F$2:$K$105,2,FALSE)</f>
        <v>Tomasz</v>
      </c>
      <c r="S33" s="52" t="str">
        <f>VLOOKUP(Q33,Prowadzacy!$F$2:$K$105,3,FALSE)</f>
        <v>Stanisław</v>
      </c>
      <c r="T33" s="52" t="str">
        <f>VLOOKUP(Q33,Prowadzacy!$F$2:$K$105,4,FALSE)</f>
        <v>Sikorski</v>
      </c>
      <c r="U33" s="52" t="str">
        <f>VLOOKUP(Q33,Prowadzacy!$F$2:$M$105,8,FALSE)</f>
        <v xml:space="preserve">Tomasz | Sikorski | Dr hab. inż. |  ( 05141 ) </v>
      </c>
      <c r="V33" s="49"/>
      <c r="W33" s="49" t="s">
        <v>226</v>
      </c>
      <c r="X33" s="49"/>
      <c r="Y33" s="49"/>
      <c r="Z33" s="11"/>
      <c r="AA33" s="9"/>
      <c r="AB33" s="9"/>
      <c r="AC33" s="9"/>
      <c r="AD33" s="9"/>
      <c r="AE33" s="9"/>
      <c r="AF33" s="9"/>
      <c r="AG33" s="9"/>
      <c r="AH33" s="9"/>
      <c r="AI33" s="9"/>
      <c r="AJ33" s="9"/>
      <c r="AK33" s="9"/>
    </row>
    <row r="34" spans="1:37" ht="104.25">
      <c r="A34" s="59" t="s">
        <v>576</v>
      </c>
      <c r="B34" s="20" t="str">
        <f>VLOOKUP(E34,studia!$F$1:$I$12,2,FALSE)</f>
        <v>Elektrotechnika</v>
      </c>
      <c r="C34" s="20" t="str">
        <f>VLOOKUP(E34,studia!$F$1:$I$12,3,FALSE)</f>
        <v>mgr</v>
      </c>
      <c r="D34" s="20" t="str">
        <f>VLOOKUP(E34,studia!$F$1:$I$12,4,FALSE)</f>
        <v>EEN</v>
      </c>
      <c r="E34" s="49" t="s">
        <v>382</v>
      </c>
      <c r="F34" s="49"/>
      <c r="G34" s="50" t="s">
        <v>400</v>
      </c>
      <c r="H34" s="50" t="s">
        <v>401</v>
      </c>
      <c r="I34" s="50" t="s">
        <v>402</v>
      </c>
      <c r="J34" s="50" t="s">
        <v>416</v>
      </c>
      <c r="K34" s="51" t="str">
        <f>VLOOKUP(J34,Prowadzacy!$F$2:$J$105,2,FALSE)</f>
        <v>Michał</v>
      </c>
      <c r="L34" s="51">
        <f>VLOOKUP(J34,Prowadzacy!$F$2:$K$105,3,FALSE)</f>
        <v>0</v>
      </c>
      <c r="M34" s="51" t="str">
        <f>VLOOKUP(J34,Prowadzacy!$F$2:$K$105,4,FALSE)</f>
        <v>Jasiński</v>
      </c>
      <c r="N34" s="52" t="str">
        <f>VLOOKUP(J34,Prowadzacy!$F$2:$M$105,8,FALSE)</f>
        <v xml:space="preserve">Michał | Jasiński | Dr inż. |  ( p05180 ) </v>
      </c>
      <c r="O34" s="52" t="str">
        <f>VLOOKUP(J34,Prowadzacy!$F$2:$K$105,5,FALSE)</f>
        <v>W05/K1</v>
      </c>
      <c r="P34" s="52" t="str">
        <f>VLOOKUP(J34,Prowadzacy!$F$2:$K$105,6,FALSE)</f>
        <v>ZET</v>
      </c>
      <c r="Q34" s="49" t="s">
        <v>415</v>
      </c>
      <c r="R34" s="52" t="str">
        <f>VLOOKUP(Q34,Prowadzacy!$F$2:$K$105,2,FALSE)</f>
        <v>Tomasz</v>
      </c>
      <c r="S34" s="52" t="str">
        <f>VLOOKUP(Q34,Prowadzacy!$F$2:$K$105,3,FALSE)</f>
        <v>Stanisław</v>
      </c>
      <c r="T34" s="52" t="str">
        <f>VLOOKUP(Q34,Prowadzacy!$F$2:$K$105,4,FALSE)</f>
        <v>Sikorski</v>
      </c>
      <c r="U34" s="52" t="str">
        <f>VLOOKUP(Q34,Prowadzacy!$F$2:$M$105,8,FALSE)</f>
        <v xml:space="preserve">Tomasz | Sikorski | Dr hab. inż. |  ( 05141 ) </v>
      </c>
      <c r="V34" s="49"/>
      <c r="W34" s="49" t="s">
        <v>226</v>
      </c>
      <c r="X34" s="49"/>
      <c r="Y34" s="49"/>
      <c r="Z34" s="11"/>
      <c r="AA34" s="9"/>
      <c r="AB34" s="9"/>
      <c r="AC34" s="9"/>
      <c r="AD34" s="9"/>
      <c r="AE34" s="9"/>
      <c r="AF34" s="9"/>
      <c r="AG34" s="9"/>
      <c r="AH34" s="9"/>
      <c r="AI34" s="9"/>
      <c r="AJ34" s="9"/>
      <c r="AK34" s="9"/>
    </row>
    <row r="35" spans="1:37" ht="91.5">
      <c r="A35" s="59" t="s">
        <v>577</v>
      </c>
      <c r="B35" s="20" t="str">
        <f>VLOOKUP(E35,studia!$F$1:$I$12,2,FALSE)</f>
        <v>Elektrotechnika</v>
      </c>
      <c r="C35" s="20" t="str">
        <f>VLOOKUP(E35,studia!$F$1:$I$12,3,FALSE)</f>
        <v>mgr</v>
      </c>
      <c r="D35" s="20" t="str">
        <f>VLOOKUP(E35,studia!$F$1:$I$12,4,FALSE)</f>
        <v>EEN</v>
      </c>
      <c r="E35" s="49" t="s">
        <v>382</v>
      </c>
      <c r="F35" s="76" t="s">
        <v>733</v>
      </c>
      <c r="G35" s="50" t="s">
        <v>404</v>
      </c>
      <c r="H35" s="50" t="s">
        <v>405</v>
      </c>
      <c r="I35" s="50" t="s">
        <v>406</v>
      </c>
      <c r="J35" s="50" t="s">
        <v>416</v>
      </c>
      <c r="K35" s="51" t="str">
        <f>VLOOKUP(J35,Prowadzacy!$F$2:$J$105,2,FALSE)</f>
        <v>Michał</v>
      </c>
      <c r="L35" s="51">
        <f>VLOOKUP(J35,Prowadzacy!$F$2:$K$105,3,FALSE)</f>
        <v>0</v>
      </c>
      <c r="M35" s="51" t="str">
        <f>VLOOKUP(J35,Prowadzacy!$F$2:$K$105,4,FALSE)</f>
        <v>Jasiński</v>
      </c>
      <c r="N35" s="52" t="str">
        <f>VLOOKUP(J35,Prowadzacy!$F$2:$M$105,8,FALSE)</f>
        <v xml:space="preserve">Michał | Jasiński | Dr inż. |  ( p05180 ) </v>
      </c>
      <c r="O35" s="52" t="str">
        <f>VLOOKUP(J35,Prowadzacy!$F$2:$K$105,5,FALSE)</f>
        <v>W05/K1</v>
      </c>
      <c r="P35" s="52" t="str">
        <f>VLOOKUP(J35,Prowadzacy!$F$2:$K$105,6,FALSE)</f>
        <v>ZET</v>
      </c>
      <c r="Q35" s="49" t="s">
        <v>415</v>
      </c>
      <c r="R35" s="52" t="str">
        <f>VLOOKUP(Q35,Prowadzacy!$F$2:$K$105,2,FALSE)</f>
        <v>Tomasz</v>
      </c>
      <c r="S35" s="52" t="str">
        <f>VLOOKUP(Q35,Prowadzacy!$F$2:$K$105,3,FALSE)</f>
        <v>Stanisław</v>
      </c>
      <c r="T35" s="52" t="str">
        <f>VLOOKUP(Q35,Prowadzacy!$F$2:$K$105,4,FALSE)</f>
        <v>Sikorski</v>
      </c>
      <c r="U35" s="52" t="str">
        <f>VLOOKUP(Q35,Prowadzacy!$F$2:$M$105,8,FALSE)</f>
        <v xml:space="preserve">Tomasz | Sikorski | Dr hab. inż. |  ( 05141 ) </v>
      </c>
      <c r="V35" s="49"/>
      <c r="W35" s="49" t="s">
        <v>226</v>
      </c>
      <c r="X35" s="49"/>
      <c r="Y35" s="49"/>
      <c r="Z35" s="11"/>
      <c r="AA35" s="9"/>
      <c r="AB35" s="9"/>
      <c r="AC35" s="9"/>
      <c r="AD35" s="9"/>
      <c r="AE35" s="9"/>
      <c r="AF35" s="9"/>
      <c r="AG35" s="9"/>
      <c r="AH35" s="9"/>
      <c r="AI35" s="9"/>
      <c r="AJ35" s="9"/>
      <c r="AK35" s="9"/>
    </row>
    <row r="36" spans="1:37" ht="91.5">
      <c r="A36" s="59" t="s">
        <v>578</v>
      </c>
      <c r="B36" s="20" t="str">
        <f>VLOOKUP(E36,studia!$F$1:$I$12,2,FALSE)</f>
        <v>Elektrotechnika</v>
      </c>
      <c r="C36" s="20" t="str">
        <f>VLOOKUP(E36,studia!$F$1:$I$12,3,FALSE)</f>
        <v>mgr</v>
      </c>
      <c r="D36" s="20" t="str">
        <f>VLOOKUP(E36,studia!$F$1:$I$12,4,FALSE)</f>
        <v>EEN</v>
      </c>
      <c r="E36" s="49" t="s">
        <v>382</v>
      </c>
      <c r="F36" s="76" t="s">
        <v>733</v>
      </c>
      <c r="G36" s="50" t="s">
        <v>407</v>
      </c>
      <c r="H36" s="50" t="s">
        <v>408</v>
      </c>
      <c r="I36" s="50" t="s">
        <v>406</v>
      </c>
      <c r="J36" s="50" t="s">
        <v>416</v>
      </c>
      <c r="K36" s="51" t="str">
        <f>VLOOKUP(J36,Prowadzacy!$F$2:$J$105,2,FALSE)</f>
        <v>Michał</v>
      </c>
      <c r="L36" s="51">
        <f>VLOOKUP(J36,Prowadzacy!$F$2:$K$105,3,FALSE)</f>
        <v>0</v>
      </c>
      <c r="M36" s="51" t="str">
        <f>VLOOKUP(J36,Prowadzacy!$F$2:$K$105,4,FALSE)</f>
        <v>Jasiński</v>
      </c>
      <c r="N36" s="52" t="str">
        <f>VLOOKUP(J36,Prowadzacy!$F$2:$M$105,8,FALSE)</f>
        <v xml:space="preserve">Michał | Jasiński | Dr inż. |  ( p05180 ) </v>
      </c>
      <c r="O36" s="52" t="str">
        <f>VLOOKUP(J36,Prowadzacy!$F$2:$K$105,5,FALSE)</f>
        <v>W05/K1</v>
      </c>
      <c r="P36" s="52" t="str">
        <f>VLOOKUP(J36,Prowadzacy!$F$2:$K$105,6,FALSE)</f>
        <v>ZET</v>
      </c>
      <c r="Q36" s="49" t="s">
        <v>415</v>
      </c>
      <c r="R36" s="52" t="str">
        <f>VLOOKUP(Q36,Prowadzacy!$F$2:$K$105,2,FALSE)</f>
        <v>Tomasz</v>
      </c>
      <c r="S36" s="52" t="str">
        <f>VLOOKUP(Q36,Prowadzacy!$F$2:$K$105,3,FALSE)</f>
        <v>Stanisław</v>
      </c>
      <c r="T36" s="52" t="str">
        <f>VLOOKUP(Q36,Prowadzacy!$F$2:$K$105,4,FALSE)</f>
        <v>Sikorski</v>
      </c>
      <c r="U36" s="52" t="str">
        <f>VLOOKUP(Q36,Prowadzacy!$F$2:$M$105,8,FALSE)</f>
        <v xml:space="preserve">Tomasz | Sikorski | Dr hab. inż. |  ( 05141 ) </v>
      </c>
      <c r="V36" s="49"/>
      <c r="W36" s="49" t="s">
        <v>226</v>
      </c>
      <c r="X36" s="49"/>
      <c r="Y36" s="49"/>
      <c r="Z36" s="11"/>
      <c r="AA36" s="9"/>
      <c r="AB36" s="9"/>
      <c r="AC36" s="9"/>
      <c r="AD36" s="9"/>
      <c r="AE36" s="9"/>
      <c r="AF36" s="9"/>
      <c r="AG36" s="9"/>
      <c r="AH36" s="9"/>
      <c r="AI36" s="9"/>
      <c r="AJ36" s="9"/>
      <c r="AK36" s="9"/>
    </row>
    <row r="37" spans="1:37" ht="66">
      <c r="A37" s="59" t="s">
        <v>579</v>
      </c>
      <c r="B37" s="20" t="str">
        <f>VLOOKUP(E37,studia!$F$1:$I$12,2,FALSE)</f>
        <v>Elektrotechnika</v>
      </c>
      <c r="C37" s="20" t="str">
        <f>VLOOKUP(E37,studia!$F$1:$I$12,3,FALSE)</f>
        <v>mgr</v>
      </c>
      <c r="D37" s="20" t="str">
        <f>VLOOKUP(E37,studia!$F$1:$I$12,4,FALSE)</f>
        <v>EEN</v>
      </c>
      <c r="E37" s="49" t="s">
        <v>382</v>
      </c>
      <c r="F37" s="49"/>
      <c r="G37" s="50" t="s">
        <v>409</v>
      </c>
      <c r="H37" s="50" t="s">
        <v>410</v>
      </c>
      <c r="I37" s="50" t="s">
        <v>411</v>
      </c>
      <c r="J37" s="50" t="s">
        <v>416</v>
      </c>
      <c r="K37" s="51" t="str">
        <f>VLOOKUP(J37,Prowadzacy!$F$2:$J$105,2,FALSE)</f>
        <v>Michał</v>
      </c>
      <c r="L37" s="51">
        <f>VLOOKUP(J37,Prowadzacy!$F$2:$K$105,3,FALSE)</f>
        <v>0</v>
      </c>
      <c r="M37" s="51" t="str">
        <f>VLOOKUP(J37,Prowadzacy!$F$2:$K$105,4,FALSE)</f>
        <v>Jasiński</v>
      </c>
      <c r="N37" s="52" t="str">
        <f>VLOOKUP(J37,Prowadzacy!$F$2:$M$105,8,FALSE)</f>
        <v xml:space="preserve">Michał | Jasiński | Dr inż. |  ( p05180 ) </v>
      </c>
      <c r="O37" s="52" t="str">
        <f>VLOOKUP(J37,Prowadzacy!$F$2:$K$105,5,FALSE)</f>
        <v>W05/K1</v>
      </c>
      <c r="P37" s="52" t="str">
        <f>VLOOKUP(J37,Prowadzacy!$F$2:$K$105,6,FALSE)</f>
        <v>ZET</v>
      </c>
      <c r="Q37" s="49" t="s">
        <v>415</v>
      </c>
      <c r="R37" s="52" t="str">
        <f>VLOOKUP(Q37,Prowadzacy!$F$2:$K$105,2,FALSE)</f>
        <v>Tomasz</v>
      </c>
      <c r="S37" s="52" t="str">
        <f>VLOOKUP(Q37,Prowadzacy!$F$2:$K$105,3,FALSE)</f>
        <v>Stanisław</v>
      </c>
      <c r="T37" s="52" t="str">
        <f>VLOOKUP(Q37,Prowadzacy!$F$2:$K$105,4,FALSE)</f>
        <v>Sikorski</v>
      </c>
      <c r="U37" s="52" t="str">
        <f>VLOOKUP(Q37,Prowadzacy!$F$2:$M$105,8,FALSE)</f>
        <v xml:space="preserve">Tomasz | Sikorski | Dr hab. inż. |  ( 05141 ) </v>
      </c>
      <c r="V37" s="49"/>
      <c r="W37" s="49" t="s">
        <v>226</v>
      </c>
      <c r="X37" s="49"/>
      <c r="Y37" s="49"/>
      <c r="Z37" s="11"/>
      <c r="AA37" s="9"/>
      <c r="AB37" s="9"/>
      <c r="AC37" s="9"/>
      <c r="AD37" s="9"/>
      <c r="AE37" s="9"/>
      <c r="AF37" s="9"/>
      <c r="AG37" s="9"/>
      <c r="AH37" s="9"/>
      <c r="AI37" s="9"/>
      <c r="AJ37" s="9"/>
      <c r="AK37" s="9"/>
    </row>
    <row r="38" spans="1:37" ht="215.25" customHeight="1">
      <c r="A38" s="59" t="s">
        <v>580</v>
      </c>
      <c r="B38" s="20" t="str">
        <f>VLOOKUP(E38,studia!$F$1:$I$12,2,FALSE)</f>
        <v>Elektrotechnika</v>
      </c>
      <c r="C38" s="20" t="str">
        <f>VLOOKUP(E38,studia!$F$1:$I$12,3,FALSE)</f>
        <v>mgr</v>
      </c>
      <c r="D38" s="20" t="str">
        <f>VLOOKUP(E38,studia!$F$1:$I$12,4,FALSE)</f>
        <v>EEN</v>
      </c>
      <c r="E38" s="49" t="s">
        <v>382</v>
      </c>
      <c r="F38" s="49"/>
      <c r="G38" s="50" t="s">
        <v>412</v>
      </c>
      <c r="H38" s="50" t="s">
        <v>413</v>
      </c>
      <c r="I38" s="50" t="s">
        <v>414</v>
      </c>
      <c r="J38" s="50" t="s">
        <v>416</v>
      </c>
      <c r="K38" s="51" t="str">
        <f>VLOOKUP(J38,Prowadzacy!$F$2:$J$105,2,FALSE)</f>
        <v>Michał</v>
      </c>
      <c r="L38" s="51">
        <f>VLOOKUP(J38,Prowadzacy!$F$2:$K$105,3,FALSE)</f>
        <v>0</v>
      </c>
      <c r="M38" s="51" t="str">
        <f>VLOOKUP(J38,Prowadzacy!$F$2:$K$105,4,FALSE)</f>
        <v>Jasiński</v>
      </c>
      <c r="N38" s="52" t="str">
        <f>VLOOKUP(J38,Prowadzacy!$F$2:$M$105,8,FALSE)</f>
        <v xml:space="preserve">Michał | Jasiński | Dr inż. |  ( p05180 ) </v>
      </c>
      <c r="O38" s="52" t="str">
        <f>VLOOKUP(J38,Prowadzacy!$F$2:$K$105,5,FALSE)</f>
        <v>W05/K1</v>
      </c>
      <c r="P38" s="52" t="str">
        <f>VLOOKUP(J38,Prowadzacy!$F$2:$K$105,6,FALSE)</f>
        <v>ZET</v>
      </c>
      <c r="Q38" s="49" t="s">
        <v>415</v>
      </c>
      <c r="R38" s="52" t="str">
        <f>VLOOKUP(Q38,Prowadzacy!$F$2:$K$105,2,FALSE)</f>
        <v>Tomasz</v>
      </c>
      <c r="S38" s="52" t="str">
        <f>VLOOKUP(Q38,Prowadzacy!$F$2:$K$105,3,FALSE)</f>
        <v>Stanisław</v>
      </c>
      <c r="T38" s="52" t="str">
        <f>VLOOKUP(Q38,Prowadzacy!$F$2:$K$105,4,FALSE)</f>
        <v>Sikorski</v>
      </c>
      <c r="U38" s="52" t="str">
        <f>VLOOKUP(Q38,Prowadzacy!$F$2:$M$105,8,FALSE)</f>
        <v xml:space="preserve">Tomasz | Sikorski | Dr hab. inż. |  ( 05141 ) </v>
      </c>
      <c r="V38" s="49"/>
      <c r="W38" s="49" t="s">
        <v>226</v>
      </c>
      <c r="X38" s="49"/>
      <c r="Y38" s="49"/>
      <c r="Z38" s="11"/>
      <c r="AA38" s="9"/>
      <c r="AB38" s="9"/>
      <c r="AC38" s="9"/>
      <c r="AD38" s="9"/>
      <c r="AE38" s="9"/>
      <c r="AF38" s="9"/>
      <c r="AG38" s="9"/>
      <c r="AH38" s="9"/>
      <c r="AI38" s="9"/>
      <c r="AJ38" s="9"/>
      <c r="AK38" s="9"/>
    </row>
    <row r="39" spans="1:37" ht="219">
      <c r="A39" s="59" t="s">
        <v>581</v>
      </c>
      <c r="B39" s="20" t="str">
        <f>VLOOKUP(E39,studia!$F$1:$I$12,2,FALSE)</f>
        <v>Elektrotechnika</v>
      </c>
      <c r="C39" s="20" t="str">
        <f>VLOOKUP(E39,studia!$F$1:$I$12,3,FALSE)</f>
        <v>mgr</v>
      </c>
      <c r="D39" s="20" t="str">
        <f>VLOOKUP(E39,studia!$F$1:$I$12,4,FALSE)</f>
        <v>EEN</v>
      </c>
      <c r="E39" s="49" t="s">
        <v>382</v>
      </c>
      <c r="F39" s="76" t="s">
        <v>733</v>
      </c>
      <c r="G39" s="50" t="s">
        <v>542</v>
      </c>
      <c r="H39" s="50" t="s">
        <v>543</v>
      </c>
      <c r="I39" s="50" t="s">
        <v>544</v>
      </c>
      <c r="J39" s="50" t="s">
        <v>416</v>
      </c>
      <c r="K39" s="51" t="str">
        <f>VLOOKUP(J39,Prowadzacy!$F$2:$J$105,2,FALSE)</f>
        <v>Michał</v>
      </c>
      <c r="L39" s="51">
        <f>VLOOKUP(J39,Prowadzacy!$F$2:$K$105,3,FALSE)</f>
        <v>0</v>
      </c>
      <c r="M39" s="51" t="str">
        <f>VLOOKUP(J39,Prowadzacy!$F$2:$K$105,4,FALSE)</f>
        <v>Jasiński</v>
      </c>
      <c r="N39" s="52" t="str">
        <f>VLOOKUP(J39,Prowadzacy!$F$2:$M$105,8,FALSE)</f>
        <v xml:space="preserve">Michał | Jasiński | Dr inż. |  ( p05180 ) </v>
      </c>
      <c r="O39" s="52" t="str">
        <f>VLOOKUP(J39,Prowadzacy!$F$2:$K$105,5,FALSE)</f>
        <v>W05/K1</v>
      </c>
      <c r="P39" s="52" t="str">
        <f>VLOOKUP(J39,Prowadzacy!$F$2:$K$105,6,FALSE)</f>
        <v>ZET</v>
      </c>
      <c r="Q39" s="49" t="s">
        <v>415</v>
      </c>
      <c r="R39" s="52" t="str">
        <f>VLOOKUP(Q39,Prowadzacy!$F$2:$K$105,2,FALSE)</f>
        <v>Tomasz</v>
      </c>
      <c r="S39" s="52" t="str">
        <f>VLOOKUP(Q39,Prowadzacy!$F$2:$K$105,3,FALSE)</f>
        <v>Stanisław</v>
      </c>
      <c r="T39" s="52" t="str">
        <f>VLOOKUP(Q39,Prowadzacy!$F$2:$K$105,4,FALSE)</f>
        <v>Sikorski</v>
      </c>
      <c r="U39" s="52" t="str">
        <f>VLOOKUP(Q39,Prowadzacy!$F$2:$M$105,8,FALSE)</f>
        <v xml:space="preserve">Tomasz | Sikorski | Dr hab. inż. |  ( 05141 ) </v>
      </c>
      <c r="V39" s="49"/>
      <c r="W39" s="49" t="s">
        <v>226</v>
      </c>
      <c r="X39" s="49"/>
      <c r="Y39" s="49"/>
      <c r="Z39" s="11"/>
      <c r="AA39" s="9"/>
      <c r="AB39" s="9"/>
      <c r="AC39" s="9"/>
      <c r="AD39" s="9"/>
      <c r="AE39" s="9"/>
      <c r="AF39" s="9"/>
      <c r="AG39" s="9"/>
      <c r="AH39" s="9"/>
      <c r="AI39" s="9"/>
      <c r="AJ39" s="9"/>
      <c r="AK39" s="9"/>
    </row>
    <row r="40" spans="1:37" ht="91.5">
      <c r="A40" s="59" t="s">
        <v>582</v>
      </c>
      <c r="B40" s="20" t="str">
        <f>VLOOKUP(E40,studia!$F$1:$I$12,2,FALSE)</f>
        <v>Elektrotechnika</v>
      </c>
      <c r="C40" s="20" t="str">
        <f>VLOOKUP(E40,studia!$F$1:$I$12,3,FALSE)</f>
        <v>mgr</v>
      </c>
      <c r="D40" s="20" t="str">
        <f>VLOOKUP(E40,studia!$F$1:$I$12,4,FALSE)</f>
        <v>EEN</v>
      </c>
      <c r="E40" s="49" t="s">
        <v>382</v>
      </c>
      <c r="F40" s="76" t="s">
        <v>733</v>
      </c>
      <c r="G40" s="50" t="s">
        <v>383</v>
      </c>
      <c r="H40" s="50" t="s">
        <v>384</v>
      </c>
      <c r="I40" s="50" t="s">
        <v>385</v>
      </c>
      <c r="J40" s="50" t="s">
        <v>386</v>
      </c>
      <c r="K40" s="51" t="str">
        <f>VLOOKUP(J40,Prowadzacy!$F$2:$J$105,2,FALSE)</f>
        <v>Paweł</v>
      </c>
      <c r="L40" s="51" t="str">
        <f>VLOOKUP(J40,Prowadzacy!$F$2:$K$105,3,FALSE)</f>
        <v>Tomasz</v>
      </c>
      <c r="M40" s="51" t="str">
        <f>VLOOKUP(J40,Prowadzacy!$F$2:$K$105,4,FALSE)</f>
        <v>Kostyła</v>
      </c>
      <c r="N40" s="52" t="str">
        <f>VLOOKUP(J40,Prowadzacy!$F$2:$M$105,8,FALSE)</f>
        <v xml:space="preserve">Paweł | Kostyła | Dr inż. |  ( 05108 ) </v>
      </c>
      <c r="O40" s="52" t="str">
        <f>VLOOKUP(J40,Prowadzacy!$F$2:$K$105,5,FALSE)</f>
        <v>W05/K1</v>
      </c>
      <c r="P40" s="52" t="str">
        <f>VLOOKUP(J40,Prowadzacy!$F$2:$K$105,6,FALSE)</f>
        <v>ZET</v>
      </c>
      <c r="Q40" s="49" t="s">
        <v>394</v>
      </c>
      <c r="R40" s="52" t="str">
        <f>VLOOKUP(Q40,Prowadzacy!$F$2:$K$105,2,FALSE)</f>
        <v>Zbigniew</v>
      </c>
      <c r="S40" s="52" t="str">
        <f>VLOOKUP(Q40,Prowadzacy!$F$2:$K$105,3,FALSE)</f>
        <v>Maria</v>
      </c>
      <c r="T40" s="52" t="str">
        <f>VLOOKUP(Q40,Prowadzacy!$F$2:$K$105,4,FALSE)</f>
        <v>Leonowicz</v>
      </c>
      <c r="U40" s="52" t="str">
        <f>VLOOKUP(Q40,Prowadzacy!$F$2:$M$105,8,FALSE)</f>
        <v xml:space="preserve">Zbigniew | Leonowicz | Dr hab. inż. |  ( 05110 ) </v>
      </c>
      <c r="V40" s="49"/>
      <c r="W40" s="49" t="s">
        <v>226</v>
      </c>
      <c r="X40" s="49"/>
      <c r="Y40" s="49"/>
      <c r="Z40" s="11"/>
      <c r="AA40" s="9"/>
      <c r="AB40" s="9"/>
      <c r="AC40" s="9"/>
      <c r="AD40" s="9"/>
      <c r="AE40" s="9"/>
      <c r="AF40" s="9"/>
      <c r="AG40" s="9"/>
      <c r="AH40" s="9"/>
      <c r="AI40" s="9"/>
      <c r="AJ40" s="9"/>
      <c r="AK40" s="9"/>
    </row>
    <row r="41" spans="1:37" ht="142.5">
      <c r="A41" s="59" t="s">
        <v>583</v>
      </c>
      <c r="B41" s="20" t="str">
        <f>VLOOKUP(E41,studia!$F$1:$I$12,2,FALSE)</f>
        <v>Elektrotechnika</v>
      </c>
      <c r="C41" s="20" t="str">
        <f>VLOOKUP(E41,studia!$F$1:$I$12,3,FALSE)</f>
        <v>mgr</v>
      </c>
      <c r="D41" s="20" t="str">
        <f>VLOOKUP(E41,studia!$F$1:$I$12,4,FALSE)</f>
        <v>EEN</v>
      </c>
      <c r="E41" s="49" t="s">
        <v>382</v>
      </c>
      <c r="F41" s="76" t="s">
        <v>733</v>
      </c>
      <c r="G41" s="50" t="s">
        <v>472</v>
      </c>
      <c r="H41" s="50" t="s">
        <v>473</v>
      </c>
      <c r="I41" s="50" t="s">
        <v>474</v>
      </c>
      <c r="J41" s="50" t="s">
        <v>458</v>
      </c>
      <c r="K41" s="51" t="str">
        <f>VLOOKUP(J41,Prowadzacy!$F$2:$J$105,2,FALSE)</f>
        <v>Robert</v>
      </c>
      <c r="L41" s="51" t="str">
        <f>VLOOKUP(J41,Prowadzacy!$F$2:$K$105,3,FALSE)</f>
        <v>Stanisław</v>
      </c>
      <c r="M41" s="51" t="str">
        <f>VLOOKUP(J41,Prowadzacy!$F$2:$K$105,4,FALSE)</f>
        <v>Łukomski</v>
      </c>
      <c r="N41" s="52" t="str">
        <f>VLOOKUP(J41,Prowadzacy!$F$2:$M$105,8,FALSE)</f>
        <v xml:space="preserve">Robert | Łukomski | Dr inż. |  ( 05216 ) </v>
      </c>
      <c r="O41" s="52" t="str">
        <f>VLOOKUP(J41,Prowadzacy!$F$2:$K$105,5,FALSE)</f>
        <v>W05/K2</v>
      </c>
      <c r="P41" s="52" t="str">
        <f>VLOOKUP(J41,Prowadzacy!$F$2:$K$105,6,FALSE)</f>
        <v>ZSS</v>
      </c>
      <c r="Q41" s="49" t="s">
        <v>451</v>
      </c>
      <c r="R41" s="52" t="str">
        <f>VLOOKUP(Q41,Prowadzacy!$F$2:$K$105,2,FALSE)</f>
        <v>Marek</v>
      </c>
      <c r="S41" s="52" t="str">
        <f>VLOOKUP(Q41,Prowadzacy!$F$2:$K$105,3,FALSE)</f>
        <v>Aleksander</v>
      </c>
      <c r="T41" s="52" t="str">
        <f>VLOOKUP(Q41,Prowadzacy!$F$2:$K$105,4,FALSE)</f>
        <v>Kott</v>
      </c>
      <c r="U41" s="52" t="str">
        <f>VLOOKUP(Q41,Prowadzacy!$F$2:$M$105,8,FALSE)</f>
        <v xml:space="preserve">Marek | Kott | Dr inż. |  ( 05297 ) </v>
      </c>
      <c r="V41" s="49"/>
      <c r="W41" s="49" t="s">
        <v>226</v>
      </c>
      <c r="X41" s="49"/>
      <c r="Y41" s="49"/>
      <c r="Z41" s="11"/>
      <c r="AA41" s="9"/>
      <c r="AB41" s="9"/>
      <c r="AC41" s="9"/>
      <c r="AD41" s="9"/>
      <c r="AE41" s="9"/>
      <c r="AF41" s="9"/>
      <c r="AG41" s="9"/>
      <c r="AH41" s="9"/>
      <c r="AI41" s="9"/>
      <c r="AJ41" s="9"/>
      <c r="AK41" s="9"/>
    </row>
    <row r="42" spans="1:37" ht="78.75">
      <c r="A42" s="59" t="s">
        <v>584</v>
      </c>
      <c r="B42" s="20" t="str">
        <f>VLOOKUP(E42,studia!$F$1:$I$12,2,FALSE)</f>
        <v>Elektrotechnika</v>
      </c>
      <c r="C42" s="20" t="str">
        <f>VLOOKUP(E42,studia!$F$1:$I$12,3,FALSE)</f>
        <v>mgr</v>
      </c>
      <c r="D42" s="20" t="str">
        <f>VLOOKUP(E42,studia!$F$1:$I$12,4,FALSE)</f>
        <v>EEN</v>
      </c>
      <c r="E42" s="49" t="s">
        <v>382</v>
      </c>
      <c r="F42" s="49"/>
      <c r="G42" s="50" t="s">
        <v>462</v>
      </c>
      <c r="H42" s="50" t="s">
        <v>463</v>
      </c>
      <c r="I42" s="50" t="s">
        <v>464</v>
      </c>
      <c r="J42" s="50" t="s">
        <v>465</v>
      </c>
      <c r="K42" s="51" t="str">
        <f>VLOOKUP(J42,Prowadzacy!$F$2:$J$105,2,FALSE)</f>
        <v>Artur</v>
      </c>
      <c r="L42" s="51" t="str">
        <f>VLOOKUP(J42,Prowadzacy!$F$2:$K$105,3,FALSE)</f>
        <v>Kazimierz</v>
      </c>
      <c r="M42" s="51" t="str">
        <f>VLOOKUP(J42,Prowadzacy!$F$2:$K$105,4,FALSE)</f>
        <v>Wilczyński</v>
      </c>
      <c r="N42" s="52" t="str">
        <f>VLOOKUP(J42,Prowadzacy!$F$2:$M$105,8,FALSE)</f>
        <v xml:space="preserve">Artur | Wilczyński | Prof. dr hab. inż. |  ( 05813 ) </v>
      </c>
      <c r="O42" s="52" t="str">
        <f>VLOOKUP(J42,Prowadzacy!$F$2:$K$105,5,FALSE)</f>
        <v>W05/K2</v>
      </c>
      <c r="P42" s="52" t="str">
        <f>VLOOKUP(J42,Prowadzacy!$F$2:$K$105,6,FALSE)</f>
        <v>ZSS</v>
      </c>
      <c r="Q42" s="49" t="s">
        <v>498</v>
      </c>
      <c r="R42" s="52" t="str">
        <f>VLOOKUP(Q42,Prowadzacy!$F$2:$K$105,2,FALSE)</f>
        <v>Robert</v>
      </c>
      <c r="S42" s="52" t="str">
        <f>VLOOKUP(Q42,Prowadzacy!$F$2:$K$105,3,FALSE)</f>
        <v>Andrzej</v>
      </c>
      <c r="T42" s="52" t="str">
        <f>VLOOKUP(Q42,Prowadzacy!$F$2:$K$105,4,FALSE)</f>
        <v>Lis</v>
      </c>
      <c r="U42" s="52" t="str">
        <f>VLOOKUP(Q42,Prowadzacy!$F$2:$M$105,8,FALSE)</f>
        <v xml:space="preserve">Robert | Lis | Dr hab. inż. |  ( 05210 ) </v>
      </c>
      <c r="V42" s="49"/>
      <c r="W42" s="49" t="s">
        <v>226</v>
      </c>
      <c r="X42" s="49"/>
      <c r="Y42" s="49"/>
      <c r="Z42" s="11"/>
      <c r="AA42" s="9"/>
      <c r="AB42" s="9"/>
      <c r="AC42" s="9"/>
      <c r="AD42" s="9"/>
      <c r="AE42" s="9"/>
      <c r="AF42" s="9"/>
      <c r="AG42" s="9"/>
      <c r="AH42" s="9"/>
      <c r="AI42" s="9"/>
      <c r="AJ42" s="9"/>
      <c r="AK42" s="9"/>
    </row>
    <row r="43" spans="1:37" ht="53.25">
      <c r="A43" s="59" t="s">
        <v>585</v>
      </c>
      <c r="B43" s="20" t="str">
        <f>VLOOKUP(E43,studia!$F$1:$I$12,2,FALSE)</f>
        <v>Elektrotechnika</v>
      </c>
      <c r="C43" s="20" t="str">
        <f>VLOOKUP(E43,studia!$F$1:$I$12,3,FALSE)</f>
        <v>mgr</v>
      </c>
      <c r="D43" s="20" t="str">
        <f>VLOOKUP(E43,studia!$F$1:$I$12,4,FALSE)</f>
        <v>EEN</v>
      </c>
      <c r="E43" s="49" t="s">
        <v>382</v>
      </c>
      <c r="F43" s="49"/>
      <c r="G43" s="50" t="s">
        <v>466</v>
      </c>
      <c r="H43" s="50" t="s">
        <v>467</v>
      </c>
      <c r="I43" s="50" t="s">
        <v>468</v>
      </c>
      <c r="J43" s="50" t="s">
        <v>465</v>
      </c>
      <c r="K43" s="51" t="str">
        <f>VLOOKUP(J43,Prowadzacy!$F$2:$J$105,2,FALSE)</f>
        <v>Artur</v>
      </c>
      <c r="L43" s="51" t="str">
        <f>VLOOKUP(J43,Prowadzacy!$F$2:$K$105,3,FALSE)</f>
        <v>Kazimierz</v>
      </c>
      <c r="M43" s="51" t="str">
        <f>VLOOKUP(J43,Prowadzacy!$F$2:$K$105,4,FALSE)</f>
        <v>Wilczyński</v>
      </c>
      <c r="N43" s="52" t="str">
        <f>VLOOKUP(J43,Prowadzacy!$F$2:$M$105,8,FALSE)</f>
        <v xml:space="preserve">Artur | Wilczyński | Prof. dr hab. inż. |  ( 05813 ) </v>
      </c>
      <c r="O43" s="52" t="str">
        <f>VLOOKUP(J43,Prowadzacy!$F$2:$K$105,5,FALSE)</f>
        <v>W05/K2</v>
      </c>
      <c r="P43" s="52" t="str">
        <f>VLOOKUP(J43,Prowadzacy!$F$2:$K$105,6,FALSE)</f>
        <v>ZSS</v>
      </c>
      <c r="Q43" s="49" t="s">
        <v>451</v>
      </c>
      <c r="R43" s="52" t="str">
        <f>VLOOKUP(Q43,Prowadzacy!$F$2:$K$105,2,FALSE)</f>
        <v>Marek</v>
      </c>
      <c r="S43" s="52" t="str">
        <f>VLOOKUP(Q43,Prowadzacy!$F$2:$K$105,3,FALSE)</f>
        <v>Aleksander</v>
      </c>
      <c r="T43" s="52" t="str">
        <f>VLOOKUP(Q43,Prowadzacy!$F$2:$K$105,4,FALSE)</f>
        <v>Kott</v>
      </c>
      <c r="U43" s="52" t="str">
        <f>VLOOKUP(Q43,Prowadzacy!$F$2:$M$105,8,FALSE)</f>
        <v xml:space="preserve">Marek | Kott | Dr inż. |  ( 05297 ) </v>
      </c>
      <c r="V43" s="49"/>
      <c r="W43" s="49" t="s">
        <v>226</v>
      </c>
      <c r="X43" s="49"/>
      <c r="Y43" s="49"/>
      <c r="Z43" s="11"/>
      <c r="AA43" s="9"/>
      <c r="AB43" s="9"/>
      <c r="AC43" s="9"/>
      <c r="AD43" s="9"/>
      <c r="AE43" s="9"/>
      <c r="AF43" s="9"/>
      <c r="AG43" s="9"/>
      <c r="AH43" s="9"/>
      <c r="AI43" s="9"/>
      <c r="AJ43" s="9"/>
      <c r="AK43" s="9"/>
    </row>
    <row r="44" spans="1:37" ht="117">
      <c r="A44" s="59" t="s">
        <v>586</v>
      </c>
      <c r="B44" s="20" t="str">
        <f>VLOOKUP(E44,studia!$F$1:$I$12,2,FALSE)</f>
        <v>Elektrotechnika</v>
      </c>
      <c r="C44" s="20" t="str">
        <f>VLOOKUP(E44,studia!$F$1:$I$12,3,FALSE)</f>
        <v>mgr</v>
      </c>
      <c r="D44" s="20" t="str">
        <f>VLOOKUP(E44,studia!$F$1:$I$12,4,FALSE)</f>
        <v>EEN</v>
      </c>
      <c r="E44" s="49" t="s">
        <v>382</v>
      </c>
      <c r="F44" s="49"/>
      <c r="G44" s="50" t="s">
        <v>469</v>
      </c>
      <c r="H44" s="50" t="s">
        <v>470</v>
      </c>
      <c r="I44" s="50" t="s">
        <v>471</v>
      </c>
      <c r="J44" s="50" t="s">
        <v>465</v>
      </c>
      <c r="K44" s="51" t="str">
        <f>VLOOKUP(J44,Prowadzacy!$F$2:$J$105,2,FALSE)</f>
        <v>Artur</v>
      </c>
      <c r="L44" s="51" t="str">
        <f>VLOOKUP(J44,Prowadzacy!$F$2:$K$105,3,FALSE)</f>
        <v>Kazimierz</v>
      </c>
      <c r="M44" s="51" t="str">
        <f>VLOOKUP(J44,Prowadzacy!$F$2:$K$105,4,FALSE)</f>
        <v>Wilczyński</v>
      </c>
      <c r="N44" s="52" t="str">
        <f>VLOOKUP(J44,Prowadzacy!$F$2:$M$105,8,FALSE)</f>
        <v xml:space="preserve">Artur | Wilczyński | Prof. dr hab. inż. |  ( 05813 ) </v>
      </c>
      <c r="O44" s="52" t="str">
        <f>VLOOKUP(J44,Prowadzacy!$F$2:$K$105,5,FALSE)</f>
        <v>W05/K2</v>
      </c>
      <c r="P44" s="52" t="str">
        <f>VLOOKUP(J44,Prowadzacy!$F$2:$K$105,6,FALSE)</f>
        <v>ZSS</v>
      </c>
      <c r="Q44" s="49" t="s">
        <v>451</v>
      </c>
      <c r="R44" s="52" t="str">
        <f>VLOOKUP(Q44,Prowadzacy!$F$2:$K$105,2,FALSE)</f>
        <v>Marek</v>
      </c>
      <c r="S44" s="52" t="str">
        <f>VLOOKUP(Q44,Prowadzacy!$F$2:$K$105,3,FALSE)</f>
        <v>Aleksander</v>
      </c>
      <c r="T44" s="52" t="str">
        <f>VLOOKUP(Q44,Prowadzacy!$F$2:$K$105,4,FALSE)</f>
        <v>Kott</v>
      </c>
      <c r="U44" s="52" t="str">
        <f>VLOOKUP(Q44,Prowadzacy!$F$2:$M$105,8,FALSE)</f>
        <v xml:space="preserve">Marek | Kott | Dr inż. |  ( 05297 ) </v>
      </c>
      <c r="V44" s="49"/>
      <c r="W44" s="49" t="s">
        <v>226</v>
      </c>
      <c r="X44" s="49"/>
      <c r="Y44" s="49"/>
      <c r="Z44" s="11"/>
      <c r="AA44" s="9"/>
      <c r="AB44" s="9"/>
      <c r="AC44" s="9"/>
      <c r="AD44" s="9"/>
      <c r="AE44" s="9"/>
      <c r="AF44" s="9"/>
      <c r="AG44" s="9"/>
      <c r="AH44" s="9"/>
      <c r="AI44" s="9"/>
      <c r="AJ44" s="9"/>
      <c r="AK44" s="9"/>
    </row>
    <row r="45" spans="1:37" ht="91.5">
      <c r="A45" s="59" t="s">
        <v>587</v>
      </c>
      <c r="B45" s="20" t="str">
        <f>VLOOKUP(E45,studia!$F$1:$I$12,2,FALSE)</f>
        <v>Elektrotechnika</v>
      </c>
      <c r="C45" s="20" t="str">
        <f>VLOOKUP(E45,studia!$F$1:$I$12,3,FALSE)</f>
        <v>mgr</v>
      </c>
      <c r="D45" s="20" t="str">
        <f>VLOOKUP(E45,studia!$F$1:$I$12,4,FALSE)</f>
        <v>EEN</v>
      </c>
      <c r="E45" s="49" t="s">
        <v>382</v>
      </c>
      <c r="F45" s="76" t="s">
        <v>733</v>
      </c>
      <c r="G45" s="50" t="s">
        <v>475</v>
      </c>
      <c r="H45" s="50" t="s">
        <v>476</v>
      </c>
      <c r="I45" s="50" t="s">
        <v>477</v>
      </c>
      <c r="J45" s="50" t="s">
        <v>478</v>
      </c>
      <c r="K45" s="51" t="str">
        <f>VLOOKUP(J45,Prowadzacy!$F$2:$J$105,2,FALSE)</f>
        <v>Kazimierz</v>
      </c>
      <c r="L45" s="51">
        <f>VLOOKUP(J45,Prowadzacy!$F$2:$K$105,3,FALSE)</f>
        <v>0</v>
      </c>
      <c r="M45" s="51" t="str">
        <f>VLOOKUP(J45,Prowadzacy!$F$2:$K$105,4,FALSE)</f>
        <v>Herlender</v>
      </c>
      <c r="N45" s="52" t="str">
        <f>VLOOKUP(J45,Prowadzacy!$F$2:$M$105,8,FALSE)</f>
        <v xml:space="preserve">Kazimierz | Herlender | Dr inż. |  ( 05211 ) </v>
      </c>
      <c r="O45" s="52" t="str">
        <f>VLOOKUP(J45,Prowadzacy!$F$2:$K$105,5,FALSE)</f>
        <v>W05/K2</v>
      </c>
      <c r="P45" s="52" t="str">
        <f>VLOOKUP(J45,Prowadzacy!$F$2:$K$105,6,FALSE)</f>
        <v>ZUE</v>
      </c>
      <c r="Q45" s="49" t="s">
        <v>499</v>
      </c>
      <c r="R45" s="52" t="str">
        <f>VLOOKUP(Q45,Prowadzacy!$F$2:$K$105,2,FALSE)</f>
        <v>Waldemar</v>
      </c>
      <c r="S45" s="52" t="str">
        <f>VLOOKUP(Q45,Prowadzacy!$F$2:$K$105,3,FALSE)</f>
        <v>Paweł</v>
      </c>
      <c r="T45" s="52" t="str">
        <f>VLOOKUP(Q45,Prowadzacy!$F$2:$K$105,4,FALSE)</f>
        <v>Dołęga</v>
      </c>
      <c r="U45" s="52" t="str">
        <f>VLOOKUP(Q45,Prowadzacy!$F$2:$M$105,8,FALSE)</f>
        <v xml:space="preserve">Waldemar | Dołęga | Dr hab. inż. |  ( 05265 ) </v>
      </c>
      <c r="V45" s="49"/>
      <c r="W45" s="49" t="s">
        <v>226</v>
      </c>
      <c r="X45" s="49"/>
      <c r="Y45" s="49"/>
      <c r="Z45" s="11"/>
      <c r="AA45" s="9"/>
      <c r="AB45" s="9"/>
      <c r="AC45" s="9"/>
      <c r="AD45" s="9"/>
      <c r="AE45" s="9"/>
      <c r="AF45" s="9"/>
      <c r="AG45" s="9"/>
      <c r="AH45" s="9"/>
      <c r="AI45" s="9"/>
      <c r="AJ45" s="9"/>
      <c r="AK45" s="9"/>
    </row>
    <row r="46" spans="1:37" ht="104.25">
      <c r="A46" s="59" t="s">
        <v>588</v>
      </c>
      <c r="B46" s="20" t="str">
        <f>VLOOKUP(E46,studia!$F$1:$I$12,2,FALSE)</f>
        <v>Elektrotechnika</v>
      </c>
      <c r="C46" s="20" t="str">
        <f>VLOOKUP(E46,studia!$F$1:$I$12,3,FALSE)</f>
        <v>mgr</v>
      </c>
      <c r="D46" s="20" t="str">
        <f>VLOOKUP(E46,studia!$F$1:$I$12,4,FALSE)</f>
        <v>EEN</v>
      </c>
      <c r="E46" s="49" t="s">
        <v>382</v>
      </c>
      <c r="F46" s="76" t="s">
        <v>733</v>
      </c>
      <c r="G46" s="50" t="s">
        <v>479</v>
      </c>
      <c r="H46" s="50" t="s">
        <v>480</v>
      </c>
      <c r="I46" s="50" t="s">
        <v>481</v>
      </c>
      <c r="J46" s="50" t="s">
        <v>478</v>
      </c>
      <c r="K46" s="51" t="str">
        <f>VLOOKUP(J46,Prowadzacy!$F$2:$J$105,2,FALSE)</f>
        <v>Kazimierz</v>
      </c>
      <c r="L46" s="51">
        <f>VLOOKUP(J46,Prowadzacy!$F$2:$K$105,3,FALSE)</f>
        <v>0</v>
      </c>
      <c r="M46" s="51" t="str">
        <f>VLOOKUP(J46,Prowadzacy!$F$2:$K$105,4,FALSE)</f>
        <v>Herlender</v>
      </c>
      <c r="N46" s="52" t="str">
        <f>VLOOKUP(J46,Prowadzacy!$F$2:$M$105,8,FALSE)</f>
        <v xml:space="preserve">Kazimierz | Herlender | Dr inż. |  ( 05211 ) </v>
      </c>
      <c r="O46" s="52" t="str">
        <f>VLOOKUP(J46,Prowadzacy!$F$2:$K$105,5,FALSE)</f>
        <v>W05/K2</v>
      </c>
      <c r="P46" s="52" t="str">
        <f>VLOOKUP(J46,Prowadzacy!$F$2:$K$105,6,FALSE)</f>
        <v>ZUE</v>
      </c>
      <c r="Q46" s="49" t="s">
        <v>500</v>
      </c>
      <c r="R46" s="52" t="str">
        <f>VLOOKUP(Q46,Prowadzacy!$F$2:$K$105,2,FALSE)</f>
        <v>Marta</v>
      </c>
      <c r="S46" s="52" t="str">
        <f>VLOOKUP(Q46,Prowadzacy!$F$2:$K$105,3,FALSE)</f>
        <v>Monika</v>
      </c>
      <c r="T46" s="52" t="str">
        <f>VLOOKUP(Q46,Prowadzacy!$F$2:$K$105,4,FALSE)</f>
        <v>Bątkiewicz-Pantuła</v>
      </c>
      <c r="U46" s="52" t="str">
        <f>VLOOKUP(Q46,Prowadzacy!$F$2:$M$105,8,FALSE)</f>
        <v xml:space="preserve">Marta | Bątkiewicz-Pantuła | Dr inż. |  ( 05298 ) </v>
      </c>
      <c r="V46" s="49"/>
      <c r="W46" s="49" t="s">
        <v>226</v>
      </c>
      <c r="X46" s="49"/>
      <c r="Y46" s="49"/>
      <c r="Z46" s="11"/>
      <c r="AA46" s="9"/>
      <c r="AB46" s="9"/>
      <c r="AC46" s="9"/>
      <c r="AD46" s="9"/>
      <c r="AE46" s="9"/>
      <c r="AF46" s="9"/>
      <c r="AG46" s="9"/>
      <c r="AH46" s="9"/>
      <c r="AI46" s="9"/>
      <c r="AJ46" s="9"/>
      <c r="AK46" s="9"/>
    </row>
    <row r="47" spans="1:37" ht="117">
      <c r="A47" s="59" t="s">
        <v>589</v>
      </c>
      <c r="B47" s="20" t="str">
        <f>VLOOKUP(E47,studia!$F$1:$I$12,2,FALSE)</f>
        <v>Elektrotechnika</v>
      </c>
      <c r="C47" s="20" t="str">
        <f>VLOOKUP(E47,studia!$F$1:$I$12,3,FALSE)</f>
        <v>mgr</v>
      </c>
      <c r="D47" s="20" t="str">
        <f>VLOOKUP(E47,studia!$F$1:$I$12,4,FALSE)</f>
        <v>EEN</v>
      </c>
      <c r="E47" s="49" t="s">
        <v>382</v>
      </c>
      <c r="F47" s="76" t="s">
        <v>733</v>
      </c>
      <c r="G47" s="50" t="s">
        <v>482</v>
      </c>
      <c r="H47" s="50" t="s">
        <v>483</v>
      </c>
      <c r="I47" s="50" t="s">
        <v>484</v>
      </c>
      <c r="J47" s="50" t="s">
        <v>478</v>
      </c>
      <c r="K47" s="51" t="str">
        <f>VLOOKUP(J47,Prowadzacy!$F$2:$J$105,2,FALSE)</f>
        <v>Kazimierz</v>
      </c>
      <c r="L47" s="51">
        <f>VLOOKUP(J47,Prowadzacy!$F$2:$K$105,3,FALSE)</f>
        <v>0</v>
      </c>
      <c r="M47" s="51" t="str">
        <f>VLOOKUP(J47,Prowadzacy!$F$2:$K$105,4,FALSE)</f>
        <v>Herlender</v>
      </c>
      <c r="N47" s="52" t="str">
        <f>VLOOKUP(J47,Prowadzacy!$F$2:$M$105,8,FALSE)</f>
        <v xml:space="preserve">Kazimierz | Herlender | Dr inż. |  ( 05211 ) </v>
      </c>
      <c r="O47" s="52" t="str">
        <f>VLOOKUP(J47,Prowadzacy!$F$2:$K$105,5,FALSE)</f>
        <v>W05/K2</v>
      </c>
      <c r="P47" s="52" t="str">
        <f>VLOOKUP(J47,Prowadzacy!$F$2:$K$105,6,FALSE)</f>
        <v>ZUE</v>
      </c>
      <c r="Q47" s="49" t="s">
        <v>499</v>
      </c>
      <c r="R47" s="52" t="str">
        <f>VLOOKUP(Q47,Prowadzacy!$F$2:$K$105,2,FALSE)</f>
        <v>Waldemar</v>
      </c>
      <c r="S47" s="52" t="str">
        <f>VLOOKUP(Q47,Prowadzacy!$F$2:$K$105,3,FALSE)</f>
        <v>Paweł</v>
      </c>
      <c r="T47" s="52" t="str">
        <f>VLOOKUP(Q47,Prowadzacy!$F$2:$K$105,4,FALSE)</f>
        <v>Dołęga</v>
      </c>
      <c r="U47" s="52" t="str">
        <f>VLOOKUP(Q47,Prowadzacy!$F$2:$M$105,8,FALSE)</f>
        <v xml:space="preserve">Waldemar | Dołęga | Dr hab. inż. |  ( 05265 ) </v>
      </c>
      <c r="V47" s="49"/>
      <c r="W47" s="49" t="s">
        <v>226</v>
      </c>
      <c r="X47" s="49"/>
      <c r="Y47" s="49"/>
      <c r="Z47" s="11"/>
      <c r="AA47" s="9"/>
      <c r="AB47" s="9"/>
      <c r="AC47" s="9"/>
      <c r="AD47" s="9"/>
      <c r="AE47" s="9"/>
      <c r="AF47" s="9"/>
      <c r="AG47" s="9"/>
      <c r="AH47" s="9"/>
      <c r="AI47" s="9"/>
      <c r="AJ47" s="9"/>
      <c r="AK47" s="9"/>
    </row>
    <row r="48" spans="1:37" ht="104.25">
      <c r="A48" s="59" t="s">
        <v>590</v>
      </c>
      <c r="B48" s="20" t="str">
        <f>VLOOKUP(E48,studia!$F$1:$I$12,2,FALSE)</f>
        <v>Mechatronika</v>
      </c>
      <c r="C48" s="20" t="str">
        <f>VLOOKUP(E48,studia!$F$1:$I$12,3,FALSE)</f>
        <v>inż.</v>
      </c>
      <c r="D48" s="20">
        <f>VLOOKUP(E48,studia!$F$1:$I$12,4,FALSE)</f>
        <v>0</v>
      </c>
      <c r="E48" s="49" t="s">
        <v>369</v>
      </c>
      <c r="F48" s="76" t="s">
        <v>733</v>
      </c>
      <c r="G48" s="50" t="s">
        <v>546</v>
      </c>
      <c r="H48" s="50" t="s">
        <v>547</v>
      </c>
      <c r="I48" s="50" t="s">
        <v>370</v>
      </c>
      <c r="J48" s="50" t="s">
        <v>371</v>
      </c>
      <c r="K48" s="51" t="str">
        <f>VLOOKUP(J48,Prowadzacy!$F$2:$J$105,2,FALSE)</f>
        <v>Tomasz</v>
      </c>
      <c r="L48" s="51">
        <f>VLOOKUP(J48,Prowadzacy!$F$2:$K$105,3,FALSE)</f>
        <v>0</v>
      </c>
      <c r="M48" s="51" t="str">
        <f>VLOOKUP(J48,Prowadzacy!$F$2:$K$105,4,FALSE)</f>
        <v>Czapka</v>
      </c>
      <c r="N48" s="52" t="str">
        <f>VLOOKUP(J48,Prowadzacy!$F$2:$M$105,8,FALSE)</f>
        <v xml:space="preserve">Tomasz | Czapka | Dr inż. |  ( 05158 ) </v>
      </c>
      <c r="O48" s="52" t="str">
        <f>VLOOKUP(J48,Prowadzacy!$F$2:$K$105,5,FALSE)</f>
        <v>W05/K1</v>
      </c>
      <c r="P48" s="52" t="str">
        <f>VLOOKUP(J48,Prowadzacy!$F$2:$K$105,6,FALSE)</f>
        <v>ZWN</v>
      </c>
      <c r="Q48" s="49" t="s">
        <v>392</v>
      </c>
      <c r="R48" s="52" t="str">
        <f>VLOOKUP(Q48,Prowadzacy!$F$2:$K$105,2,FALSE)</f>
        <v>Adam</v>
      </c>
      <c r="S48" s="52" t="str">
        <f>VLOOKUP(Q48,Prowadzacy!$F$2:$K$105,3,FALSE)</f>
        <v>Łukasz</v>
      </c>
      <c r="T48" s="52" t="str">
        <f>VLOOKUP(Q48,Prowadzacy!$F$2:$K$105,4,FALSE)</f>
        <v>Pelesz</v>
      </c>
      <c r="U48" s="52" t="str">
        <f>VLOOKUP(Q48,Prowadzacy!$F$2:$M$105,8,FALSE)</f>
        <v xml:space="preserve">Adam | Pelesz | Dr inż. |  ( 05170 ) </v>
      </c>
      <c r="V48" s="50" t="s">
        <v>396</v>
      </c>
      <c r="W48" s="49" t="s">
        <v>226</v>
      </c>
      <c r="X48" s="49"/>
      <c r="Y48" s="49"/>
      <c r="Z48" s="11"/>
      <c r="AA48" s="9"/>
      <c r="AB48" s="9"/>
      <c r="AC48" s="9"/>
      <c r="AD48" s="9"/>
      <c r="AE48" s="9"/>
      <c r="AF48" s="9"/>
      <c r="AG48" s="9"/>
      <c r="AH48" s="9"/>
      <c r="AI48" s="9"/>
      <c r="AJ48" s="9"/>
      <c r="AK48" s="9"/>
    </row>
    <row r="49" spans="1:38" ht="194.25" customHeight="1">
      <c r="A49" s="59" t="s">
        <v>591</v>
      </c>
      <c r="B49" s="20" t="str">
        <f>VLOOKUP(E49,studia!$F$1:$I$12,2,FALSE)</f>
        <v>Mechatronika</v>
      </c>
      <c r="C49" s="20" t="str">
        <f>VLOOKUP(E49,studia!$F$1:$I$12,3,FALSE)</f>
        <v>inż.</v>
      </c>
      <c r="D49" s="20">
        <f>VLOOKUP(E49,studia!$F$1:$I$12,4,FALSE)</f>
        <v>0</v>
      </c>
      <c r="E49" s="53" t="s">
        <v>369</v>
      </c>
      <c r="F49" s="76" t="s">
        <v>733</v>
      </c>
      <c r="G49" s="54" t="s">
        <v>516</v>
      </c>
      <c r="H49" s="54" t="s">
        <v>517</v>
      </c>
      <c r="I49" s="54" t="s">
        <v>518</v>
      </c>
      <c r="J49" s="57" t="s">
        <v>519</v>
      </c>
      <c r="K49" s="51" t="str">
        <f>VLOOKUP(J49,Prowadzacy!$F$2:$J$105,2,FALSE)</f>
        <v>Marcin</v>
      </c>
      <c r="L49" s="51" t="str">
        <f>VLOOKUP(J49,Prowadzacy!$F$2:$K$105,3,FALSE)</f>
        <v>Stanisław</v>
      </c>
      <c r="M49" s="51" t="str">
        <f>VLOOKUP(J49,Prowadzacy!$F$2:$K$105,4,FALSE)</f>
        <v>Pawlak</v>
      </c>
      <c r="N49" s="52" t="str">
        <f>VLOOKUP(J49,Prowadzacy!$F$2:$M$105,8,FALSE)</f>
        <v xml:space="preserve">Marcin | Pawlak | Dr inż. |  ( 05337 ) </v>
      </c>
      <c r="O49" s="52" t="str">
        <f>VLOOKUP(J49,Prowadzacy!$F$2:$K$105,5,FALSE)</f>
        <v>W05/K3</v>
      </c>
      <c r="P49" s="52" t="str">
        <f>VLOOKUP(J49,Prowadzacy!$F$2:$K$105,6,FALSE)</f>
        <v>ZNEMAP</v>
      </c>
      <c r="Q49" s="58" t="s">
        <v>528</v>
      </c>
      <c r="R49" s="55" t="str">
        <f>VLOOKUP(Q49,Prowadzacy!$F$2:$K$105,2,FALSE)</f>
        <v>Krzysztof</v>
      </c>
      <c r="S49" s="55" t="str">
        <f>VLOOKUP(Q49,Prowadzacy!$F$2:$K$105,3,FALSE)</f>
        <v>Paweł</v>
      </c>
      <c r="T49" s="55" t="str">
        <f>VLOOKUP(Q49,Prowadzacy!$F$2:$K$105,4,FALSE)</f>
        <v>Dyrcz</v>
      </c>
      <c r="U49" s="55" t="str">
        <f>VLOOKUP(Q49,Prowadzacy!$F$2:$M$105,8,FALSE)</f>
        <v xml:space="preserve">Krzysztof | Dyrcz | Dr inż. |  ( 05307 ) </v>
      </c>
      <c r="V49" s="53"/>
      <c r="W49" s="53" t="s">
        <v>226</v>
      </c>
      <c r="X49" s="53"/>
      <c r="Y49" s="53"/>
      <c r="Z49" s="11"/>
      <c r="AA49" s="9"/>
      <c r="AB49" s="9"/>
      <c r="AC49" s="9"/>
      <c r="AD49" s="9"/>
      <c r="AE49" s="9"/>
      <c r="AF49" s="9"/>
      <c r="AG49" s="9"/>
      <c r="AH49" s="9"/>
      <c r="AI49" s="9"/>
      <c r="AJ49" s="9"/>
      <c r="AK49" s="9"/>
    </row>
    <row r="50" spans="1:38">
      <c r="E50" s="56"/>
      <c r="F50" s="56"/>
      <c r="G50" s="56"/>
      <c r="H50" s="56"/>
      <c r="I50" s="56"/>
      <c r="J50" s="56"/>
      <c r="K50" s="56"/>
      <c r="L50" s="56"/>
      <c r="M50" s="56"/>
      <c r="N50" s="56"/>
      <c r="O50" s="56"/>
      <c r="P50" s="56"/>
      <c r="Q50" s="56"/>
      <c r="R50" s="56"/>
      <c r="S50" s="56"/>
      <c r="T50" s="56"/>
      <c r="U50" s="56"/>
      <c r="V50" s="56"/>
      <c r="W50" s="56"/>
      <c r="X50" s="56"/>
      <c r="Y50" s="56"/>
    </row>
    <row r="51" spans="1:38" ht="31.5">
      <c r="A51" s="75" t="s">
        <v>592</v>
      </c>
      <c r="B51" s="75"/>
      <c r="C51" s="75"/>
      <c r="D51" s="75"/>
      <c r="E51" s="75"/>
      <c r="F51" s="75"/>
      <c r="G51" s="75"/>
      <c r="H51" s="75"/>
      <c r="I51" s="75"/>
      <c r="J51" s="75"/>
      <c r="K51" s="75"/>
      <c r="L51" s="75"/>
      <c r="M51" s="75"/>
      <c r="N51" s="75"/>
      <c r="O51" s="75"/>
      <c r="P51" s="75"/>
      <c r="Q51" s="75"/>
      <c r="R51" s="75"/>
      <c r="S51" s="75"/>
      <c r="T51" s="75"/>
      <c r="U51" s="75"/>
      <c r="V51" s="75"/>
      <c r="W51" s="75"/>
      <c r="X51" s="75"/>
      <c r="AL51" s="60"/>
    </row>
    <row r="52" spans="1:38" ht="129.75">
      <c r="A52" s="61"/>
      <c r="B52" s="62"/>
      <c r="C52" s="63"/>
      <c r="D52" s="63"/>
      <c r="E52" s="64" t="s">
        <v>387</v>
      </c>
      <c r="F52" s="76" t="s">
        <v>733</v>
      </c>
      <c r="G52" s="66" t="s">
        <v>593</v>
      </c>
      <c r="H52" s="66" t="s">
        <v>594</v>
      </c>
      <c r="I52" s="66" t="s">
        <v>595</v>
      </c>
      <c r="J52" s="66" t="s">
        <v>596</v>
      </c>
      <c r="K52" s="67"/>
      <c r="L52" s="67"/>
      <c r="M52" s="67"/>
      <c r="N52" s="63"/>
      <c r="O52" s="63" t="s">
        <v>597</v>
      </c>
      <c r="P52" s="63"/>
      <c r="Q52" s="64" t="s">
        <v>492</v>
      </c>
      <c r="R52" s="63"/>
      <c r="S52" s="63"/>
      <c r="T52" s="63"/>
      <c r="U52" s="63"/>
      <c r="V52" s="64"/>
      <c r="W52" s="64" t="s">
        <v>226</v>
      </c>
      <c r="X52" s="66"/>
      <c r="Y52" s="64"/>
      <c r="Z52" s="68"/>
      <c r="AA52" s="63"/>
      <c r="AB52" s="63"/>
      <c r="AC52" s="63"/>
      <c r="AD52" s="63"/>
      <c r="AE52" s="63"/>
      <c r="AF52" s="63"/>
      <c r="AG52" s="63"/>
      <c r="AH52" s="63"/>
      <c r="AI52" s="63"/>
      <c r="AJ52" s="63"/>
      <c r="AK52" s="63"/>
      <c r="AL52" s="69"/>
    </row>
    <row r="53" spans="1:38" ht="104.25">
      <c r="A53" s="70"/>
      <c r="E53" s="64" t="s">
        <v>403</v>
      </c>
      <c r="F53" s="76" t="s">
        <v>733</v>
      </c>
      <c r="G53" s="66" t="s">
        <v>603</v>
      </c>
      <c r="H53" s="66" t="s">
        <v>598</v>
      </c>
      <c r="I53" s="66" t="s">
        <v>599</v>
      </c>
      <c r="J53" s="66" t="s">
        <v>488</v>
      </c>
      <c r="K53" s="67"/>
      <c r="L53" s="67"/>
      <c r="M53" s="67"/>
      <c r="N53" s="63"/>
      <c r="O53" s="63" t="s">
        <v>597</v>
      </c>
      <c r="P53" s="63"/>
      <c r="Q53" s="64" t="s">
        <v>496</v>
      </c>
      <c r="R53" s="63"/>
      <c r="S53" s="63"/>
      <c r="T53" s="63"/>
      <c r="U53" s="63"/>
      <c r="V53" s="64"/>
      <c r="W53" s="64" t="s">
        <v>226</v>
      </c>
      <c r="X53" s="66"/>
      <c r="Y53" s="64"/>
      <c r="Z53" s="68"/>
      <c r="AA53" s="63"/>
      <c r="AB53" s="63"/>
      <c r="AC53" s="63"/>
      <c r="AD53" s="63"/>
      <c r="AE53" s="63"/>
      <c r="AF53" s="63"/>
      <c r="AG53" s="63"/>
      <c r="AH53" s="63"/>
      <c r="AI53" s="63"/>
      <c r="AJ53" s="63"/>
      <c r="AK53" s="63"/>
      <c r="AL53" s="69"/>
    </row>
    <row r="54" spans="1:38" ht="127.5">
      <c r="E54" s="64" t="s">
        <v>403</v>
      </c>
      <c r="F54" s="76" t="s">
        <v>733</v>
      </c>
      <c r="G54" s="66" t="s">
        <v>600</v>
      </c>
      <c r="H54" s="66" t="s">
        <v>601</v>
      </c>
      <c r="I54" s="66" t="s">
        <v>602</v>
      </c>
      <c r="J54" s="66" t="s">
        <v>488</v>
      </c>
      <c r="K54" s="67"/>
      <c r="L54" s="67"/>
      <c r="M54" s="67"/>
      <c r="N54" s="63"/>
      <c r="O54" s="63" t="s">
        <v>597</v>
      </c>
      <c r="P54" s="63"/>
      <c r="Q54" s="64" t="s">
        <v>496</v>
      </c>
      <c r="R54" s="63"/>
      <c r="S54" s="63"/>
      <c r="T54" s="63"/>
      <c r="U54" s="63"/>
      <c r="V54" s="64"/>
      <c r="W54" s="64" t="s">
        <v>226</v>
      </c>
      <c r="X54" s="66"/>
      <c r="Y54" s="64"/>
      <c r="Z54" s="68"/>
      <c r="AA54" s="63"/>
      <c r="AB54" s="63"/>
      <c r="AC54" s="63"/>
      <c r="AD54" s="63"/>
      <c r="AE54" s="63"/>
      <c r="AF54" s="63"/>
      <c r="AG54" s="63"/>
      <c r="AH54" s="63"/>
      <c r="AI54" s="63"/>
      <c r="AJ54" s="63"/>
      <c r="AK54" s="63"/>
      <c r="AL54" s="69"/>
    </row>
    <row r="55" spans="1:38" ht="76.5">
      <c r="E55" s="64" t="s">
        <v>387</v>
      </c>
      <c r="F55" s="76" t="s">
        <v>733</v>
      </c>
      <c r="G55" s="66" t="s">
        <v>604</v>
      </c>
      <c r="H55" s="66" t="s">
        <v>605</v>
      </c>
      <c r="I55" s="66" t="s">
        <v>606</v>
      </c>
      <c r="J55" s="66" t="s">
        <v>607</v>
      </c>
      <c r="K55" s="67"/>
      <c r="L55" s="67"/>
      <c r="M55" s="67"/>
      <c r="N55" s="63"/>
      <c r="O55" s="63" t="s">
        <v>597</v>
      </c>
      <c r="P55" s="63" t="s">
        <v>258</v>
      </c>
      <c r="Q55" s="64" t="s">
        <v>494</v>
      </c>
      <c r="R55" s="63"/>
      <c r="S55" s="63"/>
      <c r="T55" s="63"/>
      <c r="U55" s="63"/>
      <c r="V55" s="64"/>
      <c r="W55" s="64" t="s">
        <v>226</v>
      </c>
      <c r="X55" s="66"/>
      <c r="Y55" s="64"/>
      <c r="Z55" s="68"/>
      <c r="AA55" s="63"/>
      <c r="AB55" s="63"/>
      <c r="AC55" s="63"/>
      <c r="AD55" s="63"/>
      <c r="AE55" s="63"/>
      <c r="AF55" s="63"/>
      <c r="AG55" s="63"/>
      <c r="AH55" s="63"/>
      <c r="AI55" s="63"/>
      <c r="AJ55" s="63"/>
      <c r="AK55" s="63"/>
      <c r="AL55" s="69"/>
    </row>
    <row r="56" spans="1:38" ht="191.25">
      <c r="E56" s="64" t="s">
        <v>608</v>
      </c>
      <c r="F56" s="76" t="s">
        <v>733</v>
      </c>
      <c r="G56" s="66" t="s">
        <v>609</v>
      </c>
      <c r="H56" s="66" t="s">
        <v>610</v>
      </c>
      <c r="I56" s="66" t="s">
        <v>611</v>
      </c>
      <c r="J56" s="66" t="s">
        <v>612</v>
      </c>
      <c r="K56" s="67"/>
      <c r="L56" s="67"/>
      <c r="M56" s="67"/>
      <c r="N56" s="63"/>
      <c r="O56" s="63" t="s">
        <v>613</v>
      </c>
      <c r="P56" s="63" t="s">
        <v>614</v>
      </c>
      <c r="Q56" s="64" t="s">
        <v>523</v>
      </c>
      <c r="R56" s="63"/>
      <c r="S56" s="63"/>
      <c r="T56" s="63"/>
      <c r="U56" s="63"/>
      <c r="V56" s="66" t="s">
        <v>615</v>
      </c>
      <c r="W56" s="64" t="s">
        <v>225</v>
      </c>
      <c r="X56" s="66" t="s">
        <v>616</v>
      </c>
      <c r="Y56" s="64" t="s">
        <v>226</v>
      </c>
      <c r="Z56" s="68"/>
      <c r="AA56" s="63"/>
      <c r="AB56" s="63"/>
      <c r="AC56" s="63"/>
      <c r="AD56" s="63"/>
      <c r="AE56" s="63"/>
      <c r="AF56" s="63"/>
      <c r="AG56" s="63"/>
      <c r="AH56" s="63"/>
      <c r="AI56" s="63"/>
      <c r="AJ56" s="63"/>
      <c r="AK56" s="63"/>
      <c r="AL56" s="69"/>
    </row>
    <row r="57" spans="1:38" ht="89.25">
      <c r="E57" s="64" t="s">
        <v>382</v>
      </c>
      <c r="F57" s="76" t="s">
        <v>733</v>
      </c>
      <c r="G57" s="66" t="s">
        <v>617</v>
      </c>
      <c r="H57" s="66" t="s">
        <v>618</v>
      </c>
      <c r="I57" s="66" t="s">
        <v>619</v>
      </c>
      <c r="J57" s="66" t="s">
        <v>415</v>
      </c>
      <c r="K57" s="67"/>
      <c r="L57" s="67"/>
      <c r="M57" s="67"/>
      <c r="N57" s="63"/>
      <c r="O57" s="63" t="s">
        <v>620</v>
      </c>
      <c r="P57" s="63" t="s">
        <v>256</v>
      </c>
      <c r="Q57" s="64" t="s">
        <v>621</v>
      </c>
      <c r="R57" s="63"/>
      <c r="S57" s="63"/>
      <c r="T57" s="63"/>
      <c r="U57" s="63"/>
      <c r="V57" s="64"/>
      <c r="W57" s="64" t="s">
        <v>225</v>
      </c>
      <c r="X57" s="66" t="s">
        <v>622</v>
      </c>
      <c r="Y57" s="64" t="s">
        <v>225</v>
      </c>
      <c r="Z57" s="68"/>
      <c r="AA57" s="63"/>
      <c r="AB57" s="63"/>
      <c r="AC57" s="63"/>
      <c r="AD57" s="63"/>
      <c r="AE57" s="63"/>
      <c r="AF57" s="63"/>
      <c r="AG57" s="63"/>
      <c r="AH57" s="63"/>
      <c r="AI57" s="63"/>
      <c r="AJ57" s="63"/>
      <c r="AK57" s="63"/>
      <c r="AL57" s="69"/>
    </row>
    <row r="58" spans="1:38" ht="89.25">
      <c r="E58" s="64" t="s">
        <v>382</v>
      </c>
      <c r="F58" s="76" t="s">
        <v>733</v>
      </c>
      <c r="G58" s="66" t="s">
        <v>623</v>
      </c>
      <c r="H58" s="66" t="s">
        <v>624</v>
      </c>
      <c r="I58" s="66" t="s">
        <v>625</v>
      </c>
      <c r="J58" s="63" t="s">
        <v>626</v>
      </c>
      <c r="K58" s="67"/>
      <c r="L58" s="67"/>
      <c r="M58" s="67"/>
      <c r="N58" s="63"/>
      <c r="O58" s="63" t="s">
        <v>620</v>
      </c>
      <c r="P58" s="63" t="s">
        <v>255</v>
      </c>
      <c r="Q58" s="64" t="s">
        <v>415</v>
      </c>
      <c r="R58" s="63"/>
      <c r="S58" s="63"/>
      <c r="T58" s="63"/>
      <c r="U58" s="63"/>
      <c r="V58" s="64" t="s">
        <v>627</v>
      </c>
      <c r="W58" s="64" t="s">
        <v>225</v>
      </c>
      <c r="X58" s="66" t="s">
        <v>628</v>
      </c>
      <c r="Y58" s="64" t="s">
        <v>225</v>
      </c>
      <c r="Z58" s="68"/>
      <c r="AA58" s="63"/>
      <c r="AB58" s="63"/>
      <c r="AC58" s="63"/>
      <c r="AD58" s="63"/>
      <c r="AE58" s="63"/>
      <c r="AF58" s="63"/>
      <c r="AG58" s="63"/>
      <c r="AH58" s="63"/>
      <c r="AI58" s="63"/>
      <c r="AJ58" s="63"/>
      <c r="AK58" s="63"/>
      <c r="AL58" s="69"/>
    </row>
    <row r="59" spans="1:38" ht="140.25">
      <c r="E59" s="64" t="s">
        <v>369</v>
      </c>
      <c r="F59" s="76" t="s">
        <v>733</v>
      </c>
      <c r="G59" s="66" t="s">
        <v>630</v>
      </c>
      <c r="H59" s="66" t="s">
        <v>629</v>
      </c>
      <c r="I59" s="66" t="s">
        <v>631</v>
      </c>
      <c r="J59" s="66" t="s">
        <v>445</v>
      </c>
      <c r="K59" s="67"/>
      <c r="L59" s="67"/>
      <c r="M59" s="67"/>
      <c r="N59" s="63"/>
      <c r="O59" s="63" t="s">
        <v>632</v>
      </c>
      <c r="P59" s="63" t="s">
        <v>633</v>
      </c>
      <c r="Q59" s="64" t="s">
        <v>596</v>
      </c>
      <c r="R59" s="63"/>
      <c r="S59" s="63"/>
      <c r="T59" s="63"/>
      <c r="U59" s="63"/>
      <c r="V59" s="64"/>
      <c r="W59" s="64" t="s">
        <v>226</v>
      </c>
      <c r="X59" s="66"/>
      <c r="Y59" s="64"/>
      <c r="Z59" s="68"/>
      <c r="AA59" s="63"/>
      <c r="AB59" s="63"/>
      <c r="AC59" s="63"/>
      <c r="AD59" s="63"/>
      <c r="AE59" s="63"/>
      <c r="AF59" s="63"/>
      <c r="AG59" s="63"/>
      <c r="AH59" s="63"/>
      <c r="AI59" s="63"/>
      <c r="AJ59" s="63"/>
      <c r="AK59" s="63"/>
      <c r="AL59" s="69"/>
    </row>
    <row r="60" spans="1:38" ht="102">
      <c r="E60" s="64" t="s">
        <v>403</v>
      </c>
      <c r="F60" s="76" t="s">
        <v>733</v>
      </c>
      <c r="G60" s="66" t="s">
        <v>634</v>
      </c>
      <c r="H60" s="66" t="s">
        <v>635</v>
      </c>
      <c r="I60" s="66" t="s">
        <v>636</v>
      </c>
      <c r="J60" s="63" t="s">
        <v>626</v>
      </c>
      <c r="K60" s="67"/>
      <c r="L60" s="67"/>
      <c r="M60" s="67"/>
      <c r="N60" s="63"/>
      <c r="O60" s="63" t="s">
        <v>620</v>
      </c>
      <c r="P60" s="63" t="s">
        <v>255</v>
      </c>
      <c r="Q60" s="64" t="s">
        <v>621</v>
      </c>
      <c r="R60" s="63"/>
      <c r="S60" s="63"/>
      <c r="T60" s="63"/>
      <c r="U60" s="63"/>
      <c r="V60" s="64"/>
      <c r="W60" s="64" t="s">
        <v>226</v>
      </c>
      <c r="X60" s="66"/>
      <c r="Y60" s="64"/>
      <c r="Z60" s="68"/>
      <c r="AA60" s="63"/>
      <c r="AB60" s="63"/>
      <c r="AC60" s="63"/>
      <c r="AD60" s="63"/>
      <c r="AE60" s="63"/>
      <c r="AF60" s="63"/>
      <c r="AG60" s="63"/>
      <c r="AH60" s="63"/>
      <c r="AI60" s="63"/>
      <c r="AJ60" s="63"/>
      <c r="AK60" s="63"/>
      <c r="AL60" s="69"/>
    </row>
    <row r="61" spans="1:38" ht="63.75">
      <c r="E61" s="64" t="s">
        <v>387</v>
      </c>
      <c r="F61" s="76" t="s">
        <v>733</v>
      </c>
      <c r="G61" s="66" t="s">
        <v>637</v>
      </c>
      <c r="H61" s="66" t="s">
        <v>638</v>
      </c>
      <c r="I61" s="66" t="s">
        <v>639</v>
      </c>
      <c r="J61" s="66" t="s">
        <v>596</v>
      </c>
      <c r="K61" s="67"/>
      <c r="L61" s="67"/>
      <c r="M61" s="67"/>
      <c r="N61" s="63"/>
      <c r="O61" s="63" t="s">
        <v>632</v>
      </c>
      <c r="P61" s="63" t="s">
        <v>256</v>
      </c>
      <c r="Q61" s="64" t="s">
        <v>492</v>
      </c>
      <c r="R61" s="63"/>
      <c r="S61" s="63"/>
      <c r="T61" s="63"/>
      <c r="U61" s="63"/>
      <c r="V61" s="64"/>
      <c r="W61" s="64" t="s">
        <v>226</v>
      </c>
      <c r="X61" s="66"/>
      <c r="Y61" s="64"/>
      <c r="Z61" s="68"/>
      <c r="AA61" s="63"/>
      <c r="AB61" s="63"/>
      <c r="AC61" s="63"/>
      <c r="AD61" s="63"/>
      <c r="AE61" s="63"/>
      <c r="AF61" s="63"/>
      <c r="AG61" s="63"/>
      <c r="AH61" s="63"/>
      <c r="AI61" s="63"/>
      <c r="AJ61" s="63"/>
      <c r="AK61" s="63"/>
      <c r="AL61" s="69"/>
    </row>
    <row r="62" spans="1:38" ht="102">
      <c r="E62" s="64" t="s">
        <v>387</v>
      </c>
      <c r="F62" s="76" t="s">
        <v>733</v>
      </c>
      <c r="G62" s="66" t="s">
        <v>640</v>
      </c>
      <c r="H62" s="66" t="s">
        <v>641</v>
      </c>
      <c r="I62" s="66" t="s">
        <v>642</v>
      </c>
      <c r="J62" s="66" t="s">
        <v>643</v>
      </c>
      <c r="K62" s="67"/>
      <c r="L62" s="67"/>
      <c r="M62" s="67"/>
      <c r="N62" s="63"/>
      <c r="O62" s="63" t="s">
        <v>613</v>
      </c>
      <c r="P62" s="63"/>
      <c r="Q62" s="64" t="s">
        <v>506</v>
      </c>
      <c r="R62" s="63"/>
      <c r="S62" s="63"/>
      <c r="T62" s="63"/>
      <c r="U62" s="63"/>
      <c r="V62" s="64"/>
      <c r="W62" s="64" t="s">
        <v>226</v>
      </c>
      <c r="X62" s="66"/>
      <c r="Y62" s="64"/>
      <c r="Z62" s="68"/>
      <c r="AA62" s="63"/>
      <c r="AB62" s="63"/>
      <c r="AC62" s="63"/>
      <c r="AD62" s="63"/>
      <c r="AE62" s="63"/>
      <c r="AF62" s="63"/>
      <c r="AG62" s="63"/>
      <c r="AH62" s="63"/>
      <c r="AI62" s="63"/>
      <c r="AJ62" s="63"/>
      <c r="AK62" s="63"/>
      <c r="AL62" s="69"/>
    </row>
    <row r="63" spans="1:38" ht="76.5">
      <c r="E63" s="64" t="s">
        <v>369</v>
      </c>
      <c r="F63" s="76" t="s">
        <v>733</v>
      </c>
      <c r="G63" s="66" t="s">
        <v>644</v>
      </c>
      <c r="H63" s="66" t="s">
        <v>645</v>
      </c>
      <c r="I63" s="66" t="s">
        <v>646</v>
      </c>
      <c r="J63" s="66" t="s">
        <v>607</v>
      </c>
      <c r="K63" s="67"/>
      <c r="L63" s="67"/>
      <c r="M63" s="67"/>
      <c r="N63" s="63"/>
      <c r="O63" s="63" t="s">
        <v>632</v>
      </c>
      <c r="P63" s="63" t="s">
        <v>258</v>
      </c>
      <c r="Q63" s="64" t="s">
        <v>494</v>
      </c>
      <c r="R63" s="63"/>
      <c r="S63" s="63"/>
      <c r="T63" s="63"/>
      <c r="U63" s="63"/>
      <c r="V63" s="64"/>
      <c r="W63" s="64" t="s">
        <v>226</v>
      </c>
      <c r="X63" s="66"/>
      <c r="Y63" s="64"/>
      <c r="Z63" s="68"/>
      <c r="AA63" s="63"/>
      <c r="AB63" s="63"/>
      <c r="AC63" s="63"/>
      <c r="AD63" s="63"/>
      <c r="AE63" s="63"/>
      <c r="AF63" s="63"/>
      <c r="AG63" s="63"/>
      <c r="AH63" s="63"/>
      <c r="AI63" s="63"/>
      <c r="AJ63" s="63"/>
      <c r="AK63" s="63"/>
      <c r="AL63" s="69"/>
    </row>
    <row r="64" spans="1:38" ht="89.25">
      <c r="E64" s="64" t="s">
        <v>502</v>
      </c>
      <c r="F64" s="76" t="s">
        <v>733</v>
      </c>
      <c r="G64" s="66" t="s">
        <v>647</v>
      </c>
      <c r="H64" s="66" t="s">
        <v>648</v>
      </c>
      <c r="I64" s="66" t="s">
        <v>649</v>
      </c>
      <c r="J64" s="66" t="s">
        <v>650</v>
      </c>
      <c r="K64" s="67"/>
      <c r="L64" s="67"/>
      <c r="M64" s="67"/>
      <c r="N64" s="63"/>
      <c r="O64" s="63" t="s">
        <v>613</v>
      </c>
      <c r="P64" s="63" t="s">
        <v>614</v>
      </c>
      <c r="Q64" s="64" t="s">
        <v>651</v>
      </c>
      <c r="R64" s="63"/>
      <c r="S64" s="63"/>
      <c r="T64" s="63"/>
      <c r="U64" s="63"/>
      <c r="V64" s="64"/>
      <c r="W64" s="64" t="s">
        <v>226</v>
      </c>
      <c r="X64" s="66"/>
      <c r="Y64" s="64"/>
      <c r="Z64" s="68"/>
      <c r="AA64" s="63"/>
      <c r="AB64" s="63"/>
      <c r="AC64" s="63"/>
      <c r="AD64" s="63"/>
      <c r="AE64" s="63"/>
      <c r="AF64" s="63"/>
      <c r="AG64" s="63"/>
      <c r="AH64" s="63"/>
      <c r="AI64" s="63"/>
      <c r="AJ64" s="63"/>
      <c r="AK64" s="63"/>
      <c r="AL64" s="69"/>
    </row>
    <row r="65" spans="5:38" ht="191.25">
      <c r="E65" s="64" t="s">
        <v>369</v>
      </c>
      <c r="F65" s="76" t="s">
        <v>733</v>
      </c>
      <c r="G65" s="66" t="s">
        <v>654</v>
      </c>
      <c r="H65" s="66" t="s">
        <v>652</v>
      </c>
      <c r="I65" s="66" t="s">
        <v>653</v>
      </c>
      <c r="J65" s="66" t="s">
        <v>445</v>
      </c>
      <c r="K65" s="67"/>
      <c r="L65" s="67"/>
      <c r="M65" s="67"/>
      <c r="N65" s="63"/>
      <c r="O65" s="63" t="s">
        <v>632</v>
      </c>
      <c r="P65" s="63" t="s">
        <v>258</v>
      </c>
      <c r="Q65" s="64" t="s">
        <v>596</v>
      </c>
      <c r="R65" s="63"/>
      <c r="S65" s="63"/>
      <c r="T65" s="63"/>
      <c r="U65" s="63"/>
      <c r="V65" s="64"/>
      <c r="W65" s="64" t="s">
        <v>226</v>
      </c>
      <c r="X65" s="66"/>
      <c r="Y65" s="64"/>
      <c r="Z65" s="68"/>
      <c r="AA65" s="63"/>
      <c r="AB65" s="63"/>
      <c r="AC65" s="63"/>
      <c r="AD65" s="63"/>
      <c r="AE65" s="63"/>
      <c r="AF65" s="63"/>
      <c r="AG65" s="63"/>
      <c r="AH65" s="63"/>
      <c r="AI65" s="63"/>
      <c r="AJ65" s="63"/>
      <c r="AK65" s="63"/>
      <c r="AL65" s="69"/>
    </row>
    <row r="66" spans="5:38" ht="140.25">
      <c r="E66" s="64" t="s">
        <v>387</v>
      </c>
      <c r="F66" s="76" t="s">
        <v>733</v>
      </c>
      <c r="G66" s="66" t="s">
        <v>655</v>
      </c>
      <c r="H66" s="66" t="s">
        <v>656</v>
      </c>
      <c r="I66" s="66" t="s">
        <v>657</v>
      </c>
      <c r="J66" s="66" t="s">
        <v>445</v>
      </c>
      <c r="K66" s="67"/>
      <c r="L66" s="67"/>
      <c r="M66" s="67"/>
      <c r="N66" s="63"/>
      <c r="O66" s="63" t="s">
        <v>632</v>
      </c>
      <c r="P66" s="63" t="s">
        <v>258</v>
      </c>
      <c r="Q66" s="64" t="s">
        <v>497</v>
      </c>
      <c r="R66" s="63"/>
      <c r="S66" s="63"/>
      <c r="T66" s="63"/>
      <c r="U66" s="63"/>
      <c r="V66" s="64"/>
      <c r="W66" s="64" t="s">
        <v>226</v>
      </c>
      <c r="X66" s="66"/>
      <c r="Y66" s="64"/>
      <c r="Z66" s="68"/>
      <c r="AA66" s="63"/>
      <c r="AB66" s="63"/>
      <c r="AC66" s="63"/>
      <c r="AD66" s="63"/>
      <c r="AE66" s="63"/>
      <c r="AF66" s="63"/>
      <c r="AG66" s="63"/>
      <c r="AH66" s="63"/>
      <c r="AI66" s="63"/>
      <c r="AJ66" s="63"/>
      <c r="AK66" s="63"/>
      <c r="AL66" s="69"/>
    </row>
    <row r="67" spans="5:38" ht="216.75">
      <c r="E67" s="64" t="s">
        <v>382</v>
      </c>
      <c r="F67" s="76" t="s">
        <v>733</v>
      </c>
      <c r="G67" s="66" t="s">
        <v>658</v>
      </c>
      <c r="H67" s="66" t="s">
        <v>659</v>
      </c>
      <c r="I67" s="66" t="s">
        <v>660</v>
      </c>
      <c r="J67" s="66" t="s">
        <v>661</v>
      </c>
      <c r="K67" s="67"/>
      <c r="L67" s="67"/>
      <c r="M67" s="67"/>
      <c r="N67" s="63"/>
      <c r="O67" s="63" t="s">
        <v>620</v>
      </c>
      <c r="P67" s="63"/>
      <c r="Q67" s="64" t="s">
        <v>621</v>
      </c>
      <c r="R67" s="63"/>
      <c r="S67" s="63"/>
      <c r="T67" s="63"/>
      <c r="U67" s="63"/>
      <c r="V67" s="64"/>
      <c r="W67" s="64" t="s">
        <v>226</v>
      </c>
      <c r="X67" s="66"/>
      <c r="Y67" s="64"/>
      <c r="Z67" s="68"/>
      <c r="AA67" s="63"/>
      <c r="AB67" s="63"/>
      <c r="AC67" s="63"/>
      <c r="AD67" s="63"/>
      <c r="AE67" s="63"/>
      <c r="AF67" s="63"/>
      <c r="AG67" s="63"/>
      <c r="AH67" s="63"/>
      <c r="AI67" s="63"/>
      <c r="AJ67" s="63"/>
      <c r="AK67" s="63"/>
      <c r="AL67" s="69"/>
    </row>
    <row r="68" spans="5:38" ht="165.75">
      <c r="E68" s="64" t="s">
        <v>403</v>
      </c>
      <c r="F68" s="76" t="s">
        <v>733</v>
      </c>
      <c r="G68" s="66" t="s">
        <v>662</v>
      </c>
      <c r="H68" s="66" t="s">
        <v>663</v>
      </c>
      <c r="I68" s="66" t="s">
        <v>664</v>
      </c>
      <c r="J68" s="66" t="s">
        <v>458</v>
      </c>
      <c r="K68" s="67"/>
      <c r="L68" s="67"/>
      <c r="M68" s="67"/>
      <c r="N68" s="63"/>
      <c r="O68" s="63" t="s">
        <v>632</v>
      </c>
      <c r="P68" s="63" t="s">
        <v>259</v>
      </c>
      <c r="Q68" s="64" t="s">
        <v>451</v>
      </c>
      <c r="R68" s="63"/>
      <c r="S68" s="63"/>
      <c r="T68" s="63"/>
      <c r="U68" s="63"/>
      <c r="V68" s="64"/>
      <c r="W68" s="64" t="s">
        <v>226</v>
      </c>
      <c r="X68" s="66"/>
      <c r="Y68" s="64"/>
      <c r="Z68" s="68"/>
      <c r="AA68" s="63"/>
      <c r="AB68" s="63"/>
      <c r="AC68" s="63"/>
      <c r="AD68" s="63"/>
      <c r="AE68" s="63"/>
      <c r="AF68" s="63"/>
      <c r="AG68" s="63"/>
      <c r="AH68" s="63"/>
      <c r="AI68" s="63"/>
      <c r="AJ68" s="63"/>
      <c r="AK68" s="63"/>
      <c r="AL68" s="69"/>
    </row>
    <row r="69" spans="5:38" ht="165.75">
      <c r="E69" s="64" t="s">
        <v>502</v>
      </c>
      <c r="F69" s="76" t="s">
        <v>733</v>
      </c>
      <c r="G69" s="66" t="s">
        <v>665</v>
      </c>
      <c r="H69" s="66" t="s">
        <v>666</v>
      </c>
      <c r="I69" s="66" t="s">
        <v>667</v>
      </c>
      <c r="J69" s="66" t="s">
        <v>668</v>
      </c>
      <c r="K69" s="67"/>
      <c r="L69" s="67"/>
      <c r="M69" s="67"/>
      <c r="N69" s="63"/>
      <c r="O69" s="63" t="s">
        <v>613</v>
      </c>
      <c r="P69" s="63" t="s">
        <v>614</v>
      </c>
      <c r="Q69" s="64" t="s">
        <v>529</v>
      </c>
      <c r="R69" s="63"/>
      <c r="S69" s="63"/>
      <c r="T69" s="63"/>
      <c r="U69" s="63"/>
      <c r="V69" s="64"/>
      <c r="W69" s="64" t="s">
        <v>226</v>
      </c>
      <c r="X69" s="66"/>
      <c r="Y69" s="64"/>
      <c r="Z69" s="68"/>
      <c r="AA69" s="63"/>
      <c r="AB69" s="63"/>
      <c r="AC69" s="63"/>
      <c r="AD69" s="63"/>
      <c r="AE69" s="63"/>
      <c r="AF69" s="63"/>
      <c r="AG69" s="63"/>
      <c r="AH69" s="63"/>
      <c r="AI69" s="63"/>
      <c r="AJ69" s="63"/>
      <c r="AK69" s="63"/>
      <c r="AL69" s="69"/>
    </row>
    <row r="70" spans="5:38" ht="140.25">
      <c r="E70" s="64" t="s">
        <v>369</v>
      </c>
      <c r="F70" s="76" t="s">
        <v>733</v>
      </c>
      <c r="G70" s="66" t="s">
        <v>669</v>
      </c>
      <c r="H70" s="66" t="s">
        <v>670</v>
      </c>
      <c r="I70" s="66" t="s">
        <v>671</v>
      </c>
      <c r="J70" s="66" t="s">
        <v>672</v>
      </c>
      <c r="K70" s="67"/>
      <c r="L70" s="67"/>
      <c r="M70" s="67"/>
      <c r="N70" s="63"/>
      <c r="O70" s="63" t="s">
        <v>620</v>
      </c>
      <c r="P70" s="63" t="s">
        <v>256</v>
      </c>
      <c r="Q70" s="64" t="s">
        <v>673</v>
      </c>
      <c r="R70" s="63"/>
      <c r="S70" s="63"/>
      <c r="T70" s="63"/>
      <c r="U70" s="63"/>
      <c r="V70" s="64"/>
      <c r="W70" s="64" t="s">
        <v>226</v>
      </c>
      <c r="X70" s="66"/>
      <c r="Y70" s="64"/>
      <c r="Z70" s="68"/>
      <c r="AA70" s="63"/>
      <c r="AB70" s="63"/>
      <c r="AC70" s="63"/>
      <c r="AD70" s="63"/>
      <c r="AE70" s="63"/>
      <c r="AF70" s="63"/>
      <c r="AG70" s="63"/>
      <c r="AH70" s="63"/>
      <c r="AI70" s="63"/>
      <c r="AJ70" s="63"/>
      <c r="AK70" s="63"/>
      <c r="AL70" s="69"/>
    </row>
    <row r="71" spans="5:38" ht="114.75">
      <c r="E71" s="64" t="s">
        <v>369</v>
      </c>
      <c r="F71" s="76" t="s">
        <v>733</v>
      </c>
      <c r="G71" s="66" t="s">
        <v>674</v>
      </c>
      <c r="H71" s="66" t="s">
        <v>675</v>
      </c>
      <c r="I71" s="66" t="s">
        <v>676</v>
      </c>
      <c r="J71" s="66" t="s">
        <v>607</v>
      </c>
      <c r="K71" s="67"/>
      <c r="L71" s="67"/>
      <c r="M71" s="67"/>
      <c r="N71" s="63"/>
      <c r="O71" s="63" t="s">
        <v>613</v>
      </c>
      <c r="P71" s="63" t="s">
        <v>677</v>
      </c>
      <c r="Q71" s="64" t="s">
        <v>494</v>
      </c>
      <c r="R71" s="63"/>
      <c r="S71" s="63"/>
      <c r="T71" s="63"/>
      <c r="U71" s="63"/>
      <c r="V71" s="64"/>
      <c r="W71" s="64" t="s">
        <v>226</v>
      </c>
      <c r="X71" s="66"/>
      <c r="Y71" s="64"/>
      <c r="Z71" s="68"/>
      <c r="AA71" s="63"/>
      <c r="AB71" s="63"/>
      <c r="AC71" s="63"/>
      <c r="AD71" s="63"/>
      <c r="AE71" s="63"/>
      <c r="AF71" s="63"/>
      <c r="AG71" s="63"/>
      <c r="AH71" s="63"/>
      <c r="AI71" s="63"/>
      <c r="AJ71" s="63"/>
      <c r="AK71" s="63"/>
      <c r="AL71" s="69"/>
    </row>
    <row r="72" spans="5:38" ht="165.75">
      <c r="E72" s="64" t="s">
        <v>382</v>
      </c>
      <c r="F72" s="76" t="s">
        <v>733</v>
      </c>
      <c r="G72" s="66" t="s">
        <v>678</v>
      </c>
      <c r="H72" s="66" t="s">
        <v>679</v>
      </c>
      <c r="I72" s="66" t="s">
        <v>680</v>
      </c>
      <c r="J72" s="66" t="s">
        <v>681</v>
      </c>
      <c r="K72" s="67"/>
      <c r="L72" s="67"/>
      <c r="M72" s="67"/>
      <c r="N72" s="63"/>
      <c r="O72" s="63" t="s">
        <v>632</v>
      </c>
      <c r="P72" s="63" t="s">
        <v>258</v>
      </c>
      <c r="Q72" s="64" t="s">
        <v>495</v>
      </c>
      <c r="R72" s="63"/>
      <c r="S72" s="63"/>
      <c r="T72" s="63"/>
      <c r="U72" s="63"/>
      <c r="V72" s="64"/>
      <c r="W72" s="64" t="s">
        <v>226</v>
      </c>
      <c r="X72" s="66"/>
      <c r="Y72" s="64"/>
      <c r="Z72" s="68"/>
      <c r="AA72" s="63"/>
      <c r="AB72" s="63"/>
      <c r="AC72" s="63"/>
      <c r="AD72" s="63"/>
      <c r="AE72" s="63"/>
      <c r="AF72" s="63"/>
      <c r="AG72" s="63"/>
      <c r="AH72" s="63"/>
      <c r="AI72" s="63"/>
      <c r="AJ72" s="63"/>
      <c r="AK72" s="63"/>
      <c r="AL72" s="69"/>
    </row>
    <row r="73" spans="5:38" ht="127.5">
      <c r="E73" s="64" t="s">
        <v>382</v>
      </c>
      <c r="F73" s="76" t="s">
        <v>733</v>
      </c>
      <c r="G73" s="66" t="s">
        <v>682</v>
      </c>
      <c r="H73" s="66" t="s">
        <v>683</v>
      </c>
      <c r="I73" s="66" t="s">
        <v>684</v>
      </c>
      <c r="J73" s="66" t="s">
        <v>478</v>
      </c>
      <c r="K73" s="67"/>
      <c r="L73" s="67"/>
      <c r="M73" s="67"/>
      <c r="N73" s="63"/>
      <c r="O73" s="63" t="s">
        <v>632</v>
      </c>
      <c r="P73" s="63" t="s">
        <v>257</v>
      </c>
      <c r="Q73" s="64" t="s">
        <v>685</v>
      </c>
      <c r="R73" s="63"/>
      <c r="S73" s="63"/>
      <c r="T73" s="63"/>
      <c r="U73" s="63"/>
      <c r="V73" s="64" t="s">
        <v>686</v>
      </c>
      <c r="W73" s="64" t="s">
        <v>225</v>
      </c>
      <c r="X73" s="66" t="s">
        <v>687</v>
      </c>
      <c r="Y73" s="64" t="s">
        <v>225</v>
      </c>
      <c r="Z73" s="68"/>
      <c r="AA73" s="63"/>
      <c r="AB73" s="63"/>
      <c r="AC73" s="63"/>
      <c r="AD73" s="63"/>
      <c r="AE73" s="63"/>
      <c r="AF73" s="63"/>
      <c r="AG73" s="63"/>
      <c r="AH73" s="63"/>
      <c r="AI73" s="63"/>
      <c r="AJ73" s="63"/>
      <c r="AK73" s="63"/>
      <c r="AL73" s="69"/>
    </row>
    <row r="74" spans="5:38" ht="89.25">
      <c r="E74" s="64" t="s">
        <v>507</v>
      </c>
      <c r="F74" s="76" t="s">
        <v>733</v>
      </c>
      <c r="G74" s="66" t="s">
        <v>688</v>
      </c>
      <c r="H74" s="66" t="s">
        <v>689</v>
      </c>
      <c r="I74" s="66" t="s">
        <v>690</v>
      </c>
      <c r="J74" s="66" t="s">
        <v>515</v>
      </c>
      <c r="K74" s="67"/>
      <c r="L74" s="67"/>
      <c r="M74" s="67"/>
      <c r="N74" s="63"/>
      <c r="O74" s="63" t="s">
        <v>613</v>
      </c>
      <c r="P74" s="63" t="s">
        <v>614</v>
      </c>
      <c r="Q74" s="64" t="s">
        <v>523</v>
      </c>
      <c r="R74" s="63"/>
      <c r="S74" s="63"/>
      <c r="T74" s="63"/>
      <c r="U74" s="63"/>
      <c r="V74" s="64"/>
      <c r="W74" s="64" t="s">
        <v>226</v>
      </c>
      <c r="X74" s="66"/>
      <c r="Y74" s="64"/>
      <c r="Z74" s="68"/>
      <c r="AA74" s="63"/>
      <c r="AB74" s="63"/>
      <c r="AC74" s="63"/>
      <c r="AD74" s="63"/>
      <c r="AE74" s="63"/>
      <c r="AF74" s="63"/>
      <c r="AG74" s="63"/>
      <c r="AH74" s="63"/>
      <c r="AI74" s="63"/>
      <c r="AJ74" s="63"/>
      <c r="AK74" s="63"/>
      <c r="AL74" s="69"/>
    </row>
    <row r="75" spans="5:38" ht="165.75">
      <c r="E75" s="64" t="s">
        <v>369</v>
      </c>
      <c r="F75" s="76" t="s">
        <v>733</v>
      </c>
      <c r="G75" s="66" t="s">
        <v>691</v>
      </c>
      <c r="H75" s="66" t="s">
        <v>692</v>
      </c>
      <c r="I75" s="66" t="s">
        <v>693</v>
      </c>
      <c r="J75" s="66" t="s">
        <v>445</v>
      </c>
      <c r="K75" s="67"/>
      <c r="L75" s="67"/>
      <c r="M75" s="67"/>
      <c r="N75" s="63"/>
      <c r="O75" s="63" t="s">
        <v>632</v>
      </c>
      <c r="P75" s="63" t="s">
        <v>694</v>
      </c>
      <c r="Q75" s="64" t="s">
        <v>596</v>
      </c>
      <c r="R75" s="63"/>
      <c r="S75" s="63"/>
      <c r="T75" s="63"/>
      <c r="U75" s="63"/>
      <c r="V75" s="64"/>
      <c r="W75" s="64" t="s">
        <v>226</v>
      </c>
      <c r="X75" s="66"/>
      <c r="Y75" s="64"/>
      <c r="Z75" s="68"/>
      <c r="AA75" s="63"/>
      <c r="AB75" s="63"/>
      <c r="AC75" s="63"/>
      <c r="AD75" s="63"/>
      <c r="AE75" s="63"/>
      <c r="AF75" s="63"/>
      <c r="AG75" s="63"/>
      <c r="AH75" s="63"/>
      <c r="AI75" s="63"/>
      <c r="AJ75" s="63"/>
      <c r="AK75" s="63"/>
      <c r="AL75" s="69"/>
    </row>
    <row r="76" spans="5:38" ht="76.5">
      <c r="E76" s="64" t="s">
        <v>403</v>
      </c>
      <c r="F76" s="76" t="s">
        <v>733</v>
      </c>
      <c r="G76" s="66" t="s">
        <v>695</v>
      </c>
      <c r="H76" s="66" t="s">
        <v>696</v>
      </c>
      <c r="I76" s="66" t="s">
        <v>697</v>
      </c>
      <c r="J76" s="66" t="s">
        <v>478</v>
      </c>
      <c r="K76" s="67"/>
      <c r="L76" s="67"/>
      <c r="M76" s="67"/>
      <c r="N76" s="63"/>
      <c r="O76" s="63" t="s">
        <v>632</v>
      </c>
      <c r="P76" s="63" t="s">
        <v>257</v>
      </c>
      <c r="Q76" s="64" t="s">
        <v>499</v>
      </c>
      <c r="R76" s="63"/>
      <c r="S76" s="63"/>
      <c r="T76" s="63"/>
      <c r="U76" s="63"/>
      <c r="V76" s="64" t="s">
        <v>698</v>
      </c>
      <c r="W76" s="64" t="s">
        <v>225</v>
      </c>
      <c r="X76" s="66" t="s">
        <v>699</v>
      </c>
      <c r="Y76" s="64" t="s">
        <v>226</v>
      </c>
      <c r="Z76" s="68"/>
      <c r="AA76" s="63"/>
      <c r="AB76" s="63"/>
      <c r="AC76" s="63"/>
      <c r="AD76" s="63"/>
      <c r="AE76" s="63"/>
      <c r="AF76" s="63"/>
      <c r="AG76" s="63"/>
      <c r="AH76" s="63"/>
      <c r="AI76" s="63"/>
      <c r="AJ76" s="63"/>
      <c r="AK76" s="63"/>
      <c r="AL76" s="69"/>
    </row>
    <row r="77" spans="5:38" ht="102">
      <c r="E77" s="64" t="s">
        <v>382</v>
      </c>
      <c r="F77" s="76" t="s">
        <v>733</v>
      </c>
      <c r="G77" s="66" t="s">
        <v>700</v>
      </c>
      <c r="H77" s="66" t="s">
        <v>701</v>
      </c>
      <c r="I77" s="66" t="s">
        <v>702</v>
      </c>
      <c r="J77" s="66" t="s">
        <v>478</v>
      </c>
      <c r="K77" s="67"/>
      <c r="L77" s="67"/>
      <c r="M77" s="67"/>
      <c r="N77" s="63"/>
      <c r="O77" s="63" t="s">
        <v>632</v>
      </c>
      <c r="P77" s="63" t="s">
        <v>257</v>
      </c>
      <c r="Q77" s="64" t="s">
        <v>500</v>
      </c>
      <c r="R77" s="63"/>
      <c r="S77" s="63"/>
      <c r="T77" s="63"/>
      <c r="U77" s="63"/>
      <c r="V77" s="64" t="s">
        <v>703</v>
      </c>
      <c r="W77" s="64" t="s">
        <v>225</v>
      </c>
      <c r="X77" s="66" t="s">
        <v>704</v>
      </c>
      <c r="Y77" s="64" t="s">
        <v>226</v>
      </c>
      <c r="Z77" s="68"/>
      <c r="AA77" s="63"/>
      <c r="AB77" s="63"/>
      <c r="AC77" s="63"/>
      <c r="AD77" s="63"/>
      <c r="AE77" s="63"/>
      <c r="AF77" s="63"/>
      <c r="AG77" s="63"/>
      <c r="AH77" s="63"/>
      <c r="AI77" s="63"/>
      <c r="AJ77" s="63"/>
      <c r="AK77" s="63"/>
      <c r="AL77" s="69"/>
    </row>
    <row r="78" spans="5:38" ht="76.5">
      <c r="E78" s="64" t="s">
        <v>382</v>
      </c>
      <c r="F78" s="76" t="s">
        <v>733</v>
      </c>
      <c r="G78" s="66" t="s">
        <v>705</v>
      </c>
      <c r="H78" s="66" t="s">
        <v>706</v>
      </c>
      <c r="I78" s="66" t="s">
        <v>707</v>
      </c>
      <c r="J78" s="66" t="s">
        <v>499</v>
      </c>
      <c r="K78" s="67"/>
      <c r="L78" s="67"/>
      <c r="M78" s="67"/>
      <c r="N78" s="63"/>
      <c r="O78" s="63" t="s">
        <v>632</v>
      </c>
      <c r="P78" s="63" t="s">
        <v>257</v>
      </c>
      <c r="Q78" s="64" t="s">
        <v>478</v>
      </c>
      <c r="R78" s="63"/>
      <c r="S78" s="63"/>
      <c r="T78" s="63"/>
      <c r="U78" s="63"/>
      <c r="V78" s="64"/>
      <c r="W78" s="64" t="s">
        <v>226</v>
      </c>
      <c r="X78" s="66"/>
      <c r="Y78" s="64"/>
      <c r="Z78" s="68"/>
      <c r="AA78" s="63"/>
      <c r="AB78" s="63"/>
      <c r="AC78" s="63"/>
      <c r="AD78" s="63"/>
      <c r="AE78" s="63"/>
      <c r="AF78" s="63"/>
      <c r="AG78" s="63"/>
      <c r="AH78" s="63"/>
      <c r="AI78" s="63"/>
      <c r="AJ78" s="63"/>
      <c r="AK78" s="63"/>
      <c r="AL78" s="69"/>
    </row>
    <row r="79" spans="5:38" ht="101.25">
      <c r="E79" s="64" t="s">
        <v>369</v>
      </c>
      <c r="F79" s="76" t="s">
        <v>733</v>
      </c>
      <c r="G79" s="66" t="s">
        <v>708</v>
      </c>
      <c r="H79" s="66" t="s">
        <v>709</v>
      </c>
      <c r="I79" s="71" t="s">
        <v>710</v>
      </c>
      <c r="J79" s="66" t="s">
        <v>458</v>
      </c>
      <c r="K79" s="67"/>
      <c r="L79" s="67"/>
      <c r="M79" s="67"/>
      <c r="N79" s="63"/>
      <c r="O79" s="63" t="s">
        <v>632</v>
      </c>
      <c r="P79" s="63" t="s">
        <v>259</v>
      </c>
      <c r="Q79" s="64" t="s">
        <v>451</v>
      </c>
      <c r="R79" s="63"/>
      <c r="S79" s="63"/>
      <c r="T79" s="63"/>
      <c r="U79" s="63"/>
      <c r="V79" s="64"/>
      <c r="W79" s="64" t="s">
        <v>226</v>
      </c>
      <c r="X79" s="66"/>
      <c r="Y79" s="64"/>
      <c r="Z79" s="68"/>
      <c r="AA79" s="63"/>
      <c r="AB79" s="63"/>
      <c r="AC79" s="63"/>
      <c r="AD79" s="63"/>
      <c r="AE79" s="63"/>
      <c r="AF79" s="63"/>
      <c r="AG79" s="63"/>
      <c r="AH79" s="63"/>
      <c r="AI79" s="63"/>
      <c r="AJ79" s="63"/>
      <c r="AK79" s="63"/>
      <c r="AL79" s="69"/>
    </row>
    <row r="80" spans="5:38" ht="114.75">
      <c r="E80" s="64" t="s">
        <v>711</v>
      </c>
      <c r="F80" s="76" t="s">
        <v>733</v>
      </c>
      <c r="G80" s="66" t="s">
        <v>712</v>
      </c>
      <c r="H80" s="66" t="s">
        <v>713</v>
      </c>
      <c r="I80" s="66" t="s">
        <v>714</v>
      </c>
      <c r="J80" s="66" t="s">
        <v>441</v>
      </c>
      <c r="K80" s="67"/>
      <c r="L80" s="67"/>
      <c r="M80" s="67"/>
      <c r="N80" s="63"/>
      <c r="O80" s="63" t="s">
        <v>632</v>
      </c>
      <c r="P80" s="63" t="s">
        <v>258</v>
      </c>
      <c r="Q80" s="64" t="s">
        <v>493</v>
      </c>
      <c r="R80" s="63"/>
      <c r="S80" s="63"/>
      <c r="T80" s="63"/>
      <c r="U80" s="63"/>
      <c r="V80" s="64"/>
      <c r="W80" s="64" t="s">
        <v>226</v>
      </c>
      <c r="X80" s="66"/>
      <c r="Y80" s="64"/>
      <c r="Z80" s="68"/>
      <c r="AA80" s="63"/>
      <c r="AB80" s="63"/>
      <c r="AC80" s="63"/>
      <c r="AD80" s="63"/>
      <c r="AE80" s="63"/>
      <c r="AF80" s="63"/>
      <c r="AG80" s="63"/>
      <c r="AH80" s="63"/>
      <c r="AI80" s="63"/>
      <c r="AJ80" s="63"/>
      <c r="AK80" s="63"/>
      <c r="AL80" s="69"/>
    </row>
    <row r="81" spans="5:38" ht="89.25">
      <c r="E81" s="64" t="s">
        <v>403</v>
      </c>
      <c r="F81" s="76" t="s">
        <v>733</v>
      </c>
      <c r="G81" s="66" t="s">
        <v>715</v>
      </c>
      <c r="H81" s="66" t="s">
        <v>716</v>
      </c>
      <c r="I81" s="66" t="s">
        <v>717</v>
      </c>
      <c r="J81" s="66" t="s">
        <v>488</v>
      </c>
      <c r="K81" s="67"/>
      <c r="L81" s="67"/>
      <c r="M81" s="67"/>
      <c r="N81" s="63"/>
      <c r="O81" s="63" t="s">
        <v>632</v>
      </c>
      <c r="P81" s="63" t="s">
        <v>260</v>
      </c>
      <c r="Q81" s="64" t="s">
        <v>496</v>
      </c>
      <c r="R81" s="63"/>
      <c r="S81" s="63"/>
      <c r="T81" s="63"/>
      <c r="U81" s="63"/>
      <c r="V81" s="64"/>
      <c r="W81" s="64" t="s">
        <v>226</v>
      </c>
      <c r="X81" s="66"/>
      <c r="Y81" s="64"/>
      <c r="Z81" s="68"/>
      <c r="AA81" s="63"/>
      <c r="AB81" s="63"/>
      <c r="AC81" s="63"/>
      <c r="AD81" s="63"/>
      <c r="AE81" s="63"/>
      <c r="AF81" s="63"/>
      <c r="AG81" s="63"/>
      <c r="AH81" s="63"/>
      <c r="AI81" s="63"/>
      <c r="AJ81" s="63"/>
      <c r="AK81" s="63"/>
      <c r="AL81" s="69"/>
    </row>
    <row r="82" spans="5:38" ht="63.75">
      <c r="E82" s="64" t="s">
        <v>403</v>
      </c>
      <c r="F82" s="76" t="s">
        <v>733</v>
      </c>
      <c r="G82" s="66" t="s">
        <v>718</v>
      </c>
      <c r="H82" s="66" t="s">
        <v>719</v>
      </c>
      <c r="I82" s="66" t="s">
        <v>720</v>
      </c>
      <c r="J82" s="72" t="s">
        <v>721</v>
      </c>
      <c r="K82" s="67"/>
      <c r="L82" s="67"/>
      <c r="M82" s="67"/>
      <c r="N82" s="63"/>
      <c r="O82" s="63" t="s">
        <v>632</v>
      </c>
      <c r="P82" s="63"/>
      <c r="Q82" s="64" t="s">
        <v>496</v>
      </c>
      <c r="R82" s="63"/>
      <c r="S82" s="63"/>
      <c r="T82" s="63"/>
      <c r="U82" s="63"/>
      <c r="V82" s="64"/>
      <c r="W82" s="64" t="s">
        <v>226</v>
      </c>
      <c r="X82" s="66"/>
      <c r="Y82" s="64"/>
      <c r="Z82" s="68"/>
      <c r="AA82" s="63"/>
      <c r="AB82" s="63"/>
      <c r="AC82" s="63"/>
      <c r="AD82" s="63"/>
      <c r="AE82" s="63"/>
      <c r="AF82" s="63"/>
      <c r="AG82" s="63"/>
      <c r="AH82" s="63"/>
      <c r="AI82" s="63"/>
      <c r="AJ82" s="63"/>
      <c r="AK82" s="63"/>
      <c r="AL82" s="69"/>
    </row>
    <row r="83" spans="5:38" ht="127.5">
      <c r="E83" s="64" t="s">
        <v>711</v>
      </c>
      <c r="F83" s="76" t="s">
        <v>733</v>
      </c>
      <c r="G83" s="66" t="s">
        <v>722</v>
      </c>
      <c r="H83" s="66" t="s">
        <v>723</v>
      </c>
      <c r="I83" s="66" t="s">
        <v>724</v>
      </c>
      <c r="J83" s="66" t="s">
        <v>607</v>
      </c>
      <c r="K83" s="67"/>
      <c r="L83" s="67"/>
      <c r="M83" s="67"/>
      <c r="N83" s="63"/>
      <c r="O83" s="63" t="s">
        <v>632</v>
      </c>
      <c r="P83" s="63"/>
      <c r="Q83" s="64" t="s">
        <v>494</v>
      </c>
      <c r="R83" s="63"/>
      <c r="S83" s="63"/>
      <c r="T83" s="63"/>
      <c r="U83" s="63"/>
      <c r="V83" s="64"/>
      <c r="W83" s="64" t="s">
        <v>226</v>
      </c>
      <c r="X83" s="66"/>
      <c r="Y83" s="64"/>
      <c r="Z83" s="68"/>
      <c r="AA83" s="63"/>
      <c r="AB83" s="63"/>
      <c r="AC83" s="63"/>
      <c r="AD83" s="63"/>
      <c r="AE83" s="63"/>
      <c r="AF83" s="63"/>
      <c r="AG83" s="63"/>
      <c r="AH83" s="63"/>
      <c r="AI83" s="63"/>
      <c r="AJ83" s="63"/>
      <c r="AK83" s="63"/>
      <c r="AL83" s="69"/>
    </row>
    <row r="84" spans="5:38" ht="127.5">
      <c r="E84" s="64" t="s">
        <v>382</v>
      </c>
      <c r="F84" s="76" t="s">
        <v>733</v>
      </c>
      <c r="G84" s="66" t="s">
        <v>725</v>
      </c>
      <c r="H84" s="66" t="s">
        <v>726</v>
      </c>
      <c r="I84" s="66" t="s">
        <v>727</v>
      </c>
      <c r="J84" s="66" t="s">
        <v>451</v>
      </c>
      <c r="K84" s="67"/>
      <c r="L84" s="67"/>
      <c r="M84" s="67"/>
      <c r="N84" s="63"/>
      <c r="O84" s="63" t="s">
        <v>632</v>
      </c>
      <c r="P84" s="63"/>
      <c r="Q84" s="64" t="s">
        <v>458</v>
      </c>
      <c r="R84" s="63"/>
      <c r="S84" s="63"/>
      <c r="T84" s="63"/>
      <c r="U84" s="63"/>
      <c r="V84" s="64"/>
      <c r="W84" s="64" t="s">
        <v>226</v>
      </c>
      <c r="X84" s="66"/>
      <c r="Y84" s="64"/>
      <c r="Z84" s="68"/>
      <c r="AA84" s="63"/>
      <c r="AB84" s="63"/>
      <c r="AC84" s="63"/>
      <c r="AD84" s="63"/>
      <c r="AE84" s="63"/>
      <c r="AF84" s="63"/>
      <c r="AG84" s="63"/>
      <c r="AH84" s="63"/>
      <c r="AI84" s="63"/>
      <c r="AJ84" s="63"/>
      <c r="AK84" s="63"/>
      <c r="AL84" s="69"/>
    </row>
    <row r="85" spans="5:38" ht="89.25">
      <c r="E85" s="64" t="s">
        <v>728</v>
      </c>
      <c r="F85" s="76" t="s">
        <v>733</v>
      </c>
      <c r="G85" s="66" t="s">
        <v>729</v>
      </c>
      <c r="H85" s="66" t="s">
        <v>730</v>
      </c>
      <c r="I85" s="66" t="s">
        <v>731</v>
      </c>
      <c r="J85" s="66" t="s">
        <v>416</v>
      </c>
      <c r="K85" s="67"/>
      <c r="L85" s="67"/>
      <c r="M85" s="67"/>
      <c r="N85" s="63"/>
      <c r="O85" s="63" t="s">
        <v>620</v>
      </c>
      <c r="P85" s="63" t="s">
        <v>255</v>
      </c>
      <c r="Q85" s="64" t="s">
        <v>415</v>
      </c>
      <c r="R85" s="63"/>
      <c r="S85" s="63"/>
      <c r="T85" s="63"/>
      <c r="U85" s="63"/>
      <c r="V85" s="64"/>
      <c r="W85" s="64" t="s">
        <v>226</v>
      </c>
      <c r="X85" s="66"/>
      <c r="Y85" s="64"/>
      <c r="Z85" s="68"/>
      <c r="AA85" s="63"/>
      <c r="AB85" s="63"/>
      <c r="AC85" s="63"/>
      <c r="AD85" s="63"/>
      <c r="AE85" s="63"/>
      <c r="AF85" s="63"/>
      <c r="AG85" s="63"/>
      <c r="AH85" s="63"/>
      <c r="AI85" s="63"/>
      <c r="AJ85" s="63"/>
      <c r="AK85" s="63"/>
      <c r="AL85" s="69"/>
    </row>
    <row r="86" spans="5:38">
      <c r="E86" s="64"/>
      <c r="F86" s="65"/>
      <c r="G86" s="66"/>
      <c r="H86" s="66"/>
      <c r="I86" s="66"/>
      <c r="J86" s="66"/>
      <c r="K86" s="67"/>
      <c r="L86" s="67"/>
      <c r="M86" s="67"/>
      <c r="N86" s="63"/>
      <c r="O86" s="63"/>
      <c r="P86" s="63"/>
      <c r="Q86" s="64"/>
      <c r="R86" s="63"/>
      <c r="S86" s="63"/>
      <c r="T86" s="63"/>
      <c r="U86" s="63"/>
      <c r="V86" s="64"/>
      <c r="W86" s="64"/>
      <c r="X86" s="66"/>
      <c r="Y86" s="64"/>
      <c r="Z86" s="68"/>
      <c r="AA86" s="63"/>
      <c r="AB86" s="63"/>
      <c r="AC86" s="63"/>
      <c r="AD86" s="63"/>
      <c r="AE86" s="63"/>
      <c r="AF86" s="63"/>
      <c r="AG86" s="63"/>
      <c r="AH86" s="63"/>
      <c r="AI86" s="63"/>
      <c r="AJ86" s="63"/>
      <c r="AK86" s="63"/>
      <c r="AL86" s="69"/>
    </row>
    <row r="87" spans="5:38">
      <c r="E87" s="64"/>
      <c r="F87" s="65"/>
      <c r="G87" s="66"/>
      <c r="H87" s="66"/>
      <c r="I87" s="66"/>
      <c r="J87" s="66"/>
      <c r="K87" s="67"/>
      <c r="L87" s="67"/>
      <c r="M87" s="67"/>
      <c r="N87" s="63"/>
      <c r="O87" s="63"/>
      <c r="P87" s="63"/>
      <c r="Q87" s="64"/>
      <c r="R87" s="63"/>
      <c r="S87" s="63"/>
      <c r="T87" s="63"/>
      <c r="U87" s="63"/>
      <c r="V87" s="64"/>
      <c r="W87" s="64"/>
      <c r="X87" s="66"/>
      <c r="Y87" s="64"/>
      <c r="Z87" s="68"/>
      <c r="AA87" s="63"/>
      <c r="AB87" s="63"/>
      <c r="AC87" s="63"/>
      <c r="AD87" s="63"/>
      <c r="AE87" s="63"/>
      <c r="AF87" s="63"/>
      <c r="AG87" s="63"/>
      <c r="AH87" s="63"/>
      <c r="AI87" s="63"/>
      <c r="AJ87" s="63"/>
      <c r="AK87" s="63"/>
      <c r="AL87" s="69"/>
    </row>
    <row r="88" spans="5:38">
      <c r="E88" s="64"/>
      <c r="F88" s="65"/>
      <c r="G88" s="66"/>
      <c r="H88" s="66"/>
      <c r="I88" s="66"/>
      <c r="J88" s="66"/>
      <c r="K88" s="67"/>
      <c r="L88" s="67"/>
      <c r="M88" s="67"/>
      <c r="N88" s="63"/>
      <c r="O88" s="63"/>
      <c r="P88" s="63"/>
      <c r="Q88" s="64"/>
      <c r="R88" s="63"/>
      <c r="S88" s="63"/>
      <c r="T88" s="63"/>
      <c r="U88" s="63"/>
      <c r="V88" s="64"/>
      <c r="W88" s="64"/>
      <c r="X88" s="66"/>
      <c r="Y88" s="64"/>
      <c r="Z88" s="68"/>
      <c r="AA88" s="63"/>
      <c r="AB88" s="63"/>
      <c r="AC88" s="63"/>
      <c r="AD88" s="63"/>
      <c r="AE88" s="63"/>
      <c r="AF88" s="63"/>
      <c r="AG88" s="63"/>
      <c r="AH88" s="63"/>
      <c r="AI88" s="63"/>
      <c r="AJ88" s="63"/>
      <c r="AK88" s="63"/>
      <c r="AL88" s="69"/>
    </row>
    <row r="89" spans="5:38">
      <c r="E89" s="64"/>
      <c r="F89" s="65"/>
      <c r="G89" s="66"/>
      <c r="H89" s="66"/>
      <c r="I89" s="66"/>
      <c r="J89" s="66"/>
      <c r="K89" s="67"/>
      <c r="L89" s="67"/>
      <c r="M89" s="67"/>
      <c r="N89" s="63"/>
      <c r="O89" s="63"/>
      <c r="P89" s="63"/>
      <c r="Q89" s="64"/>
      <c r="R89" s="63"/>
      <c r="S89" s="63"/>
      <c r="T89" s="63"/>
      <c r="U89" s="63"/>
      <c r="V89" s="64"/>
      <c r="W89" s="64"/>
      <c r="X89" s="66"/>
      <c r="Y89" s="64"/>
      <c r="Z89" s="68"/>
      <c r="AA89" s="63"/>
      <c r="AB89" s="63"/>
      <c r="AC89" s="63"/>
      <c r="AD89" s="63"/>
      <c r="AE89" s="63"/>
      <c r="AF89" s="63"/>
      <c r="AG89" s="63"/>
      <c r="AH89" s="63"/>
      <c r="AI89" s="63"/>
      <c r="AJ89" s="63"/>
      <c r="AK89" s="63"/>
      <c r="AL89" s="69"/>
    </row>
    <row r="90" spans="5:38">
      <c r="E90" s="64"/>
      <c r="F90" s="65"/>
      <c r="G90" s="66"/>
      <c r="H90" s="66"/>
      <c r="I90" s="66"/>
      <c r="J90" s="66"/>
      <c r="K90" s="67"/>
      <c r="L90" s="67"/>
      <c r="M90" s="67"/>
      <c r="N90" s="63"/>
      <c r="O90" s="63"/>
      <c r="P90" s="63"/>
      <c r="Q90" s="64"/>
      <c r="R90" s="63"/>
      <c r="S90" s="63"/>
      <c r="T90" s="63"/>
      <c r="U90" s="63"/>
      <c r="V90" s="64"/>
      <c r="W90" s="64"/>
      <c r="X90" s="66"/>
      <c r="Y90" s="64"/>
      <c r="Z90" s="68"/>
      <c r="AA90" s="63"/>
      <c r="AB90" s="63"/>
      <c r="AC90" s="63"/>
      <c r="AD90" s="63"/>
      <c r="AE90" s="63"/>
      <c r="AF90" s="63"/>
      <c r="AG90" s="63"/>
      <c r="AH90" s="63"/>
      <c r="AI90" s="63"/>
      <c r="AJ90" s="63"/>
      <c r="AK90" s="63"/>
      <c r="AL90" s="69"/>
    </row>
    <row r="91" spans="5:38">
      <c r="E91" s="64"/>
      <c r="F91" s="65"/>
      <c r="G91" s="66"/>
      <c r="H91" s="66"/>
      <c r="I91" s="66"/>
      <c r="J91" s="66"/>
      <c r="K91" s="67"/>
      <c r="L91" s="67"/>
      <c r="M91" s="67"/>
      <c r="N91" s="63"/>
      <c r="O91" s="63"/>
      <c r="P91" s="63"/>
      <c r="Q91" s="64"/>
      <c r="R91" s="63"/>
      <c r="S91" s="63"/>
      <c r="T91" s="63"/>
      <c r="U91" s="63"/>
      <c r="V91" s="64"/>
      <c r="W91" s="64"/>
      <c r="X91" s="66"/>
      <c r="Y91" s="64"/>
      <c r="Z91" s="68"/>
      <c r="AA91" s="63"/>
      <c r="AB91" s="63"/>
      <c r="AC91" s="63"/>
      <c r="AD91" s="63"/>
      <c r="AE91" s="63"/>
      <c r="AF91" s="63"/>
      <c r="AG91" s="63"/>
      <c r="AH91" s="63"/>
      <c r="AI91" s="63"/>
      <c r="AJ91" s="63"/>
      <c r="AK91" s="63"/>
      <c r="AL91" s="69"/>
    </row>
    <row r="92" spans="5:38">
      <c r="E92" s="64"/>
      <c r="F92" s="65"/>
      <c r="G92" s="66"/>
      <c r="H92" s="66"/>
      <c r="I92" s="66"/>
      <c r="J92" s="66"/>
      <c r="K92" s="67"/>
      <c r="L92" s="67"/>
      <c r="M92" s="67"/>
      <c r="N92" s="63"/>
      <c r="O92" s="63"/>
      <c r="P92" s="63"/>
      <c r="Q92" s="64"/>
      <c r="R92" s="63"/>
      <c r="S92" s="63"/>
      <c r="T92" s="63"/>
      <c r="U92" s="63"/>
      <c r="V92" s="64"/>
      <c r="W92" s="64"/>
      <c r="X92" s="66"/>
      <c r="Y92" s="64"/>
      <c r="Z92" s="68"/>
      <c r="AA92" s="63"/>
      <c r="AB92" s="63"/>
      <c r="AC92" s="63"/>
      <c r="AD92" s="63"/>
      <c r="AE92" s="63"/>
      <c r="AF92" s="63"/>
      <c r="AG92" s="63"/>
      <c r="AH92" s="63"/>
      <c r="AI92" s="63"/>
      <c r="AJ92" s="63"/>
      <c r="AK92" s="63"/>
      <c r="AL92" s="69"/>
    </row>
    <row r="93" spans="5:38">
      <c r="E93" s="64"/>
      <c r="F93" s="65"/>
      <c r="G93" s="66"/>
      <c r="H93" s="66"/>
      <c r="I93" s="66"/>
      <c r="J93" s="66"/>
      <c r="K93" s="67"/>
      <c r="L93" s="67"/>
      <c r="M93" s="67"/>
      <c r="N93" s="63"/>
      <c r="O93" s="63"/>
      <c r="P93" s="63"/>
      <c r="Q93" s="64"/>
      <c r="R93" s="63"/>
      <c r="S93" s="63"/>
      <c r="T93" s="63"/>
      <c r="U93" s="63"/>
      <c r="V93" s="64"/>
      <c r="W93" s="64"/>
      <c r="X93" s="66"/>
      <c r="Y93" s="64"/>
      <c r="Z93" s="68"/>
      <c r="AA93" s="63"/>
      <c r="AB93" s="63"/>
      <c r="AC93" s="63"/>
      <c r="AD93" s="63"/>
      <c r="AE93" s="63"/>
      <c r="AF93" s="63"/>
      <c r="AG93" s="63"/>
      <c r="AH93" s="63"/>
      <c r="AI93" s="63"/>
      <c r="AJ93" s="63"/>
      <c r="AK93" s="63"/>
      <c r="AL93" s="69"/>
    </row>
    <row r="94" spans="5:38">
      <c r="E94" s="64"/>
      <c r="F94" s="65"/>
      <c r="G94" s="66"/>
      <c r="H94" s="66"/>
      <c r="I94" s="66"/>
      <c r="J94" s="66"/>
      <c r="K94" s="67"/>
      <c r="L94" s="67"/>
      <c r="M94" s="67"/>
      <c r="N94" s="63"/>
      <c r="O94" s="63"/>
      <c r="P94" s="63"/>
      <c r="Q94" s="64"/>
      <c r="R94" s="63"/>
      <c r="S94" s="63"/>
      <c r="T94" s="63"/>
      <c r="U94" s="63"/>
      <c r="V94" s="64"/>
      <c r="W94" s="64"/>
      <c r="X94" s="66"/>
      <c r="Y94" s="64"/>
      <c r="Z94" s="68"/>
      <c r="AA94" s="63"/>
      <c r="AB94" s="63"/>
      <c r="AC94" s="63"/>
      <c r="AD94" s="63"/>
      <c r="AE94" s="63"/>
      <c r="AF94" s="63"/>
      <c r="AG94" s="63"/>
      <c r="AH94" s="63"/>
      <c r="AI94" s="63"/>
      <c r="AJ94" s="63"/>
      <c r="AK94" s="63"/>
      <c r="AL94" s="69"/>
    </row>
    <row r="95" spans="5:38">
      <c r="E95" s="64"/>
      <c r="F95" s="65"/>
      <c r="G95" s="66"/>
      <c r="H95" s="66"/>
      <c r="I95" s="66"/>
      <c r="J95" s="66"/>
      <c r="K95" s="67"/>
      <c r="L95" s="67"/>
      <c r="M95" s="67"/>
      <c r="N95" s="63"/>
      <c r="O95" s="63"/>
      <c r="P95" s="63"/>
      <c r="Q95" s="64"/>
      <c r="R95" s="63"/>
      <c r="S95" s="63"/>
      <c r="T95" s="63"/>
      <c r="U95" s="63"/>
      <c r="V95" s="64"/>
      <c r="W95" s="64"/>
      <c r="X95" s="66"/>
      <c r="Y95" s="64"/>
      <c r="Z95" s="68"/>
      <c r="AA95" s="63"/>
      <c r="AB95" s="63"/>
      <c r="AC95" s="63"/>
      <c r="AD95" s="63"/>
      <c r="AE95" s="63"/>
      <c r="AF95" s="63"/>
      <c r="AG95" s="63"/>
      <c r="AH95" s="63"/>
      <c r="AI95" s="63"/>
      <c r="AJ95" s="63"/>
      <c r="AK95" s="63"/>
      <c r="AL95" s="69"/>
    </row>
    <row r="96" spans="5:38">
      <c r="E96" s="64"/>
      <c r="F96" s="65"/>
      <c r="G96" s="66"/>
      <c r="H96" s="66"/>
      <c r="I96" s="66"/>
      <c r="J96" s="66"/>
      <c r="K96" s="67"/>
      <c r="L96" s="67"/>
      <c r="M96" s="67"/>
      <c r="N96" s="63"/>
      <c r="O96" s="63"/>
      <c r="P96" s="63"/>
      <c r="Q96" s="64"/>
      <c r="R96" s="63"/>
      <c r="S96" s="63"/>
      <c r="T96" s="63"/>
      <c r="U96" s="63"/>
      <c r="V96" s="64"/>
      <c r="W96" s="64"/>
      <c r="X96" s="66"/>
      <c r="Y96" s="64"/>
      <c r="Z96" s="68"/>
      <c r="AA96" s="63"/>
      <c r="AB96" s="63"/>
      <c r="AC96" s="63"/>
      <c r="AD96" s="63"/>
      <c r="AE96" s="63"/>
      <c r="AF96" s="63"/>
      <c r="AG96" s="63"/>
      <c r="AH96" s="63"/>
      <c r="AI96" s="63"/>
      <c r="AJ96" s="63"/>
      <c r="AK96" s="63"/>
      <c r="AL96" s="69"/>
    </row>
    <row r="97" spans="5:38">
      <c r="E97" s="64"/>
      <c r="F97" s="65"/>
      <c r="G97" s="66"/>
      <c r="H97" s="66"/>
      <c r="I97" s="66"/>
      <c r="J97" s="66"/>
      <c r="K97" s="67"/>
      <c r="L97" s="67"/>
      <c r="M97" s="67"/>
      <c r="N97" s="63"/>
      <c r="O97" s="63"/>
      <c r="P97" s="63"/>
      <c r="Q97" s="64"/>
      <c r="R97" s="63"/>
      <c r="S97" s="63"/>
      <c r="T97" s="63"/>
      <c r="U97" s="63"/>
      <c r="V97" s="64"/>
      <c r="W97" s="64"/>
      <c r="X97" s="66"/>
      <c r="Y97" s="64"/>
      <c r="Z97" s="68"/>
      <c r="AA97" s="63"/>
      <c r="AB97" s="63"/>
      <c r="AC97" s="63"/>
      <c r="AD97" s="63"/>
      <c r="AE97" s="63"/>
      <c r="AF97" s="63"/>
      <c r="AG97" s="63"/>
      <c r="AH97" s="63"/>
      <c r="AI97" s="63"/>
      <c r="AJ97" s="63"/>
      <c r="AK97" s="63"/>
      <c r="AL97" s="69"/>
    </row>
    <row r="98" spans="5:38">
      <c r="E98" s="64"/>
      <c r="F98" s="65"/>
      <c r="G98" s="66"/>
      <c r="H98" s="66"/>
      <c r="I98" s="66"/>
      <c r="J98" s="66"/>
      <c r="K98" s="67"/>
      <c r="L98" s="67"/>
      <c r="M98" s="67"/>
      <c r="N98" s="63"/>
      <c r="O98" s="63"/>
      <c r="P98" s="63"/>
      <c r="Q98" s="64"/>
      <c r="R98" s="63"/>
      <c r="S98" s="63"/>
      <c r="T98" s="63"/>
      <c r="U98" s="63"/>
      <c r="V98" s="64"/>
      <c r="W98" s="64"/>
      <c r="X98" s="66"/>
      <c r="Y98" s="64"/>
      <c r="Z98" s="68"/>
      <c r="AA98" s="63"/>
      <c r="AB98" s="63"/>
      <c r="AC98" s="63"/>
      <c r="AD98" s="63"/>
      <c r="AE98" s="63"/>
      <c r="AF98" s="63"/>
      <c r="AG98" s="63"/>
      <c r="AH98" s="63"/>
      <c r="AI98" s="63"/>
      <c r="AJ98" s="63"/>
      <c r="AK98" s="63"/>
      <c r="AL98" s="69"/>
    </row>
    <row r="99" spans="5:38">
      <c r="E99" s="64"/>
      <c r="F99" s="65"/>
      <c r="G99" s="66"/>
      <c r="H99" s="66"/>
      <c r="I99" s="66"/>
      <c r="J99" s="66"/>
      <c r="K99" s="67"/>
      <c r="L99" s="67"/>
      <c r="M99" s="67"/>
      <c r="N99" s="63"/>
      <c r="O99" s="63"/>
      <c r="P99" s="63"/>
      <c r="Q99" s="64"/>
      <c r="R99" s="63"/>
      <c r="S99" s="63"/>
      <c r="T99" s="63"/>
      <c r="U99" s="63"/>
      <c r="V99" s="64"/>
      <c r="W99" s="64"/>
      <c r="X99" s="66"/>
      <c r="Y99" s="64"/>
      <c r="Z99" s="68"/>
      <c r="AA99" s="63"/>
      <c r="AB99" s="63"/>
      <c r="AC99" s="63"/>
      <c r="AD99" s="63"/>
      <c r="AE99" s="63"/>
      <c r="AF99" s="63"/>
      <c r="AG99" s="63"/>
      <c r="AH99" s="63"/>
      <c r="AI99" s="63"/>
      <c r="AJ99" s="63"/>
      <c r="AK99" s="63"/>
      <c r="AL99" s="69"/>
    </row>
    <row r="100" spans="5:38">
      <c r="E100" s="64"/>
      <c r="F100" s="65"/>
      <c r="G100" s="66"/>
      <c r="H100" s="66"/>
      <c r="I100" s="66"/>
      <c r="J100" s="66"/>
      <c r="K100" s="67"/>
      <c r="L100" s="67"/>
      <c r="M100" s="67"/>
      <c r="N100" s="63"/>
      <c r="O100" s="63"/>
      <c r="P100" s="63"/>
      <c r="Q100" s="64"/>
      <c r="R100" s="63"/>
      <c r="S100" s="63"/>
      <c r="T100" s="63"/>
      <c r="U100" s="63"/>
      <c r="V100" s="64"/>
      <c r="W100" s="64"/>
      <c r="X100" s="66"/>
      <c r="Y100" s="64"/>
      <c r="Z100" s="68"/>
      <c r="AA100" s="63"/>
      <c r="AB100" s="63"/>
      <c r="AC100" s="63"/>
      <c r="AD100" s="63"/>
      <c r="AE100" s="63"/>
      <c r="AF100" s="63"/>
      <c r="AG100" s="63"/>
      <c r="AH100" s="63"/>
      <c r="AI100" s="63"/>
      <c r="AJ100" s="63"/>
      <c r="AK100" s="63"/>
      <c r="AL100" s="69"/>
    </row>
    <row r="101" spans="5:38">
      <c r="E101" s="64"/>
      <c r="F101" s="65"/>
      <c r="G101" s="66"/>
      <c r="H101" s="66"/>
      <c r="I101" s="66"/>
      <c r="J101" s="66"/>
      <c r="K101" s="67"/>
      <c r="L101" s="67"/>
      <c r="M101" s="67"/>
      <c r="N101" s="63"/>
      <c r="O101" s="63"/>
      <c r="P101" s="63"/>
      <c r="Q101" s="64"/>
      <c r="R101" s="63"/>
      <c r="S101" s="63"/>
      <c r="T101" s="63"/>
      <c r="U101" s="63"/>
      <c r="V101" s="64"/>
      <c r="W101" s="64"/>
      <c r="X101" s="66"/>
      <c r="Y101" s="64"/>
      <c r="Z101" s="68"/>
      <c r="AA101" s="63"/>
      <c r="AB101" s="63"/>
      <c r="AC101" s="63"/>
      <c r="AD101" s="63"/>
      <c r="AE101" s="63"/>
      <c r="AF101" s="63"/>
      <c r="AG101" s="63"/>
      <c r="AH101" s="63"/>
      <c r="AI101" s="63"/>
      <c r="AJ101" s="63"/>
      <c r="AK101" s="63"/>
      <c r="AL101" s="69"/>
    </row>
    <row r="102" spans="5:38">
      <c r="E102" s="64"/>
      <c r="F102" s="65"/>
      <c r="G102" s="66"/>
      <c r="H102" s="66"/>
      <c r="I102" s="66"/>
      <c r="J102" s="66"/>
      <c r="K102" s="67"/>
      <c r="L102" s="67"/>
      <c r="M102" s="67"/>
      <c r="N102" s="63"/>
      <c r="O102" s="63"/>
      <c r="P102" s="63"/>
      <c r="Q102" s="64"/>
      <c r="R102" s="63"/>
      <c r="S102" s="63"/>
      <c r="T102" s="63"/>
      <c r="U102" s="63"/>
      <c r="V102" s="64"/>
      <c r="W102" s="64"/>
      <c r="X102" s="66"/>
      <c r="Y102" s="64"/>
      <c r="Z102" s="68"/>
      <c r="AA102" s="63"/>
      <c r="AB102" s="63"/>
      <c r="AC102" s="63"/>
      <c r="AD102" s="63"/>
      <c r="AE102" s="63"/>
      <c r="AF102" s="63"/>
      <c r="AG102" s="63"/>
      <c r="AH102" s="63"/>
      <c r="AI102" s="63"/>
      <c r="AJ102" s="63"/>
      <c r="AK102" s="63"/>
      <c r="AL102" s="69"/>
    </row>
    <row r="103" spans="5:38">
      <c r="E103" s="64"/>
      <c r="F103" s="65"/>
      <c r="G103" s="66"/>
      <c r="H103" s="66"/>
      <c r="I103" s="66"/>
      <c r="J103" s="66"/>
      <c r="K103" s="67"/>
      <c r="L103" s="67"/>
      <c r="M103" s="67"/>
      <c r="N103" s="63"/>
      <c r="O103" s="63"/>
      <c r="P103" s="63"/>
      <c r="Q103" s="64"/>
      <c r="R103" s="63"/>
      <c r="S103" s="63"/>
      <c r="T103" s="63"/>
      <c r="U103" s="63"/>
      <c r="V103" s="64"/>
      <c r="W103" s="64"/>
      <c r="X103" s="66"/>
      <c r="Y103" s="64"/>
      <c r="Z103" s="68"/>
      <c r="AA103" s="63"/>
      <c r="AB103" s="63"/>
      <c r="AC103" s="63"/>
      <c r="AD103" s="63"/>
      <c r="AE103" s="63"/>
      <c r="AF103" s="63"/>
      <c r="AG103" s="63"/>
      <c r="AH103" s="63"/>
      <c r="AI103" s="63"/>
      <c r="AJ103" s="63"/>
      <c r="AK103" s="63"/>
      <c r="AL103" s="69"/>
    </row>
    <row r="104" spans="5:38">
      <c r="E104" s="64"/>
      <c r="F104" s="65"/>
      <c r="G104" s="66"/>
      <c r="H104" s="66"/>
      <c r="I104" s="66"/>
      <c r="J104" s="66"/>
      <c r="K104" s="67"/>
      <c r="L104" s="67"/>
      <c r="M104" s="67"/>
      <c r="N104" s="63"/>
      <c r="O104" s="63"/>
      <c r="P104" s="63"/>
      <c r="Q104" s="64"/>
      <c r="R104" s="63"/>
      <c r="S104" s="63"/>
      <c r="T104" s="63"/>
      <c r="U104" s="63"/>
      <c r="V104" s="64"/>
      <c r="W104" s="64"/>
      <c r="X104" s="66"/>
      <c r="Y104" s="64"/>
      <c r="Z104" s="68"/>
      <c r="AA104" s="63"/>
      <c r="AB104" s="63"/>
      <c r="AC104" s="63"/>
      <c r="AD104" s="63"/>
      <c r="AE104" s="63"/>
      <c r="AF104" s="63"/>
      <c r="AG104" s="63"/>
      <c r="AH104" s="63"/>
      <c r="AI104" s="63"/>
      <c r="AJ104" s="63"/>
      <c r="AK104" s="63"/>
      <c r="AL104" s="69"/>
    </row>
    <row r="105" spans="5:38">
      <c r="E105" s="64"/>
      <c r="F105" s="65"/>
      <c r="G105" s="66"/>
      <c r="H105" s="66"/>
      <c r="I105" s="66"/>
      <c r="J105" s="66"/>
      <c r="K105" s="67"/>
      <c r="L105" s="67"/>
      <c r="M105" s="67"/>
      <c r="N105" s="63"/>
      <c r="O105" s="63"/>
      <c r="P105" s="63"/>
      <c r="Q105" s="64"/>
      <c r="R105" s="63"/>
      <c r="S105" s="63"/>
      <c r="T105" s="63"/>
      <c r="U105" s="63"/>
      <c r="V105" s="64"/>
      <c r="W105" s="64"/>
      <c r="X105" s="66"/>
      <c r="Y105" s="64"/>
      <c r="Z105" s="68"/>
      <c r="AA105" s="63"/>
      <c r="AB105" s="63"/>
      <c r="AC105" s="63"/>
      <c r="AD105" s="63"/>
      <c r="AE105" s="63"/>
      <c r="AF105" s="63"/>
      <c r="AG105" s="63"/>
      <c r="AH105" s="63"/>
      <c r="AI105" s="63"/>
      <c r="AJ105" s="63"/>
      <c r="AK105" s="63"/>
      <c r="AL105" s="69"/>
    </row>
    <row r="106" spans="5:38">
      <c r="E106" s="64"/>
      <c r="F106" s="65"/>
      <c r="G106" s="66"/>
      <c r="H106" s="66"/>
      <c r="I106" s="66"/>
      <c r="J106" s="66"/>
      <c r="K106" s="67"/>
      <c r="L106" s="67"/>
      <c r="M106" s="67"/>
      <c r="N106" s="63"/>
      <c r="O106" s="63"/>
      <c r="P106" s="63"/>
      <c r="Q106" s="64"/>
      <c r="R106" s="63"/>
      <c r="S106" s="63"/>
      <c r="T106" s="63"/>
      <c r="U106" s="63"/>
      <c r="V106" s="64"/>
      <c r="W106" s="64"/>
      <c r="X106" s="66"/>
      <c r="Y106" s="64"/>
      <c r="Z106" s="68"/>
      <c r="AA106" s="63"/>
      <c r="AB106" s="63"/>
      <c r="AC106" s="63"/>
      <c r="AD106" s="63"/>
      <c r="AE106" s="63"/>
      <c r="AF106" s="63"/>
      <c r="AG106" s="63"/>
      <c r="AH106" s="63"/>
      <c r="AI106" s="63"/>
      <c r="AJ106" s="63"/>
      <c r="AK106" s="63"/>
      <c r="AL106" s="69"/>
    </row>
    <row r="107" spans="5:38">
      <c r="E107" s="64"/>
      <c r="F107" s="65"/>
      <c r="G107" s="66"/>
      <c r="H107" s="66"/>
      <c r="I107" s="66"/>
      <c r="J107" s="66"/>
      <c r="K107" s="67"/>
      <c r="L107" s="67"/>
      <c r="M107" s="67"/>
      <c r="N107" s="63"/>
      <c r="O107" s="63"/>
      <c r="P107" s="63"/>
      <c r="Q107" s="64"/>
      <c r="R107" s="63"/>
      <c r="S107" s="63"/>
      <c r="T107" s="63"/>
      <c r="U107" s="63"/>
      <c r="V107" s="64"/>
      <c r="W107" s="64"/>
      <c r="X107" s="66"/>
      <c r="Y107" s="64"/>
      <c r="Z107" s="68"/>
      <c r="AA107" s="63"/>
      <c r="AB107" s="63"/>
      <c r="AC107" s="63"/>
      <c r="AD107" s="63"/>
      <c r="AE107" s="63"/>
      <c r="AF107" s="63"/>
      <c r="AG107" s="63"/>
      <c r="AH107" s="63"/>
      <c r="AI107" s="63"/>
      <c r="AJ107" s="63"/>
      <c r="AK107" s="63"/>
      <c r="AL107" s="69"/>
    </row>
    <row r="108" spans="5:38">
      <c r="E108" s="64"/>
      <c r="F108" s="65"/>
      <c r="G108" s="66"/>
      <c r="H108" s="66"/>
      <c r="I108" s="66"/>
      <c r="J108" s="66"/>
      <c r="K108" s="67"/>
      <c r="L108" s="67"/>
      <c r="M108" s="67"/>
      <c r="N108" s="63"/>
      <c r="O108" s="63"/>
      <c r="P108" s="63"/>
      <c r="Q108" s="64"/>
      <c r="R108" s="63"/>
      <c r="S108" s="63"/>
      <c r="T108" s="63"/>
      <c r="U108" s="63"/>
      <c r="V108" s="64"/>
      <c r="W108" s="64"/>
      <c r="X108" s="66"/>
      <c r="Y108" s="64"/>
      <c r="Z108" s="68"/>
      <c r="AA108" s="63"/>
      <c r="AB108" s="63"/>
      <c r="AC108" s="63"/>
      <c r="AD108" s="63"/>
      <c r="AE108" s="63"/>
      <c r="AF108" s="63"/>
      <c r="AG108" s="63"/>
      <c r="AH108" s="63"/>
      <c r="AI108" s="63"/>
      <c r="AJ108" s="63"/>
      <c r="AK108" s="63"/>
      <c r="AL108" s="69"/>
    </row>
    <row r="109" spans="5:38">
      <c r="E109" s="64"/>
      <c r="F109" s="65"/>
      <c r="G109" s="66"/>
      <c r="H109" s="66"/>
      <c r="I109" s="66"/>
      <c r="J109" s="66"/>
      <c r="K109" s="67"/>
      <c r="L109" s="67"/>
      <c r="M109" s="67"/>
      <c r="N109" s="63"/>
      <c r="O109" s="63"/>
      <c r="P109" s="63"/>
      <c r="Q109" s="64"/>
      <c r="R109" s="63"/>
      <c r="S109" s="63"/>
      <c r="T109" s="63"/>
      <c r="U109" s="63"/>
      <c r="V109" s="64"/>
      <c r="W109" s="64"/>
      <c r="X109" s="66"/>
      <c r="Y109" s="64"/>
      <c r="Z109" s="68"/>
      <c r="AA109" s="63"/>
      <c r="AB109" s="63"/>
      <c r="AC109" s="63"/>
      <c r="AD109" s="63"/>
      <c r="AE109" s="63"/>
      <c r="AF109" s="63"/>
      <c r="AG109" s="63"/>
      <c r="AH109" s="63"/>
      <c r="AI109" s="63"/>
      <c r="AJ109" s="63"/>
      <c r="AK109" s="63"/>
      <c r="AL109" s="69"/>
    </row>
    <row r="110" spans="5:38">
      <c r="E110" s="64"/>
      <c r="F110" s="65"/>
      <c r="G110" s="66"/>
      <c r="H110" s="66"/>
      <c r="I110" s="66"/>
      <c r="J110" s="66"/>
      <c r="K110" s="67"/>
      <c r="L110" s="67"/>
      <c r="M110" s="67"/>
      <c r="N110" s="63"/>
      <c r="O110" s="63"/>
      <c r="P110" s="63"/>
      <c r="Q110" s="64"/>
      <c r="R110" s="63"/>
      <c r="S110" s="63"/>
      <c r="T110" s="63"/>
      <c r="U110" s="63"/>
      <c r="V110" s="64"/>
      <c r="W110" s="64"/>
      <c r="X110" s="66"/>
      <c r="Y110" s="64"/>
      <c r="Z110" s="68"/>
      <c r="AA110" s="63"/>
      <c r="AB110" s="63"/>
      <c r="AC110" s="63"/>
      <c r="AD110" s="63"/>
      <c r="AE110" s="63"/>
      <c r="AF110" s="63"/>
      <c r="AG110" s="63"/>
      <c r="AH110" s="63"/>
      <c r="AI110" s="63"/>
      <c r="AJ110" s="63"/>
      <c r="AK110" s="63"/>
      <c r="AL110" s="69"/>
    </row>
    <row r="111" spans="5:38">
      <c r="E111" s="64"/>
      <c r="F111" s="65"/>
      <c r="G111" s="66"/>
      <c r="H111" s="66"/>
      <c r="I111" s="66"/>
      <c r="J111" s="66"/>
      <c r="K111" s="67"/>
      <c r="L111" s="67"/>
      <c r="M111" s="67"/>
      <c r="N111" s="63"/>
      <c r="O111" s="63"/>
      <c r="P111" s="63"/>
      <c r="Q111" s="64"/>
      <c r="R111" s="63"/>
      <c r="S111" s="63"/>
      <c r="T111" s="63"/>
      <c r="U111" s="63"/>
      <c r="V111" s="64"/>
      <c r="W111" s="64"/>
      <c r="X111" s="66"/>
      <c r="Y111" s="64"/>
      <c r="Z111" s="68"/>
      <c r="AA111" s="63"/>
      <c r="AB111" s="63"/>
      <c r="AC111" s="63"/>
      <c r="AD111" s="63"/>
      <c r="AE111" s="63"/>
      <c r="AF111" s="63"/>
      <c r="AG111" s="63"/>
      <c r="AH111" s="63"/>
      <c r="AI111" s="63"/>
      <c r="AJ111" s="63"/>
      <c r="AK111" s="63"/>
      <c r="AL111" s="69"/>
    </row>
    <row r="112" spans="5:38">
      <c r="E112" s="64"/>
      <c r="F112" s="65"/>
      <c r="G112" s="66"/>
      <c r="H112" s="66"/>
      <c r="I112" s="66"/>
      <c r="J112" s="66"/>
      <c r="K112" s="67"/>
      <c r="L112" s="67"/>
      <c r="M112" s="67"/>
      <c r="N112" s="63"/>
      <c r="O112" s="63"/>
      <c r="P112" s="63"/>
      <c r="Q112" s="64"/>
      <c r="R112" s="63"/>
      <c r="S112" s="63"/>
      <c r="T112" s="63"/>
      <c r="U112" s="63"/>
      <c r="V112" s="64"/>
      <c r="W112" s="64"/>
      <c r="X112" s="66"/>
      <c r="Y112" s="64"/>
      <c r="Z112" s="68"/>
      <c r="AA112" s="63"/>
      <c r="AB112" s="63"/>
      <c r="AC112" s="63"/>
      <c r="AD112" s="63"/>
      <c r="AE112" s="63"/>
      <c r="AF112" s="63"/>
      <c r="AG112" s="63"/>
      <c r="AH112" s="63"/>
      <c r="AI112" s="63"/>
      <c r="AJ112" s="63"/>
      <c r="AK112" s="63"/>
      <c r="AL112" s="69"/>
    </row>
    <row r="113" spans="5:38">
      <c r="E113" s="64"/>
      <c r="F113" s="65"/>
      <c r="G113" s="66"/>
      <c r="H113" s="66"/>
      <c r="I113" s="66"/>
      <c r="J113" s="66"/>
      <c r="K113" s="67"/>
      <c r="L113" s="67"/>
      <c r="M113" s="67"/>
      <c r="N113" s="63"/>
      <c r="O113" s="63"/>
      <c r="P113" s="63"/>
      <c r="Q113" s="64"/>
      <c r="R113" s="63"/>
      <c r="S113" s="63"/>
      <c r="T113" s="63"/>
      <c r="U113" s="63"/>
      <c r="V113" s="64"/>
      <c r="W113" s="64"/>
      <c r="X113" s="66"/>
      <c r="Y113" s="64"/>
      <c r="Z113" s="68"/>
      <c r="AA113" s="63"/>
      <c r="AB113" s="63"/>
      <c r="AC113" s="63"/>
      <c r="AD113" s="63"/>
      <c r="AE113" s="63"/>
      <c r="AF113" s="63"/>
      <c r="AG113" s="63"/>
      <c r="AH113" s="63"/>
      <c r="AI113" s="63"/>
      <c r="AJ113" s="63"/>
      <c r="AK113" s="63"/>
      <c r="AL113" s="69"/>
    </row>
    <row r="114" spans="5:38">
      <c r="E114" s="64"/>
      <c r="F114" s="65"/>
      <c r="G114" s="66"/>
      <c r="H114" s="66"/>
      <c r="I114" s="66"/>
      <c r="J114" s="66"/>
      <c r="K114" s="67"/>
      <c r="L114" s="67"/>
      <c r="M114" s="67"/>
      <c r="N114" s="63"/>
      <c r="O114" s="63"/>
      <c r="P114" s="63"/>
      <c r="Q114" s="64"/>
      <c r="R114" s="63"/>
      <c r="S114" s="63"/>
      <c r="T114" s="63"/>
      <c r="U114" s="63"/>
      <c r="V114" s="64"/>
      <c r="W114" s="64"/>
      <c r="X114" s="66"/>
      <c r="Y114" s="64"/>
      <c r="Z114" s="68"/>
      <c r="AA114" s="63"/>
      <c r="AB114" s="63"/>
      <c r="AC114" s="63"/>
      <c r="AD114" s="63"/>
      <c r="AE114" s="63"/>
      <c r="AF114" s="63"/>
      <c r="AG114" s="63"/>
      <c r="AH114" s="63"/>
      <c r="AI114" s="63"/>
      <c r="AJ114" s="63"/>
      <c r="AK114" s="63"/>
      <c r="AL114" s="69"/>
    </row>
    <row r="115" spans="5:38">
      <c r="E115" s="64"/>
      <c r="F115" s="65"/>
      <c r="G115" s="66"/>
      <c r="H115" s="66"/>
      <c r="I115" s="66"/>
      <c r="J115" s="66"/>
      <c r="K115" s="67"/>
      <c r="L115" s="67"/>
      <c r="M115" s="67"/>
      <c r="N115" s="63"/>
      <c r="O115" s="63"/>
      <c r="P115" s="63"/>
      <c r="Q115" s="64"/>
      <c r="R115" s="63"/>
      <c r="S115" s="63"/>
      <c r="T115" s="63"/>
      <c r="U115" s="63"/>
      <c r="V115" s="64"/>
      <c r="W115" s="64"/>
      <c r="X115" s="66"/>
      <c r="Y115" s="64"/>
      <c r="Z115" s="68"/>
      <c r="AA115" s="63"/>
      <c r="AB115" s="63"/>
      <c r="AC115" s="63"/>
      <c r="AD115" s="63"/>
      <c r="AE115" s="63"/>
      <c r="AF115" s="63"/>
      <c r="AG115" s="63"/>
      <c r="AH115" s="63"/>
      <c r="AI115" s="63"/>
      <c r="AJ115" s="63"/>
      <c r="AK115" s="63"/>
      <c r="AL115" s="69"/>
    </row>
    <row r="116" spans="5:38">
      <c r="E116" s="64"/>
      <c r="F116" s="65"/>
      <c r="G116" s="66"/>
      <c r="H116" s="66"/>
      <c r="I116" s="66"/>
      <c r="J116" s="66"/>
      <c r="K116" s="67"/>
      <c r="L116" s="67"/>
      <c r="M116" s="67"/>
      <c r="N116" s="63"/>
      <c r="O116" s="63"/>
      <c r="P116" s="63"/>
      <c r="Q116" s="64"/>
      <c r="R116" s="63"/>
      <c r="S116" s="63"/>
      <c r="T116" s="63"/>
      <c r="U116" s="63"/>
      <c r="V116" s="64"/>
      <c r="W116" s="64"/>
      <c r="X116" s="66"/>
      <c r="Y116" s="64"/>
      <c r="Z116" s="68"/>
      <c r="AA116" s="63"/>
      <c r="AB116" s="63"/>
      <c r="AC116" s="63"/>
      <c r="AD116" s="63"/>
      <c r="AE116" s="63"/>
      <c r="AF116" s="63"/>
      <c r="AG116" s="63"/>
      <c r="AH116" s="63"/>
      <c r="AI116" s="63"/>
      <c r="AJ116" s="63"/>
      <c r="AK116" s="63"/>
      <c r="AL116" s="69"/>
    </row>
    <row r="117" spans="5:38">
      <c r="E117" s="64"/>
      <c r="F117" s="65"/>
      <c r="G117" s="66"/>
      <c r="H117" s="66"/>
      <c r="I117" s="66"/>
      <c r="J117" s="66"/>
      <c r="K117" s="67"/>
      <c r="L117" s="67"/>
      <c r="M117" s="67"/>
      <c r="N117" s="63"/>
      <c r="O117" s="63"/>
      <c r="P117" s="63"/>
      <c r="Q117" s="64"/>
      <c r="R117" s="63"/>
      <c r="S117" s="63"/>
      <c r="T117" s="63"/>
      <c r="U117" s="63"/>
      <c r="V117" s="64"/>
      <c r="W117" s="64"/>
      <c r="X117" s="66"/>
      <c r="Y117" s="64"/>
      <c r="Z117" s="68"/>
      <c r="AA117" s="63"/>
      <c r="AB117" s="63"/>
      <c r="AC117" s="63"/>
      <c r="AD117" s="63"/>
      <c r="AE117" s="63"/>
      <c r="AF117" s="63"/>
      <c r="AG117" s="63"/>
      <c r="AH117" s="63"/>
      <c r="AI117" s="63"/>
      <c r="AJ117" s="63"/>
      <c r="AK117" s="63"/>
      <c r="AL117" s="69"/>
    </row>
    <row r="118" spans="5:38">
      <c r="E118" s="64"/>
      <c r="F118" s="65"/>
      <c r="G118" s="66"/>
      <c r="H118" s="66"/>
      <c r="I118" s="66"/>
      <c r="J118" s="66"/>
      <c r="K118" s="67"/>
      <c r="L118" s="67"/>
      <c r="M118" s="67"/>
      <c r="N118" s="63"/>
      <c r="O118" s="63"/>
      <c r="P118" s="63"/>
      <c r="Q118" s="64"/>
      <c r="R118" s="63"/>
      <c r="S118" s="63"/>
      <c r="T118" s="63"/>
      <c r="U118" s="63"/>
      <c r="V118" s="64"/>
      <c r="W118" s="64"/>
      <c r="X118" s="66"/>
      <c r="Y118" s="64"/>
      <c r="Z118" s="68"/>
      <c r="AA118" s="63"/>
      <c r="AB118" s="63"/>
      <c r="AC118" s="63"/>
      <c r="AD118" s="63"/>
      <c r="AE118" s="63"/>
      <c r="AF118" s="63"/>
      <c r="AG118" s="63"/>
      <c r="AH118" s="63"/>
      <c r="AI118" s="63"/>
      <c r="AJ118" s="63"/>
      <c r="AK118" s="63"/>
      <c r="AL118" s="69"/>
    </row>
    <row r="119" spans="5:38">
      <c r="E119" s="64"/>
      <c r="F119" s="65"/>
      <c r="G119" s="66"/>
      <c r="H119" s="66"/>
      <c r="I119" s="66"/>
      <c r="J119" s="66"/>
      <c r="K119" s="67"/>
      <c r="L119" s="67"/>
      <c r="M119" s="67"/>
      <c r="N119" s="63"/>
      <c r="O119" s="63"/>
      <c r="P119" s="63"/>
      <c r="Q119" s="64"/>
      <c r="R119" s="63"/>
      <c r="S119" s="63"/>
      <c r="T119" s="63"/>
      <c r="U119" s="63"/>
      <c r="V119" s="64"/>
      <c r="W119" s="64"/>
      <c r="X119" s="66"/>
      <c r="Y119" s="64"/>
      <c r="Z119" s="68"/>
      <c r="AA119" s="63"/>
      <c r="AB119" s="63"/>
      <c r="AC119" s="63"/>
      <c r="AD119" s="63"/>
      <c r="AE119" s="63"/>
      <c r="AF119" s="63"/>
      <c r="AG119" s="63"/>
      <c r="AH119" s="63"/>
      <c r="AI119" s="63"/>
      <c r="AJ119" s="63"/>
      <c r="AK119" s="63"/>
      <c r="AL119" s="69"/>
    </row>
    <row r="120" spans="5:38">
      <c r="E120" s="64"/>
      <c r="F120" s="65"/>
      <c r="G120" s="66"/>
      <c r="H120" s="66"/>
      <c r="I120" s="66"/>
      <c r="J120" s="66"/>
      <c r="K120" s="67"/>
      <c r="L120" s="67"/>
      <c r="M120" s="67"/>
      <c r="N120" s="63"/>
      <c r="O120" s="63"/>
      <c r="P120" s="63"/>
      <c r="Q120" s="64"/>
      <c r="R120" s="63"/>
      <c r="S120" s="63"/>
      <c r="T120" s="63"/>
      <c r="U120" s="63"/>
      <c r="V120" s="64"/>
      <c r="W120" s="64"/>
      <c r="X120" s="66"/>
      <c r="Y120" s="64"/>
      <c r="Z120" s="68"/>
      <c r="AA120" s="63"/>
      <c r="AB120" s="63"/>
      <c r="AC120" s="63"/>
      <c r="AD120" s="63"/>
      <c r="AE120" s="63"/>
      <c r="AF120" s="63"/>
      <c r="AG120" s="63"/>
      <c r="AH120" s="63"/>
      <c r="AI120" s="63"/>
      <c r="AJ120" s="63"/>
      <c r="AK120" s="63"/>
      <c r="AL120" s="69"/>
    </row>
    <row r="121" spans="5:38">
      <c r="E121" s="64"/>
      <c r="F121" s="65"/>
      <c r="G121" s="66"/>
      <c r="H121" s="66"/>
      <c r="I121" s="66"/>
      <c r="J121" s="66"/>
      <c r="K121" s="67"/>
      <c r="L121" s="67"/>
      <c r="M121" s="67"/>
      <c r="N121" s="63"/>
      <c r="O121" s="63"/>
      <c r="P121" s="63"/>
      <c r="Q121" s="64"/>
      <c r="R121" s="63"/>
      <c r="S121" s="63"/>
      <c r="T121" s="63"/>
      <c r="U121" s="63"/>
      <c r="V121" s="64"/>
      <c r="W121" s="64"/>
      <c r="X121" s="66"/>
      <c r="Y121" s="64"/>
      <c r="Z121" s="68"/>
      <c r="AA121" s="63"/>
      <c r="AB121" s="63"/>
      <c r="AC121" s="63"/>
      <c r="AD121" s="63"/>
      <c r="AE121" s="63"/>
      <c r="AF121" s="63"/>
      <c r="AG121" s="63"/>
      <c r="AH121" s="63"/>
      <c r="AI121" s="63"/>
      <c r="AJ121" s="63"/>
      <c r="AK121" s="63"/>
      <c r="AL121" s="69"/>
    </row>
    <row r="122" spans="5:38">
      <c r="E122" s="64"/>
      <c r="F122" s="65"/>
      <c r="G122" s="66"/>
      <c r="H122" s="66"/>
      <c r="I122" s="66"/>
      <c r="J122" s="66"/>
      <c r="K122" s="67"/>
      <c r="L122" s="67"/>
      <c r="M122" s="67"/>
      <c r="N122" s="63"/>
      <c r="O122" s="63"/>
      <c r="P122" s="63"/>
      <c r="Q122" s="64"/>
      <c r="R122" s="63"/>
      <c r="S122" s="63"/>
      <c r="T122" s="63"/>
      <c r="U122" s="63"/>
      <c r="V122" s="64"/>
      <c r="W122" s="64"/>
      <c r="X122" s="66"/>
      <c r="Y122" s="64"/>
      <c r="Z122" s="68"/>
      <c r="AA122" s="63"/>
      <c r="AB122" s="63"/>
      <c r="AC122" s="63"/>
      <c r="AD122" s="63"/>
      <c r="AE122" s="63"/>
      <c r="AF122" s="63"/>
      <c r="AG122" s="63"/>
      <c r="AH122" s="63"/>
      <c r="AI122" s="63"/>
      <c r="AJ122" s="63"/>
      <c r="AK122" s="63"/>
      <c r="AL122" s="69"/>
    </row>
    <row r="123" spans="5:38">
      <c r="E123" s="64"/>
      <c r="F123" s="65"/>
      <c r="G123" s="66"/>
      <c r="H123" s="66"/>
      <c r="I123" s="66"/>
      <c r="J123" s="66"/>
      <c r="K123" s="67"/>
      <c r="L123" s="67"/>
      <c r="M123" s="67"/>
      <c r="N123" s="63"/>
      <c r="O123" s="63"/>
      <c r="P123" s="63"/>
      <c r="Q123" s="64"/>
      <c r="R123" s="63"/>
      <c r="S123" s="63"/>
      <c r="T123" s="63"/>
      <c r="U123" s="63"/>
      <c r="V123" s="64"/>
      <c r="W123" s="64"/>
      <c r="X123" s="66"/>
      <c r="Y123" s="64"/>
      <c r="Z123" s="68"/>
      <c r="AA123" s="63"/>
      <c r="AB123" s="63"/>
      <c r="AC123" s="63"/>
      <c r="AD123" s="63"/>
      <c r="AE123" s="63"/>
      <c r="AF123" s="63"/>
      <c r="AG123" s="63"/>
      <c r="AH123" s="63"/>
      <c r="AI123" s="63"/>
      <c r="AJ123" s="63"/>
      <c r="AK123" s="63"/>
      <c r="AL123" s="69"/>
    </row>
    <row r="124" spans="5:38">
      <c r="E124" s="64"/>
      <c r="F124" s="65"/>
      <c r="G124" s="66"/>
      <c r="H124" s="66"/>
      <c r="I124" s="66"/>
      <c r="J124" s="66"/>
      <c r="K124" s="67"/>
      <c r="L124" s="67"/>
      <c r="M124" s="67"/>
      <c r="N124" s="63"/>
      <c r="O124" s="63"/>
      <c r="P124" s="63"/>
      <c r="Q124" s="64"/>
      <c r="R124" s="63"/>
      <c r="S124" s="63"/>
      <c r="T124" s="63"/>
      <c r="U124" s="63"/>
      <c r="V124" s="64"/>
      <c r="W124" s="64"/>
      <c r="X124" s="66"/>
      <c r="Y124" s="64"/>
      <c r="Z124" s="68"/>
      <c r="AA124" s="63"/>
      <c r="AB124" s="63"/>
      <c r="AC124" s="63"/>
      <c r="AD124" s="63"/>
      <c r="AE124" s="63"/>
      <c r="AF124" s="63"/>
      <c r="AG124" s="63"/>
      <c r="AH124" s="63"/>
      <c r="AI124" s="63"/>
      <c r="AJ124" s="63"/>
      <c r="AK124" s="63"/>
      <c r="AL124" s="69"/>
    </row>
  </sheetData>
  <sortState ref="E6:AC49">
    <sortCondition ref="E6:E49"/>
    <sortCondition ref="O6:O49"/>
    <sortCondition ref="P6:P49"/>
    <sortCondition ref="J6:J49"/>
  </sortState>
  <mergeCells count="3">
    <mergeCell ref="A2:Y2"/>
    <mergeCell ref="A3:Y3"/>
    <mergeCell ref="A51:X51"/>
  </mergeCells>
  <dataValidations count="4">
    <dataValidation type="list" allowBlank="1" showInputMessage="1" showErrorMessage="1" sqref="J6:J48 Q6:Q48 Q52:Q124 J52:J57 J59 J61:J124">
      <formula1>Pracownicy</formula1>
    </dataValidation>
    <dataValidation type="list" allowBlank="1" showInputMessage="1" showErrorMessage="1" sqref="E6:E49 E52:E124">
      <formula1>kierunki</formula1>
    </dataValidation>
    <dataValidation type="list" allowBlank="1" showInputMessage="1" showErrorMessage="1" sqref="W6:W49 Y6:Y49 Y52:Y124 W52:W124">
      <formula1>taknie</formula1>
    </dataValidation>
    <dataValidation type="list" allowBlank="1" showInputMessage="1" showErrorMessage="1" sqref="AB6:AB49 AB52:AB124">
      <formula1>#REF!</formula1>
    </dataValidation>
  </dataValidations>
  <pageMargins left="0.25" right="0.25" top="0.75" bottom="0.75" header="0.3" footer="0.3"/>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14"/>
  <sheetViews>
    <sheetView zoomScale="90" zoomScaleNormal="90" workbookViewId="0">
      <pane ySplit="1" topLeftCell="A2" activePane="bottomLeft" state="frozen"/>
      <selection pane="bottomLeft" activeCell="F42" sqref="F42"/>
    </sheetView>
  </sheetViews>
  <sheetFormatPr defaultRowHeight="15"/>
  <cols>
    <col min="1" max="1" width="10" customWidth="1"/>
    <col min="2" max="2" width="18.85546875" customWidth="1"/>
    <col min="3" max="3" width="22.7109375" customWidth="1"/>
    <col min="4" max="4" width="11.5703125" bestFit="1" customWidth="1"/>
    <col min="5" max="5" width="20.140625" bestFit="1" customWidth="1"/>
    <col min="6" max="6" width="40.42578125" style="1" bestFit="1" customWidth="1"/>
    <col min="7" max="7" width="11.5703125" style="1" bestFit="1" customWidth="1"/>
    <col min="8" max="8" width="11.5703125" style="1" customWidth="1"/>
    <col min="9" max="9" width="20.140625" style="1" bestFit="1" customWidth="1"/>
    <col min="10" max="10" width="16.7109375" bestFit="1" customWidth="1"/>
    <col min="11" max="11" width="16.7109375" style="19" customWidth="1"/>
    <col min="12" max="12" width="37.85546875" customWidth="1"/>
    <col min="13" max="13" width="49.42578125" style="3" bestFit="1" customWidth="1"/>
    <col min="14" max="40" width="9.140625" style="3"/>
  </cols>
  <sheetData>
    <row r="1" spans="1:40">
      <c r="A1" s="21" t="s">
        <v>22</v>
      </c>
      <c r="B1" s="21" t="s">
        <v>23</v>
      </c>
      <c r="C1" s="21" t="s">
        <v>24</v>
      </c>
      <c r="D1" s="21" t="s">
        <v>25</v>
      </c>
      <c r="E1" s="21" t="s">
        <v>26</v>
      </c>
      <c r="F1" s="22"/>
      <c r="G1" s="23" t="s">
        <v>1</v>
      </c>
      <c r="H1" s="23" t="s">
        <v>2</v>
      </c>
      <c r="I1" s="23" t="s">
        <v>26</v>
      </c>
      <c r="J1" s="23" t="s">
        <v>27</v>
      </c>
      <c r="K1" s="24" t="s">
        <v>223</v>
      </c>
      <c r="L1" s="21" t="str">
        <f t="shared" ref="L1" si="0">CONCATENATE(E1," ",D1," ",B1)</f>
        <v>Nazwisko Imię Tytuł / stopień</v>
      </c>
      <c r="M1" s="25" t="s">
        <v>232</v>
      </c>
    </row>
    <row r="2" spans="1:40" s="36" customFormat="1">
      <c r="A2" s="44" t="s">
        <v>283</v>
      </c>
      <c r="B2" s="38" t="s">
        <v>34</v>
      </c>
      <c r="C2" s="38" t="s">
        <v>35</v>
      </c>
      <c r="D2" s="38" t="s">
        <v>33</v>
      </c>
      <c r="E2" s="38" t="s">
        <v>31</v>
      </c>
      <c r="F2" s="41" t="str">
        <f t="shared" ref="F2:F32" si="1">L2</f>
        <v>Antal Maciej Dr inż.</v>
      </c>
      <c r="G2" s="38" t="str">
        <f t="shared" ref="G2:G59" si="2">D2</f>
        <v>Maciej</v>
      </c>
      <c r="H2" s="42"/>
      <c r="I2" s="38" t="str">
        <f t="shared" ref="I2:I59" si="3">E2</f>
        <v>Antal</v>
      </c>
      <c r="J2" s="42" t="s">
        <v>32</v>
      </c>
      <c r="K2" s="43" t="s">
        <v>261</v>
      </c>
      <c r="L2" s="38" t="str">
        <f t="shared" ref="L2:L32" si="4">CONCATENATE(E2," ",D2," ",B2)</f>
        <v>Antal Maciej Dr inż.</v>
      </c>
      <c r="M2" s="39" t="str">
        <f t="shared" ref="M2:M32" si="5">CONCATENATE(D2," | ",E2," | ",B2," | "," ( ",A2, " ) ")</f>
        <v xml:space="preserve">Maciej | Antal | Dr inż. |  ( 05357 ) </v>
      </c>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row>
    <row r="3" spans="1:40" s="7" customFormat="1">
      <c r="A3" s="44" t="s">
        <v>197</v>
      </c>
      <c r="B3" s="21" t="s">
        <v>34</v>
      </c>
      <c r="C3" s="38" t="s">
        <v>35</v>
      </c>
      <c r="D3" s="21" t="s">
        <v>39</v>
      </c>
      <c r="E3" s="21" t="s">
        <v>40</v>
      </c>
      <c r="F3" s="27" t="str">
        <f t="shared" si="1"/>
        <v>Bątkiewicz-Pantuła Marta Dr inż.</v>
      </c>
      <c r="G3" s="38" t="str">
        <f t="shared" si="2"/>
        <v>Marta</v>
      </c>
      <c r="H3" s="28" t="s">
        <v>238</v>
      </c>
      <c r="I3" s="38" t="str">
        <f t="shared" si="3"/>
        <v>Bątkiewicz-Pantuła</v>
      </c>
      <c r="J3" s="28" t="s">
        <v>29</v>
      </c>
      <c r="K3" s="29" t="s">
        <v>257</v>
      </c>
      <c r="L3" s="21" t="str">
        <f t="shared" si="4"/>
        <v>Bątkiewicz-Pantuła Marta Dr inż.</v>
      </c>
      <c r="M3" s="25" t="str">
        <f t="shared" si="5"/>
        <v xml:space="preserve">Marta | Bątkiewicz-Pantuła | Dr inż. |  ( 05298 ) </v>
      </c>
      <c r="N3" s="3"/>
      <c r="O3" s="3"/>
      <c r="P3" s="3"/>
      <c r="Q3" s="3"/>
      <c r="R3" s="3"/>
      <c r="S3" s="3"/>
      <c r="T3" s="3"/>
      <c r="U3" s="3"/>
      <c r="V3" s="3"/>
      <c r="W3" s="3"/>
      <c r="X3" s="3"/>
      <c r="Y3" s="3"/>
      <c r="Z3" s="3"/>
      <c r="AA3" s="3"/>
      <c r="AB3" s="3"/>
      <c r="AC3" s="3"/>
      <c r="AD3" s="3"/>
      <c r="AE3" s="3"/>
      <c r="AF3" s="3"/>
      <c r="AG3" s="3"/>
      <c r="AH3" s="3"/>
      <c r="AI3" s="3"/>
      <c r="AJ3" s="3"/>
      <c r="AK3" s="3"/>
      <c r="AL3" s="3"/>
      <c r="AM3" s="3"/>
      <c r="AN3" s="3"/>
    </row>
    <row r="4" spans="1:40" s="7" customFormat="1">
      <c r="A4" s="44" t="s">
        <v>198</v>
      </c>
      <c r="B4" s="21" t="s">
        <v>34</v>
      </c>
      <c r="C4" s="21" t="s">
        <v>35</v>
      </c>
      <c r="D4" s="21" t="s">
        <v>41</v>
      </c>
      <c r="E4" s="21" t="s">
        <v>42</v>
      </c>
      <c r="F4" s="27" t="str">
        <f t="shared" si="1"/>
        <v>Bejmert Daniel Dr inż.</v>
      </c>
      <c r="G4" s="38" t="str">
        <f t="shared" si="2"/>
        <v>Daniel</v>
      </c>
      <c r="H4" s="28" t="s">
        <v>134</v>
      </c>
      <c r="I4" s="38" t="str">
        <f t="shared" si="3"/>
        <v>Bejmert</v>
      </c>
      <c r="J4" s="28" t="s">
        <v>29</v>
      </c>
      <c r="K4" s="29" t="s">
        <v>258</v>
      </c>
      <c r="L4" s="21" t="str">
        <f t="shared" si="4"/>
        <v>Bejmert Daniel Dr inż.</v>
      </c>
      <c r="M4" s="25" t="str">
        <f t="shared" si="5"/>
        <v xml:space="preserve">Daniel | Bejmert | Dr inż. |  ( 05285 ) </v>
      </c>
      <c r="N4" s="3"/>
      <c r="O4" s="3"/>
      <c r="P4" s="3"/>
      <c r="Q4" s="3"/>
      <c r="R4" s="3"/>
      <c r="S4" s="3"/>
      <c r="T4" s="3"/>
      <c r="U4" s="3"/>
      <c r="V4" s="3"/>
      <c r="W4" s="3"/>
      <c r="X4" s="3"/>
      <c r="Y4" s="3"/>
      <c r="Z4" s="3"/>
      <c r="AA4" s="3"/>
      <c r="AB4" s="3"/>
      <c r="AC4" s="3"/>
      <c r="AD4" s="3"/>
      <c r="AE4" s="3"/>
      <c r="AF4" s="3"/>
      <c r="AG4" s="3"/>
      <c r="AH4" s="3"/>
      <c r="AI4" s="3"/>
      <c r="AJ4" s="3"/>
      <c r="AK4" s="3"/>
      <c r="AL4" s="3"/>
      <c r="AM4" s="3"/>
      <c r="AN4" s="3"/>
    </row>
    <row r="5" spans="1:40" s="7" customFormat="1">
      <c r="A5" s="44" t="s">
        <v>199</v>
      </c>
      <c r="B5" s="21" t="s">
        <v>34</v>
      </c>
      <c r="C5" s="21" t="s">
        <v>265</v>
      </c>
      <c r="D5" s="21" t="s">
        <v>44</v>
      </c>
      <c r="E5" s="21" t="s">
        <v>45</v>
      </c>
      <c r="F5" s="27" t="str">
        <f t="shared" si="1"/>
        <v>Bielówka Małgorzata Dr inż.</v>
      </c>
      <c r="G5" s="38" t="str">
        <f t="shared" si="2"/>
        <v>Małgorzata</v>
      </c>
      <c r="H5" s="28" t="s">
        <v>99</v>
      </c>
      <c r="I5" s="38" t="str">
        <f t="shared" si="3"/>
        <v>Bielówka</v>
      </c>
      <c r="J5" s="28" t="s">
        <v>29</v>
      </c>
      <c r="K5" s="29" t="s">
        <v>257</v>
      </c>
      <c r="L5" s="21" t="str">
        <f t="shared" si="4"/>
        <v>Bielówka Małgorzata Dr inż.</v>
      </c>
      <c r="M5" s="25" t="str">
        <f t="shared" si="5"/>
        <v xml:space="preserve">Małgorzata | Bielówka | Dr inż. |  ( 05286 ) </v>
      </c>
      <c r="N5" s="3"/>
      <c r="O5" s="3"/>
      <c r="P5" s="3"/>
      <c r="Q5" s="3"/>
      <c r="R5" s="3"/>
      <c r="S5" s="3"/>
      <c r="T5" s="3"/>
      <c r="U5" s="3"/>
      <c r="V5" s="3"/>
      <c r="W5" s="3"/>
      <c r="X5" s="3"/>
      <c r="Y5" s="3"/>
      <c r="Z5" s="3"/>
      <c r="AA5" s="3"/>
      <c r="AB5" s="3"/>
      <c r="AC5" s="3"/>
      <c r="AD5" s="3"/>
      <c r="AE5" s="3"/>
      <c r="AF5" s="3"/>
      <c r="AG5" s="3"/>
      <c r="AH5" s="3"/>
      <c r="AI5" s="3"/>
      <c r="AJ5" s="3"/>
      <c r="AK5" s="3"/>
      <c r="AL5" s="3"/>
      <c r="AM5" s="3"/>
      <c r="AN5" s="3"/>
    </row>
    <row r="6" spans="1:40" s="7" customFormat="1">
      <c r="A6" s="44" t="s">
        <v>200</v>
      </c>
      <c r="B6" s="21" t="s">
        <v>34</v>
      </c>
      <c r="C6" s="21" t="s">
        <v>236</v>
      </c>
      <c r="D6" s="21" t="s">
        <v>49</v>
      </c>
      <c r="E6" s="21" t="s">
        <v>50</v>
      </c>
      <c r="F6" s="27" t="str">
        <f t="shared" si="1"/>
        <v>Bretuj Witold Dr inż.</v>
      </c>
      <c r="G6" s="38" t="str">
        <f t="shared" si="2"/>
        <v>Witold</v>
      </c>
      <c r="H6" s="28"/>
      <c r="I6" s="38" t="str">
        <f t="shared" si="3"/>
        <v>Bretuj</v>
      </c>
      <c r="J6" s="28" t="s">
        <v>51</v>
      </c>
      <c r="K6" s="29" t="s">
        <v>254</v>
      </c>
      <c r="L6" s="21" t="str">
        <f t="shared" si="4"/>
        <v>Bretuj Witold Dr inż.</v>
      </c>
      <c r="M6" s="25" t="str">
        <f t="shared" si="5"/>
        <v xml:space="preserve">Witold | Bretuj | Dr inż. |  ( 05154 ) </v>
      </c>
      <c r="N6" s="3"/>
      <c r="O6" s="3"/>
      <c r="P6" s="3"/>
      <c r="Q6" s="3"/>
      <c r="R6" s="3"/>
      <c r="S6" s="3"/>
      <c r="T6" s="3"/>
      <c r="U6" s="3"/>
      <c r="V6" s="3"/>
      <c r="W6" s="3"/>
      <c r="X6" s="3"/>
      <c r="Y6" s="3"/>
      <c r="Z6" s="3"/>
      <c r="AA6" s="3"/>
      <c r="AB6" s="3"/>
      <c r="AC6" s="3"/>
      <c r="AD6" s="3"/>
      <c r="AE6" s="3"/>
      <c r="AF6" s="3"/>
      <c r="AG6" s="3"/>
      <c r="AH6" s="3"/>
      <c r="AI6" s="3"/>
      <c r="AJ6" s="3"/>
      <c r="AK6" s="3"/>
      <c r="AL6" s="3"/>
      <c r="AM6" s="3"/>
      <c r="AN6" s="3"/>
    </row>
    <row r="7" spans="1:40" s="7" customFormat="1">
      <c r="A7" s="44" t="s">
        <v>201</v>
      </c>
      <c r="B7" s="21" t="s">
        <v>34</v>
      </c>
      <c r="C7" s="38" t="s">
        <v>35</v>
      </c>
      <c r="D7" s="21" t="s">
        <v>52</v>
      </c>
      <c r="E7" s="21" t="s">
        <v>53</v>
      </c>
      <c r="F7" s="27" t="str">
        <f t="shared" si="1"/>
        <v>Brusiłowicz Bartosz Dr inż.</v>
      </c>
      <c r="G7" s="38" t="str">
        <f t="shared" si="2"/>
        <v>Bartosz</v>
      </c>
      <c r="H7" s="28" t="s">
        <v>89</v>
      </c>
      <c r="I7" s="38" t="str">
        <f t="shared" si="3"/>
        <v>Brusiłowicz</v>
      </c>
      <c r="J7" s="28" t="s">
        <v>29</v>
      </c>
      <c r="K7" s="29" t="s">
        <v>258</v>
      </c>
      <c r="L7" s="21" t="str">
        <f t="shared" si="4"/>
        <v>Brusiłowicz Bartosz Dr inż.</v>
      </c>
      <c r="M7" s="25" t="str">
        <f t="shared" si="5"/>
        <v xml:space="preserve">Bartosz | Brusiłowicz | Dr inż. |  ( 05413 ) </v>
      </c>
      <c r="N7" s="3"/>
      <c r="O7" s="3"/>
      <c r="P7" s="3"/>
      <c r="Q7" s="3"/>
      <c r="R7" s="3"/>
      <c r="S7" s="3"/>
      <c r="T7" s="3"/>
      <c r="U7" s="3"/>
      <c r="V7" s="3"/>
      <c r="W7" s="3"/>
      <c r="X7" s="3"/>
      <c r="Y7" s="3"/>
      <c r="Z7" s="3"/>
      <c r="AA7" s="3"/>
      <c r="AB7" s="3"/>
      <c r="AC7" s="3"/>
      <c r="AD7" s="3"/>
      <c r="AE7" s="3"/>
      <c r="AF7" s="3"/>
      <c r="AG7" s="3"/>
      <c r="AH7" s="3"/>
      <c r="AI7" s="3"/>
      <c r="AJ7" s="3"/>
      <c r="AK7" s="3"/>
      <c r="AL7" s="3"/>
      <c r="AM7" s="3"/>
      <c r="AN7" s="3"/>
    </row>
    <row r="8" spans="1:40" s="7" customFormat="1">
      <c r="A8" s="44" t="s">
        <v>202</v>
      </c>
      <c r="B8" s="21" t="s">
        <v>34</v>
      </c>
      <c r="C8" s="21" t="s">
        <v>35</v>
      </c>
      <c r="D8" s="21" t="s">
        <v>54</v>
      </c>
      <c r="E8" s="21" t="s">
        <v>55</v>
      </c>
      <c r="F8" s="27" t="str">
        <f t="shared" si="1"/>
        <v>Budzisz Joanna Dr inż.</v>
      </c>
      <c r="G8" s="38" t="str">
        <f t="shared" si="2"/>
        <v>Joanna</v>
      </c>
      <c r="H8" s="28" t="s">
        <v>239</v>
      </c>
      <c r="I8" s="38" t="str">
        <f t="shared" si="3"/>
        <v>Budzisz</v>
      </c>
      <c r="J8" s="28" t="s">
        <v>29</v>
      </c>
      <c r="K8" s="29" t="s">
        <v>260</v>
      </c>
      <c r="L8" s="21" t="str">
        <f t="shared" si="4"/>
        <v>Budzisz Joanna Dr inż.</v>
      </c>
      <c r="M8" s="25" t="str">
        <f t="shared" si="5"/>
        <v xml:space="preserve">Joanna | Budzisz | Dr inż. |  ( 05404 ) </v>
      </c>
      <c r="N8" s="3"/>
      <c r="O8" s="3"/>
      <c r="P8" s="3"/>
      <c r="Q8" s="3"/>
      <c r="R8" s="3"/>
      <c r="S8" s="3"/>
      <c r="T8" s="3"/>
      <c r="U8" s="3"/>
      <c r="V8" s="3"/>
      <c r="W8" s="3"/>
      <c r="X8" s="3"/>
      <c r="Y8" s="3"/>
      <c r="Z8" s="3"/>
      <c r="AA8" s="3"/>
      <c r="AB8" s="3"/>
      <c r="AC8" s="3"/>
      <c r="AD8" s="3"/>
      <c r="AE8" s="3"/>
      <c r="AF8" s="3"/>
      <c r="AG8" s="3"/>
      <c r="AH8" s="3"/>
      <c r="AI8" s="3"/>
      <c r="AJ8" s="3"/>
      <c r="AK8" s="3"/>
      <c r="AL8" s="3"/>
      <c r="AM8" s="3"/>
      <c r="AN8" s="3"/>
    </row>
    <row r="9" spans="1:40" s="6" customFormat="1">
      <c r="A9" s="44" t="s">
        <v>203</v>
      </c>
      <c r="B9" s="21" t="s">
        <v>30</v>
      </c>
      <c r="C9" s="21" t="s">
        <v>263</v>
      </c>
      <c r="D9" s="21" t="s">
        <v>57</v>
      </c>
      <c r="E9" s="21" t="s">
        <v>58</v>
      </c>
      <c r="F9" s="27" t="str">
        <f t="shared" si="1"/>
        <v>Chrzan Krystian Dr hab. inż.</v>
      </c>
      <c r="G9" s="38" t="str">
        <f t="shared" si="2"/>
        <v>Krystian</v>
      </c>
      <c r="H9" s="28" t="s">
        <v>240</v>
      </c>
      <c r="I9" s="38" t="str">
        <f t="shared" si="3"/>
        <v>Chrzan</v>
      </c>
      <c r="J9" s="28" t="s">
        <v>51</v>
      </c>
      <c r="K9" s="29" t="s">
        <v>254</v>
      </c>
      <c r="L9" s="21" t="str">
        <f t="shared" si="4"/>
        <v>Chrzan Krystian Dr hab. inż.</v>
      </c>
      <c r="M9" s="25" t="str">
        <f t="shared" si="5"/>
        <v xml:space="preserve">Krystian | Chrzan | Dr hab. inż. |  ( 05101 ) </v>
      </c>
      <c r="N9" s="3"/>
      <c r="O9" s="3"/>
      <c r="P9" s="3"/>
      <c r="Q9" s="3"/>
      <c r="R9" s="3"/>
      <c r="S9" s="3"/>
      <c r="T9" s="3"/>
      <c r="U9" s="3"/>
      <c r="V9" s="3"/>
      <c r="W9" s="3"/>
      <c r="X9" s="3"/>
      <c r="Y9" s="3"/>
      <c r="Z9" s="3"/>
      <c r="AA9" s="3"/>
      <c r="AB9" s="3"/>
      <c r="AC9" s="3"/>
      <c r="AD9" s="3"/>
      <c r="AE9" s="3"/>
      <c r="AF9" s="3"/>
      <c r="AG9" s="3"/>
      <c r="AH9" s="3"/>
      <c r="AI9" s="3"/>
      <c r="AJ9" s="3"/>
      <c r="AK9" s="3"/>
      <c r="AL9" s="3"/>
      <c r="AM9" s="3"/>
      <c r="AN9" s="3"/>
    </row>
    <row r="10" spans="1:40" s="7" customFormat="1">
      <c r="A10" s="44" t="s">
        <v>204</v>
      </c>
      <c r="B10" s="21" t="s">
        <v>34</v>
      </c>
      <c r="C10" s="21" t="s">
        <v>35</v>
      </c>
      <c r="D10" s="21" t="s">
        <v>60</v>
      </c>
      <c r="E10" s="21" t="s">
        <v>61</v>
      </c>
      <c r="F10" s="27" t="str">
        <f t="shared" si="1"/>
        <v>Ciurys Marek Dr inż.</v>
      </c>
      <c r="G10" s="38" t="str">
        <f t="shared" si="2"/>
        <v>Marek</v>
      </c>
      <c r="H10" s="28" t="s">
        <v>64</v>
      </c>
      <c r="I10" s="38" t="str">
        <f t="shared" si="3"/>
        <v>Ciurys</v>
      </c>
      <c r="J10" s="28" t="s">
        <v>32</v>
      </c>
      <c r="K10" s="29" t="s">
        <v>261</v>
      </c>
      <c r="L10" s="21" t="str">
        <f t="shared" si="4"/>
        <v>Ciurys Marek Dr inż.</v>
      </c>
      <c r="M10" s="25" t="str">
        <f t="shared" si="5"/>
        <v xml:space="preserve">Marek | Ciurys | Dr inż. |  ( 05369 ) </v>
      </c>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0" s="7" customFormat="1">
      <c r="A11" s="44" t="s">
        <v>205</v>
      </c>
      <c r="B11" s="21" t="s">
        <v>34</v>
      </c>
      <c r="C11" s="21" t="s">
        <v>35</v>
      </c>
      <c r="D11" s="21" t="s">
        <v>59</v>
      </c>
      <c r="E11" s="21" t="s">
        <v>62</v>
      </c>
      <c r="F11" s="27" t="str">
        <f t="shared" si="1"/>
        <v>Czapka Tomasz Dr inż.</v>
      </c>
      <c r="G11" s="38" t="str">
        <f t="shared" si="2"/>
        <v>Tomasz</v>
      </c>
      <c r="H11" s="28"/>
      <c r="I11" s="38" t="str">
        <f t="shared" si="3"/>
        <v>Czapka</v>
      </c>
      <c r="J11" s="28" t="s">
        <v>51</v>
      </c>
      <c r="K11" s="29" t="s">
        <v>254</v>
      </c>
      <c r="L11" s="21" t="str">
        <f t="shared" si="4"/>
        <v>Czapka Tomasz Dr inż.</v>
      </c>
      <c r="M11" s="25" t="str">
        <f t="shared" si="5"/>
        <v xml:space="preserve">Tomasz | Czapka | Dr inż. |  ( 05158 ) </v>
      </c>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0" s="37" customFormat="1">
      <c r="A12" s="44" t="s">
        <v>284</v>
      </c>
      <c r="B12" s="38" t="s">
        <v>34</v>
      </c>
      <c r="C12" s="38" t="s">
        <v>35</v>
      </c>
      <c r="D12" s="38" t="s">
        <v>63</v>
      </c>
      <c r="E12" s="38" t="s">
        <v>276</v>
      </c>
      <c r="F12" s="41" t="str">
        <f t="shared" si="1"/>
        <v>Czechowski Robert Dr inż.</v>
      </c>
      <c r="G12" s="38" t="str">
        <f t="shared" si="2"/>
        <v>Robert</v>
      </c>
      <c r="H12" s="42"/>
      <c r="I12" s="38" t="str">
        <f t="shared" si="3"/>
        <v>Czechowski</v>
      </c>
      <c r="J12" s="42" t="s">
        <v>29</v>
      </c>
      <c r="K12" s="43" t="s">
        <v>258</v>
      </c>
      <c r="L12" s="38" t="str">
        <f t="shared" si="4"/>
        <v>Czechowski Robert Dr inż.</v>
      </c>
      <c r="M12" s="39" t="str">
        <f t="shared" si="5"/>
        <v xml:space="preserve">Robert | Czechowski | Dr inż. |  ( 052345 ) </v>
      </c>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row>
    <row r="13" spans="1:40" s="7" customFormat="1">
      <c r="A13" s="44" t="s">
        <v>207</v>
      </c>
      <c r="B13" s="21" t="s">
        <v>34</v>
      </c>
      <c r="C13" s="21" t="s">
        <v>65</v>
      </c>
      <c r="D13" s="21" t="s">
        <v>66</v>
      </c>
      <c r="E13" s="21" t="s">
        <v>67</v>
      </c>
      <c r="F13" s="27" t="str">
        <f t="shared" si="1"/>
        <v>Dąbrowska-Kauf Grażyna Dr inż.</v>
      </c>
      <c r="G13" s="38" t="str">
        <f t="shared" si="2"/>
        <v>Grażyna</v>
      </c>
      <c r="H13" s="28" t="s">
        <v>241</v>
      </c>
      <c r="I13" s="38" t="str">
        <f t="shared" si="3"/>
        <v>Dąbrowska-Kauf</v>
      </c>
      <c r="J13" s="28" t="s">
        <v>29</v>
      </c>
      <c r="K13" s="29" t="s">
        <v>260</v>
      </c>
      <c r="L13" s="21" t="str">
        <f t="shared" si="4"/>
        <v>Dąbrowska-Kauf Grażyna Dr inż.</v>
      </c>
      <c r="M13" s="25" t="str">
        <f t="shared" si="5"/>
        <v xml:space="preserve">Grażyna | Dąbrowska-Kauf | Dr inż. |  ( 05206 ) </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0">
      <c r="A14" s="44" t="s">
        <v>206</v>
      </c>
      <c r="B14" s="38" t="s">
        <v>34</v>
      </c>
      <c r="C14" s="38" t="s">
        <v>35</v>
      </c>
      <c r="D14" s="21" t="s">
        <v>56</v>
      </c>
      <c r="E14" s="21" t="s">
        <v>68</v>
      </c>
      <c r="F14" s="27" t="str">
        <f t="shared" si="1"/>
        <v>Derugo Piotr Dr inż.</v>
      </c>
      <c r="G14" s="38" t="str">
        <f t="shared" si="2"/>
        <v>Piotr</v>
      </c>
      <c r="H14" s="28" t="s">
        <v>36</v>
      </c>
      <c r="I14" s="38" t="str">
        <f t="shared" si="3"/>
        <v>Derugo</v>
      </c>
      <c r="J14" s="28" t="s">
        <v>32</v>
      </c>
      <c r="K14" s="29" t="s">
        <v>262</v>
      </c>
      <c r="L14" s="21" t="str">
        <f t="shared" si="4"/>
        <v>Derugo Piotr Dr inż.</v>
      </c>
      <c r="M14" s="25" t="str">
        <f t="shared" si="5"/>
        <v xml:space="preserve">Piotr | Derugo | Dr inż. |  ( 05390 ) </v>
      </c>
    </row>
    <row r="15" spans="1:40" s="7" customFormat="1">
      <c r="A15" s="44" t="s">
        <v>208</v>
      </c>
      <c r="B15" s="21" t="s">
        <v>30</v>
      </c>
      <c r="C15" s="21" t="s">
        <v>263</v>
      </c>
      <c r="D15" s="21" t="s">
        <v>69</v>
      </c>
      <c r="E15" s="21" t="s">
        <v>70</v>
      </c>
      <c r="F15" s="27" t="str">
        <f t="shared" si="1"/>
        <v>Dołęga Waldemar Dr hab. inż.</v>
      </c>
      <c r="G15" s="38" t="str">
        <f t="shared" si="2"/>
        <v>Waldemar</v>
      </c>
      <c r="H15" s="28" t="s">
        <v>64</v>
      </c>
      <c r="I15" s="38" t="str">
        <f t="shared" si="3"/>
        <v>Dołęga</v>
      </c>
      <c r="J15" s="28" t="s">
        <v>29</v>
      </c>
      <c r="K15" s="29" t="s">
        <v>257</v>
      </c>
      <c r="L15" s="21" t="str">
        <f t="shared" si="4"/>
        <v>Dołęga Waldemar Dr hab. inż.</v>
      </c>
      <c r="M15" s="25" t="str">
        <f t="shared" si="5"/>
        <v xml:space="preserve">Waldemar | Dołęga | Dr hab. inż. |  ( 05265 ) </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0" s="7" customFormat="1">
      <c r="A16" s="44" t="s">
        <v>285</v>
      </c>
      <c r="B16" s="21" t="s">
        <v>79</v>
      </c>
      <c r="C16" s="21" t="s">
        <v>236</v>
      </c>
      <c r="D16" s="21" t="s">
        <v>71</v>
      </c>
      <c r="E16" s="21" t="s">
        <v>72</v>
      </c>
      <c r="F16" s="27" t="str">
        <f t="shared" si="1"/>
        <v>Dudzikowski Ignacy Prof. dr hab. inż.</v>
      </c>
      <c r="G16" s="38" t="str">
        <f t="shared" si="2"/>
        <v>Ignacy</v>
      </c>
      <c r="H16" s="28"/>
      <c r="I16" s="38" t="str">
        <f t="shared" si="3"/>
        <v>Dudzikowski</v>
      </c>
      <c r="J16" s="28" t="s">
        <v>32</v>
      </c>
      <c r="K16" s="29" t="s">
        <v>261</v>
      </c>
      <c r="L16" s="21" t="str">
        <f t="shared" si="4"/>
        <v>Dudzikowski Ignacy Prof. dr hab. inż.</v>
      </c>
      <c r="M16" s="25" t="str">
        <f t="shared" si="5"/>
        <v xml:space="preserve">Ignacy | Dudzikowski | Prof. dr hab. inż. |  ( 05306z ) </v>
      </c>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s="6" customFormat="1">
      <c r="A17" s="44" t="s">
        <v>209</v>
      </c>
      <c r="B17" s="21" t="s">
        <v>34</v>
      </c>
      <c r="C17" s="21" t="s">
        <v>35</v>
      </c>
      <c r="D17" s="21" t="s">
        <v>41</v>
      </c>
      <c r="E17" s="21" t="s">
        <v>73</v>
      </c>
      <c r="F17" s="27" t="str">
        <f t="shared" si="1"/>
        <v>Dusza Daniel Dr inż.</v>
      </c>
      <c r="G17" s="38" t="str">
        <f t="shared" si="2"/>
        <v>Daniel</v>
      </c>
      <c r="H17" s="28"/>
      <c r="I17" s="38" t="str">
        <f t="shared" si="3"/>
        <v>Dusza</v>
      </c>
      <c r="J17" s="28" t="s">
        <v>32</v>
      </c>
      <c r="K17" s="29" t="s">
        <v>261</v>
      </c>
      <c r="L17" s="21" t="str">
        <f t="shared" si="4"/>
        <v>Dusza Daniel Dr inż.</v>
      </c>
      <c r="M17" s="25" t="str">
        <f t="shared" si="5"/>
        <v xml:space="preserve">Daniel | Dusza | Dr inż. |  ( 05358 ) </v>
      </c>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row>
    <row r="18" spans="1:40" s="7" customFormat="1">
      <c r="A18" s="44" t="s">
        <v>210</v>
      </c>
      <c r="B18" s="21" t="s">
        <v>30</v>
      </c>
      <c r="C18" s="21" t="s">
        <v>364</v>
      </c>
      <c r="D18" s="21" t="s">
        <v>74</v>
      </c>
      <c r="E18" s="21" t="s">
        <v>75</v>
      </c>
      <c r="F18" s="27" t="str">
        <f t="shared" si="1"/>
        <v>Dybkowski Mateusz Dr hab. inż.</v>
      </c>
      <c r="G18" s="38" t="str">
        <f t="shared" si="2"/>
        <v>Mateusz</v>
      </c>
      <c r="H18" s="28"/>
      <c r="I18" s="38" t="str">
        <f t="shared" si="3"/>
        <v>Dybkowski</v>
      </c>
      <c r="J18" s="28" t="s">
        <v>32</v>
      </c>
      <c r="K18" s="29" t="s">
        <v>262</v>
      </c>
      <c r="L18" s="21" t="str">
        <f t="shared" si="4"/>
        <v>Dybkowski Mateusz Dr hab. inż.</v>
      </c>
      <c r="M18" s="25" t="str">
        <f t="shared" si="5"/>
        <v xml:space="preserve">Mateusz | Dybkowski | Dr hab. inż. |  ( 05366 ) </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row>
    <row r="19" spans="1:40" s="7" customFormat="1">
      <c r="A19" s="44" t="s">
        <v>211</v>
      </c>
      <c r="B19" s="21" t="s">
        <v>34</v>
      </c>
      <c r="C19" s="21" t="s">
        <v>265</v>
      </c>
      <c r="D19" s="21" t="s">
        <v>46</v>
      </c>
      <c r="E19" s="21" t="s">
        <v>76</v>
      </c>
      <c r="F19" s="27" t="str">
        <f t="shared" si="1"/>
        <v>Dyrcz Krzysztof Dr inż.</v>
      </c>
      <c r="G19" s="38" t="str">
        <f t="shared" si="2"/>
        <v>Krzysztof</v>
      </c>
      <c r="H19" s="28" t="s">
        <v>64</v>
      </c>
      <c r="I19" s="38" t="str">
        <f t="shared" si="3"/>
        <v>Dyrcz</v>
      </c>
      <c r="J19" s="28" t="s">
        <v>32</v>
      </c>
      <c r="K19" s="29" t="s">
        <v>262</v>
      </c>
      <c r="L19" s="21" t="str">
        <f t="shared" si="4"/>
        <v>Dyrcz Krzysztof Dr inż.</v>
      </c>
      <c r="M19" s="25" t="str">
        <f t="shared" si="5"/>
        <v xml:space="preserve">Krzysztof | Dyrcz | Dr inż. |  ( 05307 ) </v>
      </c>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s="5" customFormat="1">
      <c r="A20" s="44" t="s">
        <v>212</v>
      </c>
      <c r="B20" s="21" t="s">
        <v>34</v>
      </c>
      <c r="C20" s="21" t="s">
        <v>35</v>
      </c>
      <c r="D20" s="21" t="s">
        <v>64</v>
      </c>
      <c r="E20" s="21" t="s">
        <v>77</v>
      </c>
      <c r="F20" s="27" t="str">
        <f t="shared" si="1"/>
        <v>Ewert Paweł Dr inż.</v>
      </c>
      <c r="G20" s="38" t="str">
        <f t="shared" si="2"/>
        <v>Paweł</v>
      </c>
      <c r="H20" s="28" t="s">
        <v>110</v>
      </c>
      <c r="I20" s="38" t="str">
        <f t="shared" si="3"/>
        <v>Ewert</v>
      </c>
      <c r="J20" s="28" t="s">
        <v>32</v>
      </c>
      <c r="K20" s="29" t="s">
        <v>262</v>
      </c>
      <c r="L20" s="21" t="str">
        <f t="shared" si="4"/>
        <v>Ewert Paweł Dr inż.</v>
      </c>
      <c r="M20" s="25" t="str">
        <f t="shared" si="5"/>
        <v xml:space="preserve">Paweł | Ewert | Dr inż. |  ( 05378 ) </v>
      </c>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row>
    <row r="21" spans="1:40" s="47" customFormat="1">
      <c r="A21" s="48" t="s">
        <v>362</v>
      </c>
      <c r="B21" s="38" t="s">
        <v>34</v>
      </c>
      <c r="C21" s="38" t="s">
        <v>35</v>
      </c>
      <c r="D21" s="47" t="s">
        <v>56</v>
      </c>
      <c r="E21" s="46" t="s">
        <v>363</v>
      </c>
      <c r="F21" s="47" t="str">
        <f t="shared" ref="F21" si="6">L21</f>
        <v>Gajewski Piotr Dr inż.</v>
      </c>
      <c r="G21" s="47" t="str">
        <f t="shared" ref="G21" si="7">D21</f>
        <v>Piotr</v>
      </c>
      <c r="I21" s="47" t="str">
        <f t="shared" ref="I21" si="8">E21</f>
        <v>Gajewski</v>
      </c>
      <c r="J21" s="47" t="s">
        <v>32</v>
      </c>
      <c r="K21" s="43" t="s">
        <v>262</v>
      </c>
      <c r="L21" s="47" t="str">
        <f t="shared" ref="L21" si="9">CONCATENATE(E21," ",D21," ",B21)</f>
        <v>Gajewski Piotr Dr inż.</v>
      </c>
      <c r="M21" s="47" t="str">
        <f t="shared" ref="M21" si="10">CONCATENATE(D21," | ",E21," | ",B21," | "," ( ",A21, " ) ")</f>
        <v xml:space="preserve">Piotr | Gajewski | Dr inż. |  ( 05397 ) </v>
      </c>
    </row>
    <row r="22" spans="1:40" s="37" customFormat="1">
      <c r="A22" s="44" t="s">
        <v>286</v>
      </c>
      <c r="B22" s="38" t="s">
        <v>34</v>
      </c>
      <c r="C22" s="38" t="s">
        <v>35</v>
      </c>
      <c r="D22" s="38" t="s">
        <v>80</v>
      </c>
      <c r="E22" s="38" t="s">
        <v>277</v>
      </c>
      <c r="F22" s="41" t="str">
        <f t="shared" si="1"/>
        <v>Gozdowiak Adam Dr inż.</v>
      </c>
      <c r="G22" s="38" t="str">
        <f t="shared" si="2"/>
        <v>Adam</v>
      </c>
      <c r="H22" s="42"/>
      <c r="I22" s="38" t="str">
        <f t="shared" si="3"/>
        <v>Gozdowiak</v>
      </c>
      <c r="J22" s="42" t="s">
        <v>32</v>
      </c>
      <c r="K22" s="43" t="s">
        <v>261</v>
      </c>
      <c r="L22" s="38" t="str">
        <f t="shared" si="4"/>
        <v>Gozdowiak Adam Dr inż.</v>
      </c>
      <c r="M22" s="39" t="str">
        <f t="shared" si="5"/>
        <v xml:space="preserve">Adam | Gozdowiak | Dr inż. |  ( 053111 ) </v>
      </c>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row>
    <row r="23" spans="1:40" s="7" customFormat="1">
      <c r="A23" s="44" t="s">
        <v>213</v>
      </c>
      <c r="B23" s="21" t="s">
        <v>34</v>
      </c>
      <c r="C23" s="38" t="s">
        <v>35</v>
      </c>
      <c r="D23" s="21" t="s">
        <v>81</v>
      </c>
      <c r="E23" s="21" t="s">
        <v>82</v>
      </c>
      <c r="F23" s="27" t="str">
        <f t="shared" si="1"/>
        <v>Grycan Wiktoria Dr inż.</v>
      </c>
      <c r="G23" s="38" t="str">
        <f t="shared" si="2"/>
        <v>Wiktoria</v>
      </c>
      <c r="H23" s="28" t="s">
        <v>243</v>
      </c>
      <c r="I23" s="38" t="str">
        <f t="shared" si="3"/>
        <v>Grycan</v>
      </c>
      <c r="J23" s="28" t="s">
        <v>29</v>
      </c>
      <c r="K23" s="29" t="s">
        <v>260</v>
      </c>
      <c r="L23" s="21" t="str">
        <f t="shared" si="4"/>
        <v>Grycan Wiktoria Dr inż.</v>
      </c>
      <c r="M23" s="25" t="str">
        <f t="shared" si="5"/>
        <v xml:space="preserve">Wiktoria | Grycan | Dr inż. |  ( 05408 ) </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row>
    <row r="24" spans="1:40">
      <c r="A24" s="44" t="s">
        <v>214</v>
      </c>
      <c r="B24" s="21" t="s">
        <v>34</v>
      </c>
      <c r="C24" s="21" t="s">
        <v>35</v>
      </c>
      <c r="D24" s="21" t="s">
        <v>80</v>
      </c>
      <c r="E24" s="21" t="s">
        <v>83</v>
      </c>
      <c r="F24" s="27" t="str">
        <f t="shared" si="1"/>
        <v>Gubański Adam Dr inż.</v>
      </c>
      <c r="G24" s="38" t="str">
        <f t="shared" si="2"/>
        <v>Adam</v>
      </c>
      <c r="H24" s="28"/>
      <c r="I24" s="38" t="str">
        <f t="shared" si="3"/>
        <v>Gubański</v>
      </c>
      <c r="J24" s="28" t="s">
        <v>51</v>
      </c>
      <c r="K24" s="29" t="s">
        <v>255</v>
      </c>
      <c r="L24" s="21" t="str">
        <f t="shared" si="4"/>
        <v>Gubański Adam Dr inż.</v>
      </c>
      <c r="M24" s="25" t="str">
        <f t="shared" si="5"/>
        <v xml:space="preserve">Adam | Gubański | Dr inż. |  ( 05103 ) </v>
      </c>
    </row>
    <row r="25" spans="1:40" s="7" customFormat="1">
      <c r="A25" s="44" t="s">
        <v>215</v>
      </c>
      <c r="B25" s="21" t="s">
        <v>34</v>
      </c>
      <c r="C25" s="21" t="s">
        <v>35</v>
      </c>
      <c r="D25" s="21" t="s">
        <v>33</v>
      </c>
      <c r="E25" s="21" t="s">
        <v>85</v>
      </c>
      <c r="F25" s="27" t="str">
        <f t="shared" si="1"/>
        <v>Gwoździewicz Maciej Dr inż.</v>
      </c>
      <c r="G25" s="38" t="str">
        <f t="shared" si="2"/>
        <v>Maciej</v>
      </c>
      <c r="H25" s="28" t="s">
        <v>244</v>
      </c>
      <c r="I25" s="38" t="str">
        <f t="shared" si="3"/>
        <v>Gwoździewicz</v>
      </c>
      <c r="J25" s="28" t="s">
        <v>32</v>
      </c>
      <c r="K25" s="29" t="s">
        <v>261</v>
      </c>
      <c r="L25" s="21" t="str">
        <f t="shared" si="4"/>
        <v>Gwoździewicz Maciej Dr inż.</v>
      </c>
      <c r="M25" s="25" t="str">
        <f t="shared" si="5"/>
        <v xml:space="preserve">Maciej | Gwoździewicz | Dr inż. |  ( 05389 ) </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row>
    <row r="26" spans="1:40" s="7" customFormat="1">
      <c r="A26" s="44" t="s">
        <v>216</v>
      </c>
      <c r="B26" s="38" t="s">
        <v>30</v>
      </c>
      <c r="C26" s="38" t="s">
        <v>263</v>
      </c>
      <c r="D26" s="21" t="s">
        <v>48</v>
      </c>
      <c r="E26" s="21" t="s">
        <v>86</v>
      </c>
      <c r="F26" s="27" t="str">
        <f t="shared" si="1"/>
        <v>Habrych Marcin Dr hab. inż.</v>
      </c>
      <c r="G26" s="38" t="str">
        <f t="shared" si="2"/>
        <v>Marcin</v>
      </c>
      <c r="H26" s="28" t="s">
        <v>78</v>
      </c>
      <c r="I26" s="38" t="str">
        <f t="shared" si="3"/>
        <v>Habrych</v>
      </c>
      <c r="J26" s="28" t="s">
        <v>29</v>
      </c>
      <c r="K26" s="29" t="s">
        <v>258</v>
      </c>
      <c r="L26" s="21" t="str">
        <f t="shared" si="4"/>
        <v>Habrych Marcin Dr hab. inż.</v>
      </c>
      <c r="M26" s="25" t="str">
        <f t="shared" si="5"/>
        <v xml:space="preserve">Marcin | Habrych | Dr hab. inż. |  ( 05281 ) </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row>
    <row r="27" spans="1:40" s="5" customFormat="1">
      <c r="A27" s="44" t="s">
        <v>217</v>
      </c>
      <c r="B27" s="21" t="s">
        <v>34</v>
      </c>
      <c r="C27" s="21" t="s">
        <v>35</v>
      </c>
      <c r="D27" s="21" t="s">
        <v>87</v>
      </c>
      <c r="E27" s="21" t="s">
        <v>88</v>
      </c>
      <c r="F27" s="27" t="str">
        <f t="shared" si="1"/>
        <v>Herlender Kazimierz Dr inż.</v>
      </c>
      <c r="G27" s="38" t="str">
        <f t="shared" si="2"/>
        <v>Kazimierz</v>
      </c>
      <c r="H27" s="28"/>
      <c r="I27" s="38" t="str">
        <f t="shared" si="3"/>
        <v>Herlender</v>
      </c>
      <c r="J27" s="28" t="s">
        <v>29</v>
      </c>
      <c r="K27" s="29" t="s">
        <v>257</v>
      </c>
      <c r="L27" s="21" t="str">
        <f t="shared" si="4"/>
        <v>Herlender Kazimierz Dr inż.</v>
      </c>
      <c r="M27" s="25" t="str">
        <f t="shared" si="5"/>
        <v xml:space="preserve">Kazimierz | Herlender | Dr inż. |  ( 05211 ) </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row>
    <row r="28" spans="1:40">
      <c r="A28" s="44" t="s">
        <v>218</v>
      </c>
      <c r="B28" s="21" t="s">
        <v>79</v>
      </c>
      <c r="C28" s="21" t="s">
        <v>365</v>
      </c>
      <c r="D28" s="21" t="s">
        <v>89</v>
      </c>
      <c r="E28" s="21" t="s">
        <v>90</v>
      </c>
      <c r="F28" s="27" t="str">
        <f t="shared" si="1"/>
        <v>Iżykowski Jan Prof. dr hab. inż.</v>
      </c>
      <c r="G28" s="38" t="str">
        <f t="shared" si="2"/>
        <v>Jan</v>
      </c>
      <c r="H28" s="28" t="s">
        <v>245</v>
      </c>
      <c r="I28" s="38" t="str">
        <f t="shared" si="3"/>
        <v>Iżykowski</v>
      </c>
      <c r="J28" s="28" t="s">
        <v>29</v>
      </c>
      <c r="K28" s="29" t="s">
        <v>258</v>
      </c>
      <c r="L28" s="21" t="str">
        <f t="shared" si="4"/>
        <v>Iżykowski Jan Prof. dr hab. inż.</v>
      </c>
      <c r="M28" s="25" t="str">
        <f t="shared" si="5"/>
        <v xml:space="preserve">Jan | Iżykowski | Prof. dr hab. inż. |  ( 05212 ) </v>
      </c>
    </row>
    <row r="29" spans="1:40" s="7" customFormat="1">
      <c r="A29" s="44" t="s">
        <v>219</v>
      </c>
      <c r="B29" s="38" t="s">
        <v>30</v>
      </c>
      <c r="C29" s="38" t="s">
        <v>263</v>
      </c>
      <c r="D29" s="21" t="s">
        <v>38</v>
      </c>
      <c r="E29" s="21" t="s">
        <v>91</v>
      </c>
      <c r="F29" s="27" t="str">
        <f t="shared" si="1"/>
        <v>Janik Przemysław Dr hab. inż.</v>
      </c>
      <c r="G29" s="38" t="str">
        <f t="shared" si="2"/>
        <v>Przemysław</v>
      </c>
      <c r="H29" s="28"/>
      <c r="I29" s="38" t="str">
        <f t="shared" si="3"/>
        <v>Janik</v>
      </c>
      <c r="J29" s="28" t="s">
        <v>51</v>
      </c>
      <c r="K29" s="29" t="s">
        <v>255</v>
      </c>
      <c r="L29" s="21" t="str">
        <f t="shared" si="4"/>
        <v>Janik Przemysław Dr hab. inż.</v>
      </c>
      <c r="M29" s="25" t="str">
        <f t="shared" si="5"/>
        <v xml:space="preserve">Przemysław | Janik | Dr hab. inż. |  ( 05115 ) </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row>
    <row r="30" spans="1:40" s="7" customFormat="1">
      <c r="A30" s="44" t="s">
        <v>287</v>
      </c>
      <c r="B30" s="21" t="s">
        <v>34</v>
      </c>
      <c r="C30" s="38" t="s">
        <v>265</v>
      </c>
      <c r="D30" s="21" t="s">
        <v>59</v>
      </c>
      <c r="E30" s="21" t="s">
        <v>92</v>
      </c>
      <c r="F30" s="27" t="str">
        <f t="shared" si="1"/>
        <v>Janta Tomasz Dr inż.</v>
      </c>
      <c r="G30" s="38" t="str">
        <f t="shared" si="2"/>
        <v>Tomasz</v>
      </c>
      <c r="H30" s="28" t="s">
        <v>37</v>
      </c>
      <c r="I30" s="38" t="str">
        <f t="shared" si="3"/>
        <v>Janta</v>
      </c>
      <c r="J30" s="28" t="s">
        <v>32</v>
      </c>
      <c r="K30" s="29" t="s">
        <v>261</v>
      </c>
      <c r="L30" s="21" t="str">
        <f t="shared" si="4"/>
        <v>Janta Tomasz Dr inż.</v>
      </c>
      <c r="M30" s="25" t="str">
        <f t="shared" si="5"/>
        <v xml:space="preserve">Tomasz | Janta | Dr inż. |  ( 05311 ) </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row>
    <row r="31" spans="1:40" s="7" customFormat="1">
      <c r="A31" s="44" t="s">
        <v>288</v>
      </c>
      <c r="B31" s="38" t="s">
        <v>30</v>
      </c>
      <c r="C31" s="38" t="s">
        <v>263</v>
      </c>
      <c r="D31" s="21" t="s">
        <v>33</v>
      </c>
      <c r="E31" s="21" t="s">
        <v>93</v>
      </c>
      <c r="F31" s="27" t="str">
        <f t="shared" si="1"/>
        <v>Jaroszewski Maciej Dr hab. inż.</v>
      </c>
      <c r="G31" s="38" t="str">
        <f t="shared" si="2"/>
        <v>Maciej</v>
      </c>
      <c r="H31" s="28" t="s">
        <v>246</v>
      </c>
      <c r="I31" s="38" t="str">
        <f t="shared" si="3"/>
        <v>Jaroszewski</v>
      </c>
      <c r="J31" s="28" t="s">
        <v>51</v>
      </c>
      <c r="K31" s="29" t="s">
        <v>254</v>
      </c>
      <c r="L31" s="21" t="str">
        <f t="shared" si="4"/>
        <v>Jaroszewski Maciej Dr hab. inż.</v>
      </c>
      <c r="M31" s="25" t="str">
        <f t="shared" si="5"/>
        <v xml:space="preserve">Maciej | Jaroszewski | Dr hab. inż. |  ( 05104 ) </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row>
    <row r="32" spans="1:40" s="35" customFormat="1">
      <c r="A32" s="47" t="s">
        <v>366</v>
      </c>
      <c r="B32" s="38" t="s">
        <v>34</v>
      </c>
      <c r="C32" s="38" t="s">
        <v>367</v>
      </c>
      <c r="D32" s="38" t="s">
        <v>106</v>
      </c>
      <c r="E32" s="38" t="s">
        <v>368</v>
      </c>
      <c r="F32" s="41" t="str">
        <f t="shared" si="1"/>
        <v>Jasiński Michał Dr inż.</v>
      </c>
      <c r="G32" s="38" t="str">
        <f t="shared" ref="G32" si="11">D32</f>
        <v>Michał</v>
      </c>
      <c r="H32" s="42"/>
      <c r="I32" s="38" t="str">
        <f t="shared" ref="I32" si="12">E32</f>
        <v>Jasiński</v>
      </c>
      <c r="J32" s="42" t="s">
        <v>51</v>
      </c>
      <c r="K32" s="43" t="s">
        <v>255</v>
      </c>
      <c r="L32" s="38" t="str">
        <f t="shared" si="4"/>
        <v>Jasiński Michał Dr inż.</v>
      </c>
      <c r="M32" s="39" t="str">
        <f t="shared" si="5"/>
        <v xml:space="preserve">Michał | Jasiński | Dr inż. |  ( p05180 ) </v>
      </c>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row>
    <row r="33" spans="1:40" s="5" customFormat="1">
      <c r="A33" s="44" t="s">
        <v>289</v>
      </c>
      <c r="B33" s="21" t="s">
        <v>34</v>
      </c>
      <c r="C33" s="21" t="s">
        <v>35</v>
      </c>
      <c r="D33" s="21" t="s">
        <v>60</v>
      </c>
      <c r="E33" s="21" t="s">
        <v>94</v>
      </c>
      <c r="F33" s="27" t="str">
        <f t="shared" ref="F33:F62" si="13">L33</f>
        <v>Jaworski Marek Dr inż.</v>
      </c>
      <c r="G33" s="38" t="str">
        <f t="shared" si="2"/>
        <v>Marek</v>
      </c>
      <c r="H33" s="28" t="s">
        <v>47</v>
      </c>
      <c r="I33" s="38" t="str">
        <f t="shared" si="3"/>
        <v>Jaworski</v>
      </c>
      <c r="J33" s="28" t="s">
        <v>29</v>
      </c>
      <c r="K33" s="29" t="s">
        <v>260</v>
      </c>
      <c r="L33" s="21" t="str">
        <f t="shared" ref="L33:L62" si="14">CONCATENATE(E33," ",D33," ",B33)</f>
        <v>Jaworski Marek Dr inż.</v>
      </c>
      <c r="M33" s="25" t="str">
        <f t="shared" ref="M33:M62" si="15">CONCATENATE(D33," | ",E33," | ",B33," | "," ( ",A33, " ) ")</f>
        <v xml:space="preserve">Marek | Jaworski | Dr inż. |  ( 05237 ) </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row>
    <row r="34" spans="1:40" s="7" customFormat="1">
      <c r="A34" s="44" t="s">
        <v>290</v>
      </c>
      <c r="B34" s="21" t="s">
        <v>79</v>
      </c>
      <c r="C34" s="38" t="s">
        <v>266</v>
      </c>
      <c r="D34" s="21" t="s">
        <v>96</v>
      </c>
      <c r="E34" s="21" t="s">
        <v>97</v>
      </c>
      <c r="F34" s="27" t="str">
        <f t="shared" si="13"/>
        <v>Kacprzyk Ryszard Prof. dr hab. inż.</v>
      </c>
      <c r="G34" s="38" t="str">
        <f t="shared" si="2"/>
        <v>Ryszard</v>
      </c>
      <c r="H34" s="28" t="s">
        <v>247</v>
      </c>
      <c r="I34" s="38" t="str">
        <f t="shared" si="3"/>
        <v>Kacprzyk</v>
      </c>
      <c r="J34" s="28" t="s">
        <v>51</v>
      </c>
      <c r="K34" s="29" t="s">
        <v>254</v>
      </c>
      <c r="L34" s="21" t="str">
        <f t="shared" si="14"/>
        <v>Kacprzyk Ryszard Prof. dr hab. inż.</v>
      </c>
      <c r="M34" s="25" t="str">
        <f t="shared" si="15"/>
        <v xml:space="preserve">Ryszard | Kacprzyk | Prof. dr hab. inż. |  ( 05106 ) </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row>
    <row r="35" spans="1:40" s="7" customFormat="1">
      <c r="A35" s="44" t="s">
        <v>291</v>
      </c>
      <c r="B35" s="21" t="s">
        <v>34</v>
      </c>
      <c r="C35" s="21" t="s">
        <v>236</v>
      </c>
      <c r="D35" s="21" t="s">
        <v>47</v>
      </c>
      <c r="E35" s="21" t="s">
        <v>98</v>
      </c>
      <c r="F35" s="27" t="str">
        <f t="shared" si="13"/>
        <v>Kałwak Andrzej Dr inż.</v>
      </c>
      <c r="G35" s="38" t="str">
        <f t="shared" si="2"/>
        <v>Andrzej</v>
      </c>
      <c r="H35" s="28" t="s">
        <v>56</v>
      </c>
      <c r="I35" s="38" t="str">
        <f t="shared" si="3"/>
        <v>Kałwak</v>
      </c>
      <c r="J35" s="28" t="s">
        <v>32</v>
      </c>
      <c r="K35" s="29" t="s">
        <v>261</v>
      </c>
      <c r="L35" s="21" t="str">
        <f t="shared" si="14"/>
        <v>Kałwak Andrzej Dr inż.</v>
      </c>
      <c r="M35" s="25" t="str">
        <f t="shared" si="15"/>
        <v xml:space="preserve">Andrzej | Kałwak | Dr inż. |  ( 05313 ) </v>
      </c>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row>
    <row r="36" spans="1:40" s="6" customFormat="1">
      <c r="A36" s="44" t="s">
        <v>292</v>
      </c>
      <c r="B36" s="38" t="s">
        <v>30</v>
      </c>
      <c r="C36" s="38" t="s">
        <v>263</v>
      </c>
      <c r="D36" s="21" t="s">
        <v>48</v>
      </c>
      <c r="E36" s="21" t="s">
        <v>100</v>
      </c>
      <c r="F36" s="27" t="str">
        <f t="shared" si="13"/>
        <v>Kamiński Marcin Dr hab. inż.</v>
      </c>
      <c r="G36" s="38" t="str">
        <f t="shared" si="2"/>
        <v>Marcin</v>
      </c>
      <c r="H36" s="28"/>
      <c r="I36" s="38" t="str">
        <f t="shared" si="3"/>
        <v>Kamiński</v>
      </c>
      <c r="J36" s="28" t="s">
        <v>32</v>
      </c>
      <c r="K36" s="29" t="s">
        <v>262</v>
      </c>
      <c r="L36" s="21" t="str">
        <f t="shared" si="14"/>
        <v>Kamiński Marcin Dr hab. inż.</v>
      </c>
      <c r="M36" s="25" t="str">
        <f t="shared" si="15"/>
        <v xml:space="preserve">Marcin | Kamiński | Dr hab. inż. |  ( 05373 ) </v>
      </c>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row>
    <row r="37" spans="1:40" s="7" customFormat="1">
      <c r="A37" s="44" t="s">
        <v>293</v>
      </c>
      <c r="B37" s="21" t="s">
        <v>30</v>
      </c>
      <c r="C37" s="21" t="s">
        <v>236</v>
      </c>
      <c r="D37" s="21" t="s">
        <v>101</v>
      </c>
      <c r="E37" s="21" t="s">
        <v>102</v>
      </c>
      <c r="F37" s="27" t="str">
        <f t="shared" si="13"/>
        <v>Karolewski Bogusław Dr hab. inż.</v>
      </c>
      <c r="G37" s="38" t="str">
        <f t="shared" si="2"/>
        <v>Bogusław</v>
      </c>
      <c r="H37" s="28" t="s">
        <v>104</v>
      </c>
      <c r="I37" s="38" t="str">
        <f t="shared" si="3"/>
        <v>Karolewski</v>
      </c>
      <c r="J37" s="28" t="s">
        <v>32</v>
      </c>
      <c r="K37" s="29" t="s">
        <v>262</v>
      </c>
      <c r="L37" s="21" t="str">
        <f t="shared" si="14"/>
        <v>Karolewski Bogusław Dr hab. inż.</v>
      </c>
      <c r="M37" s="25" t="str">
        <f t="shared" si="15"/>
        <v xml:space="preserve">Bogusław | Karolewski | Dr hab. inż. |  ( 05314 ) </v>
      </c>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row>
    <row r="38" spans="1:40" s="7" customFormat="1">
      <c r="A38" s="44" t="s">
        <v>294</v>
      </c>
      <c r="B38" s="21" t="s">
        <v>34</v>
      </c>
      <c r="C38" s="21" t="s">
        <v>35</v>
      </c>
      <c r="D38" s="21" t="s">
        <v>99</v>
      </c>
      <c r="E38" s="21" t="s">
        <v>103</v>
      </c>
      <c r="F38" s="27" t="str">
        <f t="shared" si="13"/>
        <v>Kisiel Anna Dr inż.</v>
      </c>
      <c r="G38" s="38" t="str">
        <f t="shared" si="2"/>
        <v>Anna</v>
      </c>
      <c r="H38" s="28"/>
      <c r="I38" s="38" t="str">
        <f t="shared" si="3"/>
        <v>Kisiel</v>
      </c>
      <c r="J38" s="28" t="s">
        <v>51</v>
      </c>
      <c r="K38" s="29" t="s">
        <v>256</v>
      </c>
      <c r="L38" s="21" t="str">
        <f t="shared" si="14"/>
        <v>Kisiel Anna Dr inż.</v>
      </c>
      <c r="M38" s="25" t="str">
        <f t="shared" si="15"/>
        <v xml:space="preserve">Anna | Kisiel | Dr inż. |  ( 05107 ) </v>
      </c>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row>
    <row r="39" spans="1:40" s="7" customFormat="1">
      <c r="A39" s="44" t="s">
        <v>295</v>
      </c>
      <c r="B39" s="21" t="s">
        <v>28</v>
      </c>
      <c r="C39" s="21" t="s">
        <v>265</v>
      </c>
      <c r="D39" s="21" t="s">
        <v>107</v>
      </c>
      <c r="E39" s="21" t="s">
        <v>108</v>
      </c>
      <c r="F39" s="27" t="str">
        <f t="shared" si="13"/>
        <v>Kobusiński Mirosław Mgr inż.</v>
      </c>
      <c r="G39" s="38" t="str">
        <f t="shared" si="2"/>
        <v>Mirosław</v>
      </c>
      <c r="H39" s="28" t="s">
        <v>129</v>
      </c>
      <c r="I39" s="38" t="str">
        <f t="shared" si="3"/>
        <v>Kobusiński</v>
      </c>
      <c r="J39" s="28" t="s">
        <v>29</v>
      </c>
      <c r="K39" s="29" t="s">
        <v>257</v>
      </c>
      <c r="L39" s="21" t="str">
        <f t="shared" si="14"/>
        <v>Kobusiński Mirosław Mgr inż.</v>
      </c>
      <c r="M39" s="25" t="str">
        <f t="shared" si="15"/>
        <v xml:space="preserve">Mirosław | Kobusiński | Mgr inż. |  ( 05218 ) </v>
      </c>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row>
    <row r="40" spans="1:40" s="7" customFormat="1">
      <c r="A40" s="44" t="s">
        <v>296</v>
      </c>
      <c r="B40" s="21" t="s">
        <v>34</v>
      </c>
      <c r="C40" s="21" t="s">
        <v>265</v>
      </c>
      <c r="D40" s="21" t="s">
        <v>43</v>
      </c>
      <c r="E40" s="21" t="s">
        <v>109</v>
      </c>
      <c r="F40" s="27" t="str">
        <f t="shared" si="13"/>
        <v>Konieczny Janusz Dr inż.</v>
      </c>
      <c r="G40" s="38" t="str">
        <f t="shared" si="2"/>
        <v>Janusz</v>
      </c>
      <c r="H40" s="28" t="s">
        <v>36</v>
      </c>
      <c r="I40" s="38" t="str">
        <f t="shared" si="3"/>
        <v>Konieczny</v>
      </c>
      <c r="J40" s="28" t="s">
        <v>29</v>
      </c>
      <c r="K40" s="29" t="s">
        <v>260</v>
      </c>
      <c r="L40" s="21" t="str">
        <f t="shared" si="14"/>
        <v>Konieczny Janusz Dr inż.</v>
      </c>
      <c r="M40" s="25" t="str">
        <f t="shared" si="15"/>
        <v xml:space="preserve">Janusz | Konieczny | Dr inż. |  ( 05269 ) </v>
      </c>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row>
    <row r="41" spans="1:40" s="7" customFormat="1">
      <c r="A41" s="44" t="s">
        <v>297</v>
      </c>
      <c r="B41" s="21" t="s">
        <v>34</v>
      </c>
      <c r="C41" s="21" t="s">
        <v>35</v>
      </c>
      <c r="D41" s="21" t="s">
        <v>110</v>
      </c>
      <c r="E41" s="21" t="s">
        <v>111</v>
      </c>
      <c r="F41" s="27" t="str">
        <f t="shared" si="13"/>
        <v>Kosobudzki Grzegorz Dr inż.</v>
      </c>
      <c r="G41" s="38" t="str">
        <f t="shared" si="2"/>
        <v>Grzegorz</v>
      </c>
      <c r="H41" s="28" t="s">
        <v>106</v>
      </c>
      <c r="I41" s="38" t="str">
        <f t="shared" si="3"/>
        <v>Kosobudzki</v>
      </c>
      <c r="J41" s="28" t="s">
        <v>32</v>
      </c>
      <c r="K41" s="29" t="s">
        <v>261</v>
      </c>
      <c r="L41" s="21" t="str">
        <f t="shared" si="14"/>
        <v>Kosobudzki Grzegorz Dr inż.</v>
      </c>
      <c r="M41" s="25" t="str">
        <f t="shared" si="15"/>
        <v xml:space="preserve">Grzegorz | Kosobudzki | Dr inż. |  ( 05320 ) </v>
      </c>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row>
    <row r="42" spans="1:40" s="7" customFormat="1">
      <c r="A42" s="44" t="s">
        <v>298</v>
      </c>
      <c r="B42" s="21" t="s">
        <v>34</v>
      </c>
      <c r="C42" s="21" t="s">
        <v>35</v>
      </c>
      <c r="D42" s="21" t="s">
        <v>64</v>
      </c>
      <c r="E42" s="21" t="s">
        <v>112</v>
      </c>
      <c r="F42" s="27" t="str">
        <f t="shared" si="13"/>
        <v>Kostyła Paweł Dr inż.</v>
      </c>
      <c r="G42" s="38" t="str">
        <f t="shared" si="2"/>
        <v>Paweł</v>
      </c>
      <c r="H42" s="28" t="s">
        <v>59</v>
      </c>
      <c r="I42" s="38" t="str">
        <f t="shared" si="3"/>
        <v>Kostyła</v>
      </c>
      <c r="J42" s="28" t="s">
        <v>51</v>
      </c>
      <c r="K42" s="29" t="s">
        <v>255</v>
      </c>
      <c r="L42" s="21" t="str">
        <f t="shared" si="14"/>
        <v>Kostyła Paweł Dr inż.</v>
      </c>
      <c r="M42" s="25" t="str">
        <f t="shared" si="15"/>
        <v xml:space="preserve">Paweł | Kostyła | Dr inż. |  ( 05108 ) </v>
      </c>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row>
    <row r="43" spans="1:40" s="6" customFormat="1">
      <c r="A43" s="44" t="s">
        <v>299</v>
      </c>
      <c r="B43" s="21" t="s">
        <v>34</v>
      </c>
      <c r="C43" s="38" t="s">
        <v>35</v>
      </c>
      <c r="D43" s="21" t="s">
        <v>60</v>
      </c>
      <c r="E43" s="21" t="s">
        <v>113</v>
      </c>
      <c r="F43" s="27" t="str">
        <f t="shared" si="13"/>
        <v>Kott Marek Dr inż.</v>
      </c>
      <c r="G43" s="38" t="str">
        <f t="shared" si="2"/>
        <v>Marek</v>
      </c>
      <c r="H43" s="28" t="s">
        <v>118</v>
      </c>
      <c r="I43" s="38" t="str">
        <f t="shared" si="3"/>
        <v>Kott</v>
      </c>
      <c r="J43" s="28" t="s">
        <v>29</v>
      </c>
      <c r="K43" s="29" t="s">
        <v>259</v>
      </c>
      <c r="L43" s="21" t="str">
        <f t="shared" si="14"/>
        <v>Kott Marek Dr inż.</v>
      </c>
      <c r="M43" s="25" t="str">
        <f t="shared" si="15"/>
        <v xml:space="preserve">Marek | Kott | Dr inż. |  ( 05297 ) </v>
      </c>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row>
    <row r="44" spans="1:40" s="7" customFormat="1">
      <c r="A44" s="44" t="s">
        <v>300</v>
      </c>
      <c r="B44" s="21" t="s">
        <v>79</v>
      </c>
      <c r="C44" s="21" t="s">
        <v>365</v>
      </c>
      <c r="D44" s="21" t="s">
        <v>114</v>
      </c>
      <c r="E44" s="21" t="s">
        <v>115</v>
      </c>
      <c r="F44" s="27" t="str">
        <f t="shared" si="13"/>
        <v>Kowalski Czesław Prof. dr hab. inż.</v>
      </c>
      <c r="G44" s="38" t="str">
        <f t="shared" si="2"/>
        <v>Czesław</v>
      </c>
      <c r="H44" s="28" t="s">
        <v>242</v>
      </c>
      <c r="I44" s="38" t="str">
        <f t="shared" si="3"/>
        <v>Kowalski</v>
      </c>
      <c r="J44" s="28" t="s">
        <v>32</v>
      </c>
      <c r="K44" s="29" t="s">
        <v>262</v>
      </c>
      <c r="L44" s="21" t="str">
        <f t="shared" si="14"/>
        <v>Kowalski Czesław Prof. dr hab. inż.</v>
      </c>
      <c r="M44" s="25" t="str">
        <f t="shared" si="15"/>
        <v xml:space="preserve">Czesław | Kowalski | Prof. dr hab. inż. |  ( 05321 ) </v>
      </c>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row>
    <row r="45" spans="1:40">
      <c r="A45" s="44" t="s">
        <v>301</v>
      </c>
      <c r="B45" s="21" t="s">
        <v>34</v>
      </c>
      <c r="C45" s="21" t="s">
        <v>35</v>
      </c>
      <c r="D45" s="21" t="s">
        <v>57</v>
      </c>
      <c r="E45" s="21" t="s">
        <v>116</v>
      </c>
      <c r="F45" s="27" t="str">
        <f t="shared" si="13"/>
        <v>Krawczyk Krystian Dr inż.</v>
      </c>
      <c r="G45" s="38" t="str">
        <f t="shared" si="2"/>
        <v>Krystian</v>
      </c>
      <c r="H45" s="28"/>
      <c r="I45" s="38" t="str">
        <f t="shared" si="3"/>
        <v>Krawczyk</v>
      </c>
      <c r="J45" s="28" t="s">
        <v>51</v>
      </c>
      <c r="K45" s="29" t="s">
        <v>256</v>
      </c>
      <c r="L45" s="21" t="str">
        <f t="shared" si="14"/>
        <v>Krawczyk Krystian Dr inż.</v>
      </c>
      <c r="M45" s="25" t="str">
        <f t="shared" si="15"/>
        <v xml:space="preserve">Krystian | Krawczyk | Dr inż. |  ( 05157 ) </v>
      </c>
    </row>
    <row r="46" spans="1:40" s="6" customFormat="1">
      <c r="A46" s="44" t="s">
        <v>302</v>
      </c>
      <c r="B46" s="38" t="s">
        <v>34</v>
      </c>
      <c r="C46" s="38" t="s">
        <v>35</v>
      </c>
      <c r="D46" s="21" t="s">
        <v>118</v>
      </c>
      <c r="E46" s="21" t="s">
        <v>119</v>
      </c>
      <c r="F46" s="27" t="str">
        <f t="shared" si="13"/>
        <v>Leicht Aleksander Dr inż.</v>
      </c>
      <c r="G46" s="38" t="str">
        <f t="shared" si="2"/>
        <v>Aleksander</v>
      </c>
      <c r="H46" s="28"/>
      <c r="I46" s="38" t="str">
        <f t="shared" si="3"/>
        <v>Leicht</v>
      </c>
      <c r="J46" s="28" t="s">
        <v>32</v>
      </c>
      <c r="K46" s="29" t="s">
        <v>261</v>
      </c>
      <c r="L46" s="21" t="str">
        <f t="shared" si="14"/>
        <v>Leicht Aleksander Dr inż.</v>
      </c>
      <c r="M46" s="25" t="str">
        <f t="shared" si="15"/>
        <v xml:space="preserve">Aleksander | Leicht | Dr inż. |  ( 5388 ) </v>
      </c>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row>
    <row r="47" spans="1:40" s="7" customFormat="1">
      <c r="A47" s="44" t="s">
        <v>303</v>
      </c>
      <c r="B47" s="21" t="s">
        <v>30</v>
      </c>
      <c r="C47" s="21" t="s">
        <v>364</v>
      </c>
      <c r="D47" s="21" t="s">
        <v>105</v>
      </c>
      <c r="E47" s="21" t="s">
        <v>120</v>
      </c>
      <c r="F47" s="27" t="str">
        <f t="shared" si="13"/>
        <v>Leonowicz Zbigniew Dr hab. inż.</v>
      </c>
      <c r="G47" s="38" t="str">
        <f t="shared" si="2"/>
        <v>Zbigniew</v>
      </c>
      <c r="H47" s="28" t="s">
        <v>243</v>
      </c>
      <c r="I47" s="38" t="str">
        <f t="shared" si="3"/>
        <v>Leonowicz</v>
      </c>
      <c r="J47" s="28" t="s">
        <v>51</v>
      </c>
      <c r="K47" s="29" t="s">
        <v>255</v>
      </c>
      <c r="L47" s="21" t="str">
        <f t="shared" si="14"/>
        <v>Leonowicz Zbigniew Dr hab. inż.</v>
      </c>
      <c r="M47" s="25" t="str">
        <f t="shared" si="15"/>
        <v xml:space="preserve">Zbigniew | Leonowicz | Dr hab. inż. |  ( 05110 ) </v>
      </c>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row>
    <row r="48" spans="1:40" s="6" customFormat="1">
      <c r="A48" s="44" t="s">
        <v>304</v>
      </c>
      <c r="B48" s="21" t="s">
        <v>34</v>
      </c>
      <c r="C48" s="38" t="s">
        <v>265</v>
      </c>
      <c r="D48" s="21" t="s">
        <v>48</v>
      </c>
      <c r="E48" s="21" t="s">
        <v>121</v>
      </c>
      <c r="F48" s="27" t="str">
        <f t="shared" si="13"/>
        <v>Lewandowski Marcin Dr inż.</v>
      </c>
      <c r="G48" s="38" t="str">
        <f t="shared" si="2"/>
        <v>Marcin</v>
      </c>
      <c r="H48" s="28" t="s">
        <v>248</v>
      </c>
      <c r="I48" s="38" t="str">
        <f t="shared" si="3"/>
        <v>Lewandowski</v>
      </c>
      <c r="J48" s="28" t="s">
        <v>51</v>
      </c>
      <c r="K48" s="29" t="s">
        <v>256</v>
      </c>
      <c r="L48" s="21" t="str">
        <f t="shared" si="14"/>
        <v>Lewandowski Marcin Dr inż.</v>
      </c>
      <c r="M48" s="25" t="str">
        <f t="shared" si="15"/>
        <v xml:space="preserve">Marcin | Lewandowski | Dr inż. |  ( 05166 ) </v>
      </c>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row>
    <row r="49" spans="1:40" s="5" customFormat="1">
      <c r="A49" s="44" t="s">
        <v>305</v>
      </c>
      <c r="B49" s="21" t="s">
        <v>30</v>
      </c>
      <c r="C49" s="21" t="s">
        <v>364</v>
      </c>
      <c r="D49" s="21" t="s">
        <v>63</v>
      </c>
      <c r="E49" s="21" t="s">
        <v>122</v>
      </c>
      <c r="F49" s="27" t="str">
        <f t="shared" si="13"/>
        <v>Lis Robert Dr hab. inż.</v>
      </c>
      <c r="G49" s="38" t="str">
        <f t="shared" si="2"/>
        <v>Robert</v>
      </c>
      <c r="H49" s="28" t="s">
        <v>47</v>
      </c>
      <c r="I49" s="38" t="str">
        <f t="shared" si="3"/>
        <v>Lis</v>
      </c>
      <c r="J49" s="28" t="s">
        <v>29</v>
      </c>
      <c r="K49" s="29" t="s">
        <v>259</v>
      </c>
      <c r="L49" s="21" t="str">
        <f t="shared" si="14"/>
        <v>Lis Robert Dr hab. inż.</v>
      </c>
      <c r="M49" s="25" t="str">
        <f t="shared" si="15"/>
        <v xml:space="preserve">Robert | Lis | Dr hab. inż. |  ( 05210 ) </v>
      </c>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row>
    <row r="50" spans="1:40" s="35" customFormat="1">
      <c r="A50" s="44" t="s">
        <v>360</v>
      </c>
      <c r="B50" s="38" t="s">
        <v>34</v>
      </c>
      <c r="C50" s="38" t="s">
        <v>35</v>
      </c>
      <c r="D50" s="38" t="s">
        <v>84</v>
      </c>
      <c r="E50" s="38" t="s">
        <v>361</v>
      </c>
      <c r="F50" s="41" t="str">
        <f t="shared" ref="F50" si="16">L50</f>
        <v>Listwan Jacek Dr inż.</v>
      </c>
      <c r="G50" s="38" t="str">
        <f t="shared" ref="G50" si="17">D50</f>
        <v>Jacek</v>
      </c>
      <c r="H50" s="42"/>
      <c r="I50" s="38" t="str">
        <f t="shared" ref="I50" si="18">E50</f>
        <v>Listwan</v>
      </c>
      <c r="J50" s="42" t="s">
        <v>32</v>
      </c>
      <c r="K50" s="43" t="s">
        <v>262</v>
      </c>
      <c r="L50" s="38" t="str">
        <f t="shared" ref="L50" si="19">CONCATENATE(E50," ",D50," ",B50)</f>
        <v>Listwan Jacek Dr inż.</v>
      </c>
      <c r="M50" s="39" t="str">
        <f t="shared" ref="M50" si="20">CONCATENATE(D50," | ",E50," | ",B50," | "," ( ",A50, " ) ")</f>
        <v xml:space="preserve">Jacek | Listwan | Dr inż. |  ( p53100 ) </v>
      </c>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row>
    <row r="51" spans="1:40" s="7" customFormat="1">
      <c r="A51" s="44" t="s">
        <v>306</v>
      </c>
      <c r="B51" s="21" t="s">
        <v>34</v>
      </c>
      <c r="C51" s="21" t="s">
        <v>236</v>
      </c>
      <c r="D51" s="21" t="s">
        <v>107</v>
      </c>
      <c r="E51" s="21" t="s">
        <v>123</v>
      </c>
      <c r="F51" s="27" t="str">
        <f t="shared" si="13"/>
        <v>Łabuzek Mirosław Dr inż.</v>
      </c>
      <c r="G51" s="38" t="str">
        <f t="shared" si="2"/>
        <v>Mirosław</v>
      </c>
      <c r="H51" s="28"/>
      <c r="I51" s="38" t="str">
        <f t="shared" si="3"/>
        <v>Łabuzek</v>
      </c>
      <c r="J51" s="28" t="s">
        <v>29</v>
      </c>
      <c r="K51" s="29" t="s">
        <v>259</v>
      </c>
      <c r="L51" s="21" t="str">
        <f t="shared" si="14"/>
        <v>Łabuzek Mirosław Dr inż.</v>
      </c>
      <c r="M51" s="25" t="str">
        <f t="shared" si="15"/>
        <v xml:space="preserve">Mirosław | Łabuzek | Dr inż. |  ( 05225z ) </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row>
    <row r="52" spans="1:40" s="6" customFormat="1">
      <c r="A52" s="44" t="s">
        <v>307</v>
      </c>
      <c r="B52" s="21" t="s">
        <v>34</v>
      </c>
      <c r="C52" s="21" t="s">
        <v>35</v>
      </c>
      <c r="D52" s="21" t="s">
        <v>124</v>
      </c>
      <c r="E52" s="21" t="s">
        <v>125</v>
      </c>
      <c r="F52" s="27" t="str">
        <f t="shared" si="13"/>
        <v>Ładniak Lesław Dr inż.</v>
      </c>
      <c r="G52" s="38" t="str">
        <f t="shared" si="2"/>
        <v>Lesław</v>
      </c>
      <c r="H52" s="28" t="s">
        <v>80</v>
      </c>
      <c r="I52" s="38" t="str">
        <f t="shared" si="3"/>
        <v>Ładniak</v>
      </c>
      <c r="J52" s="28" t="s">
        <v>51</v>
      </c>
      <c r="K52" s="29" t="s">
        <v>255</v>
      </c>
      <c r="L52" s="21" t="str">
        <f t="shared" si="14"/>
        <v>Ładniak Lesław Dr inż.</v>
      </c>
      <c r="M52" s="25" t="str">
        <f t="shared" si="15"/>
        <v xml:space="preserve">Lesław | Ładniak | Dr inż. |  ( 05112 ) </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row>
    <row r="53" spans="1:40" s="7" customFormat="1">
      <c r="A53" s="44" t="s">
        <v>308</v>
      </c>
      <c r="B53" s="21" t="s">
        <v>30</v>
      </c>
      <c r="C53" s="38" t="s">
        <v>364</v>
      </c>
      <c r="D53" s="21" t="s">
        <v>127</v>
      </c>
      <c r="E53" s="21" t="s">
        <v>128</v>
      </c>
      <c r="F53" s="27" t="str">
        <f t="shared" si="13"/>
        <v>Łowkis Bożena Dr hab. inż.</v>
      </c>
      <c r="G53" s="38" t="str">
        <f t="shared" si="2"/>
        <v>Bożena</v>
      </c>
      <c r="H53" s="28"/>
      <c r="I53" s="38" t="str">
        <f t="shared" si="3"/>
        <v>Łowkis</v>
      </c>
      <c r="J53" s="28" t="s">
        <v>51</v>
      </c>
      <c r="K53" s="29" t="s">
        <v>256</v>
      </c>
      <c r="L53" s="21" t="str">
        <f t="shared" si="14"/>
        <v>Łowkis Bożena Dr hab. inż.</v>
      </c>
      <c r="M53" s="25" t="str">
        <f t="shared" si="15"/>
        <v xml:space="preserve">Bożena | Łowkis | Dr hab. inż. |  ( 05114 ) </v>
      </c>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row>
    <row r="54" spans="1:40" s="6" customFormat="1">
      <c r="A54" s="44" t="s">
        <v>309</v>
      </c>
      <c r="B54" s="21" t="s">
        <v>34</v>
      </c>
      <c r="C54" s="21" t="s">
        <v>265</v>
      </c>
      <c r="D54" s="21" t="s">
        <v>63</v>
      </c>
      <c r="E54" s="21" t="s">
        <v>130</v>
      </c>
      <c r="F54" s="27" t="str">
        <f t="shared" si="13"/>
        <v>Łukomski Robert Dr inż.</v>
      </c>
      <c r="G54" s="38" t="str">
        <f t="shared" si="2"/>
        <v>Robert</v>
      </c>
      <c r="H54" s="28" t="s">
        <v>36</v>
      </c>
      <c r="I54" s="38" t="str">
        <f t="shared" si="3"/>
        <v>Łukomski</v>
      </c>
      <c r="J54" s="28" t="s">
        <v>29</v>
      </c>
      <c r="K54" s="29" t="s">
        <v>259</v>
      </c>
      <c r="L54" s="21" t="str">
        <f t="shared" si="14"/>
        <v>Łukomski Robert Dr inż.</v>
      </c>
      <c r="M54" s="25" t="str">
        <f t="shared" si="15"/>
        <v xml:space="preserve">Robert | Łukomski | Dr inż. |  ( 05216 ) </v>
      </c>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row>
    <row r="55" spans="1:40" s="7" customFormat="1">
      <c r="A55" s="44" t="s">
        <v>310</v>
      </c>
      <c r="B55" s="21" t="s">
        <v>30</v>
      </c>
      <c r="C55" s="21" t="s">
        <v>263</v>
      </c>
      <c r="D55" s="21" t="s">
        <v>107</v>
      </c>
      <c r="E55" s="21" t="s">
        <v>131</v>
      </c>
      <c r="F55" s="27" t="str">
        <f t="shared" si="13"/>
        <v>Łukowicz Mirosław Dr hab. inż.</v>
      </c>
      <c r="G55" s="38" t="str">
        <f t="shared" si="2"/>
        <v>Mirosław</v>
      </c>
      <c r="H55" s="28"/>
      <c r="I55" s="38" t="str">
        <f t="shared" si="3"/>
        <v>Łukowicz</v>
      </c>
      <c r="J55" s="28" t="s">
        <v>29</v>
      </c>
      <c r="K55" s="29" t="s">
        <v>258</v>
      </c>
      <c r="L55" s="21" t="str">
        <f t="shared" si="14"/>
        <v>Łukowicz Mirosław Dr hab. inż.</v>
      </c>
      <c r="M55" s="25" t="str">
        <f t="shared" si="15"/>
        <v xml:space="preserve">Mirosław | Łukowicz | Dr hab. inż. |  ( 05227 ) </v>
      </c>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row>
    <row r="56" spans="1:40" s="6" customFormat="1">
      <c r="A56" s="44" t="s">
        <v>311</v>
      </c>
      <c r="B56" s="21" t="s">
        <v>34</v>
      </c>
      <c r="C56" s="21" t="s">
        <v>236</v>
      </c>
      <c r="D56" s="21" t="s">
        <v>56</v>
      </c>
      <c r="E56" s="21" t="s">
        <v>132</v>
      </c>
      <c r="F56" s="27" t="str">
        <f t="shared" si="13"/>
        <v>Madej Piotr Dr inż.</v>
      </c>
      <c r="G56" s="38" t="str">
        <f t="shared" si="2"/>
        <v>Piotr</v>
      </c>
      <c r="H56" s="28" t="s">
        <v>36</v>
      </c>
      <c r="I56" s="38" t="str">
        <f t="shared" si="3"/>
        <v>Madej</v>
      </c>
      <c r="J56" s="28" t="s">
        <v>32</v>
      </c>
      <c r="K56" s="29" t="s">
        <v>261</v>
      </c>
      <c r="L56" s="21" t="str">
        <f t="shared" si="14"/>
        <v>Madej Piotr Dr inż.</v>
      </c>
      <c r="M56" s="25" t="str">
        <f t="shared" si="15"/>
        <v xml:space="preserve">Piotr | Madej | Dr inż. |  ( 05328 ) </v>
      </c>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row>
    <row r="57" spans="1:40" s="4" customFormat="1">
      <c r="A57" s="44" t="s">
        <v>312</v>
      </c>
      <c r="B57" s="21" t="s">
        <v>30</v>
      </c>
      <c r="C57" s="38" t="s">
        <v>364</v>
      </c>
      <c r="D57" s="21" t="s">
        <v>46</v>
      </c>
      <c r="E57" s="21" t="s">
        <v>133</v>
      </c>
      <c r="F57" s="27" t="str">
        <f t="shared" si="13"/>
        <v>Makowski Krzysztof Dr hab. inż.</v>
      </c>
      <c r="G57" s="38" t="str">
        <f t="shared" si="2"/>
        <v>Krzysztof</v>
      </c>
      <c r="H57" s="28"/>
      <c r="I57" s="38" t="str">
        <f t="shared" si="3"/>
        <v>Makowski</v>
      </c>
      <c r="J57" s="28" t="s">
        <v>32</v>
      </c>
      <c r="K57" s="29" t="s">
        <v>261</v>
      </c>
      <c r="L57" s="21" t="str">
        <f t="shared" si="14"/>
        <v>Makowski Krzysztof Dr hab. inż.</v>
      </c>
      <c r="M57" s="25" t="str">
        <f t="shared" si="15"/>
        <v xml:space="preserve">Krzysztof | Makowski | Dr hab. inż. |  ( 05329 ) </v>
      </c>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row>
    <row r="58" spans="1:40" s="35" customFormat="1">
      <c r="A58" s="44" t="s">
        <v>313</v>
      </c>
      <c r="B58" s="38" t="s">
        <v>34</v>
      </c>
      <c r="C58" s="38" t="s">
        <v>236</v>
      </c>
      <c r="D58" s="38" t="s">
        <v>60</v>
      </c>
      <c r="E58" s="38" t="s">
        <v>278</v>
      </c>
      <c r="F58" s="41" t="str">
        <f t="shared" ref="F58" si="21">L58</f>
        <v>Michalik Marek Dr inż.</v>
      </c>
      <c r="G58" s="38" t="str">
        <f t="shared" ref="G58" si="22">D58</f>
        <v>Marek</v>
      </c>
      <c r="H58" s="42"/>
      <c r="I58" s="38" t="str">
        <f t="shared" ref="I58" si="23">E58</f>
        <v>Michalik</v>
      </c>
      <c r="J58" s="42" t="s">
        <v>29</v>
      </c>
      <c r="K58" s="43" t="s">
        <v>258</v>
      </c>
      <c r="L58" s="38" t="str">
        <f t="shared" ref="L58" si="24">CONCATENATE(E58," ",D58," ",B58)</f>
        <v>Michalik Marek Dr inż.</v>
      </c>
      <c r="M58" s="39" t="str">
        <f t="shared" ref="M58" si="25">CONCATENATE(D58," | ",E58," | ",B58," | "," ( ",A58, " ) ")</f>
        <v xml:space="preserve">Marek | Michalik | Dr inż. |  ( 05233z ) </v>
      </c>
      <c r="N58" s="34"/>
      <c r="O58" s="34"/>
      <c r="P58" s="34"/>
      <c r="Q58" s="34"/>
      <c r="R58" s="34"/>
      <c r="S58" s="34"/>
      <c r="T58" s="34"/>
      <c r="U58" s="34"/>
      <c r="V58" s="34"/>
      <c r="W58" s="34"/>
      <c r="X58" s="34"/>
      <c r="Y58" s="34"/>
      <c r="Z58" s="34"/>
      <c r="AA58" s="34"/>
      <c r="AB58" s="34"/>
      <c r="AC58" s="34"/>
      <c r="AD58" s="34"/>
      <c r="AE58" s="34"/>
      <c r="AF58" s="34"/>
      <c r="AG58" s="34"/>
      <c r="AH58" s="34"/>
      <c r="AI58" s="34"/>
      <c r="AJ58" s="34"/>
      <c r="AK58" s="34"/>
      <c r="AL58" s="34"/>
      <c r="AM58" s="34"/>
      <c r="AN58" s="34"/>
    </row>
    <row r="59" spans="1:40" s="5" customFormat="1">
      <c r="A59" s="44" t="s">
        <v>314</v>
      </c>
      <c r="B59" s="21" t="s">
        <v>79</v>
      </c>
      <c r="C59" s="21" t="s">
        <v>236</v>
      </c>
      <c r="D59" s="21" t="s">
        <v>135</v>
      </c>
      <c r="E59" s="21" t="s">
        <v>136</v>
      </c>
      <c r="F59" s="27" t="str">
        <f t="shared" si="13"/>
        <v>Miedziński Bogdan Prof. dr hab. inż.</v>
      </c>
      <c r="G59" s="38" t="str">
        <f t="shared" si="2"/>
        <v>Bogdan</v>
      </c>
      <c r="H59" s="28" t="s">
        <v>87</v>
      </c>
      <c r="I59" s="38" t="str">
        <f t="shared" si="3"/>
        <v>Miedziński</v>
      </c>
      <c r="J59" s="28" t="s">
        <v>29</v>
      </c>
      <c r="K59" s="29" t="s">
        <v>258</v>
      </c>
      <c r="L59" s="21" t="str">
        <f t="shared" si="14"/>
        <v>Miedziński Bogdan Prof. dr hab. inż.</v>
      </c>
      <c r="M59" s="25" t="str">
        <f t="shared" si="15"/>
        <v xml:space="preserve">Bogdan | Miedziński | Prof. dr hab. inż. |  ( 05234z ) </v>
      </c>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row>
    <row r="60" spans="1:40" s="35" customFormat="1">
      <c r="A60" s="44" t="s">
        <v>315</v>
      </c>
      <c r="B60" s="38" t="s">
        <v>34</v>
      </c>
      <c r="C60" s="38" t="s">
        <v>35</v>
      </c>
      <c r="D60" s="38" t="s">
        <v>274</v>
      </c>
      <c r="E60" s="38" t="s">
        <v>275</v>
      </c>
      <c r="F60" s="41" t="str">
        <f t="shared" ref="F60" si="26">L60</f>
        <v>Nalepa Radosław Dr inż.</v>
      </c>
      <c r="G60" s="38" t="str">
        <f t="shared" ref="G60" si="27">D60</f>
        <v>Radosław</v>
      </c>
      <c r="H60" s="42"/>
      <c r="I60" s="38" t="str">
        <f t="shared" ref="I60" si="28">E60</f>
        <v>Nalepa</v>
      </c>
      <c r="J60" s="42" t="s">
        <v>29</v>
      </c>
      <c r="K60" s="43" t="s">
        <v>259</v>
      </c>
      <c r="L60" s="38" t="str">
        <f t="shared" ref="L60" si="29">CONCATENATE(E60," ",D60," ",B60)</f>
        <v>Nalepa Radosław Dr inż.</v>
      </c>
      <c r="M60" s="39" t="str">
        <f t="shared" ref="M60" si="30">CONCATENATE(D60," | ",E60," | ",B60," | "," ( ",A60, " ) ")</f>
        <v xml:space="preserve">Radosław | Nalepa | Dr inż. |  ( 05386 ) </v>
      </c>
      <c r="N60" s="34"/>
      <c r="O60" s="34"/>
      <c r="P60" s="34"/>
      <c r="Q60" s="34"/>
      <c r="R60" s="34"/>
      <c r="S60" s="34"/>
      <c r="T60" s="34"/>
      <c r="U60" s="34"/>
      <c r="V60" s="34"/>
      <c r="W60" s="34"/>
      <c r="X60" s="34"/>
      <c r="Y60" s="34"/>
      <c r="Z60" s="34"/>
      <c r="AA60" s="34"/>
      <c r="AB60" s="34"/>
      <c r="AC60" s="34"/>
      <c r="AD60" s="34"/>
      <c r="AE60" s="34"/>
      <c r="AF60" s="34"/>
      <c r="AG60" s="34"/>
      <c r="AH60" s="34"/>
      <c r="AI60" s="34"/>
      <c r="AJ60" s="34"/>
      <c r="AK60" s="34"/>
      <c r="AL60" s="34"/>
      <c r="AM60" s="34"/>
      <c r="AN60" s="34"/>
    </row>
    <row r="61" spans="1:40" s="5" customFormat="1">
      <c r="A61" s="44" t="s">
        <v>316</v>
      </c>
      <c r="B61" s="21" t="s">
        <v>79</v>
      </c>
      <c r="C61" s="21" t="s">
        <v>236</v>
      </c>
      <c r="D61" s="21" t="s">
        <v>137</v>
      </c>
      <c r="E61" s="21" t="s">
        <v>138</v>
      </c>
      <c r="F61" s="27" t="str">
        <f t="shared" si="13"/>
        <v>Nawrocki Zdzisław Prof. dr hab. inż.</v>
      </c>
      <c r="G61" s="38" t="str">
        <f t="shared" ref="G61:G105" si="31">D61</f>
        <v>Zdzisław</v>
      </c>
      <c r="H61" s="28" t="s">
        <v>114</v>
      </c>
      <c r="I61" s="38" t="str">
        <f t="shared" ref="I61:I105" si="32">E61</f>
        <v>Nawrocki</v>
      </c>
      <c r="J61" s="28" t="s">
        <v>32</v>
      </c>
      <c r="K61" s="29" t="s">
        <v>261</v>
      </c>
      <c r="L61" s="21" t="str">
        <f t="shared" si="14"/>
        <v>Nawrocki Zdzisław Prof. dr hab. inż.</v>
      </c>
      <c r="M61" s="25" t="str">
        <f t="shared" si="15"/>
        <v xml:space="preserve">Zdzisław | Nawrocki | Prof. dr hab. inż. |  ( 05332z ) </v>
      </c>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row>
    <row r="62" spans="1:40" s="7" customFormat="1">
      <c r="A62" s="44" t="s">
        <v>317</v>
      </c>
      <c r="B62" s="21" t="s">
        <v>34</v>
      </c>
      <c r="C62" s="21" t="s">
        <v>35</v>
      </c>
      <c r="D62" s="21" t="s">
        <v>59</v>
      </c>
      <c r="E62" s="21" t="s">
        <v>139</v>
      </c>
      <c r="F62" s="27" t="str">
        <f t="shared" si="13"/>
        <v>Okoń Tomasz Dr inż.</v>
      </c>
      <c r="G62" s="38" t="str">
        <f t="shared" si="31"/>
        <v>Tomasz</v>
      </c>
      <c r="H62" s="28" t="s">
        <v>87</v>
      </c>
      <c r="I62" s="38" t="str">
        <f t="shared" si="32"/>
        <v>Okoń</v>
      </c>
      <c r="J62" s="28" t="s">
        <v>29</v>
      </c>
      <c r="K62" s="29" t="s">
        <v>259</v>
      </c>
      <c r="L62" s="21" t="str">
        <f t="shared" si="14"/>
        <v>Okoń Tomasz Dr inż.</v>
      </c>
      <c r="M62" s="25" t="str">
        <f t="shared" si="15"/>
        <v xml:space="preserve">Tomasz | Okoń | Dr inż. |  ( 05401 ) </v>
      </c>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row>
    <row r="63" spans="1:40" s="5" customFormat="1">
      <c r="A63" s="44" t="s">
        <v>318</v>
      </c>
      <c r="B63" s="21" t="s">
        <v>79</v>
      </c>
      <c r="C63" s="21" t="s">
        <v>365</v>
      </c>
      <c r="D63" s="21" t="s">
        <v>140</v>
      </c>
      <c r="E63" s="21" t="s">
        <v>141</v>
      </c>
      <c r="F63" s="27" t="str">
        <f t="shared" ref="F63:F91" si="33">L63</f>
        <v>Orłowska-Kowalska Teresa Prof. dr hab. inż.</v>
      </c>
      <c r="G63" s="38" t="str">
        <f t="shared" si="31"/>
        <v>Teresa</v>
      </c>
      <c r="H63" s="28" t="s">
        <v>249</v>
      </c>
      <c r="I63" s="38" t="str">
        <f t="shared" si="32"/>
        <v>Orłowska-Kowalska</v>
      </c>
      <c r="J63" s="28" t="s">
        <v>32</v>
      </c>
      <c r="K63" s="29" t="s">
        <v>262</v>
      </c>
      <c r="L63" s="21" t="str">
        <f t="shared" ref="L63:L91" si="34">CONCATENATE(E63," ",D63," ",B63)</f>
        <v>Orłowska-Kowalska Teresa Prof. dr hab. inż.</v>
      </c>
      <c r="M63" s="25" t="str">
        <f t="shared" ref="M63:M91" si="35">CONCATENATE(D63," | ",E63," | ",B63," | "," ( ",A63, " ) ")</f>
        <v xml:space="preserve">Teresa | Orłowska-Kowalska | Prof. dr hab. inż. |  ( 05335 ) </v>
      </c>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row>
    <row r="64" spans="1:40" s="7" customFormat="1">
      <c r="A64" s="44" t="s">
        <v>319</v>
      </c>
      <c r="B64" s="21" t="s">
        <v>30</v>
      </c>
      <c r="C64" s="21" t="s">
        <v>263</v>
      </c>
      <c r="D64" s="21" t="s">
        <v>95</v>
      </c>
      <c r="E64" s="21" t="s">
        <v>142</v>
      </c>
      <c r="F64" s="27" t="str">
        <f t="shared" si="33"/>
        <v>Pawlaczyk Leszek Dr hab. inż.</v>
      </c>
      <c r="G64" s="38" t="str">
        <f t="shared" si="31"/>
        <v>Leszek</v>
      </c>
      <c r="H64" s="28"/>
      <c r="I64" s="38" t="str">
        <f t="shared" si="32"/>
        <v>Pawlaczyk</v>
      </c>
      <c r="J64" s="28" t="s">
        <v>32</v>
      </c>
      <c r="K64" s="29" t="s">
        <v>262</v>
      </c>
      <c r="L64" s="21" t="str">
        <f t="shared" si="34"/>
        <v>Pawlaczyk Leszek Dr hab. inż.</v>
      </c>
      <c r="M64" s="25" t="str">
        <f t="shared" si="35"/>
        <v xml:space="preserve">Leszek | Pawlaczyk | Dr hab. inż. |  ( 05336 ) </v>
      </c>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s="7" customFormat="1">
      <c r="A65" s="44" t="s">
        <v>320</v>
      </c>
      <c r="B65" s="21" t="s">
        <v>34</v>
      </c>
      <c r="C65" s="21" t="s">
        <v>265</v>
      </c>
      <c r="D65" s="21" t="s">
        <v>48</v>
      </c>
      <c r="E65" s="21" t="s">
        <v>143</v>
      </c>
      <c r="F65" s="27" t="str">
        <f t="shared" si="33"/>
        <v>Pawlak Marcin Dr inż.</v>
      </c>
      <c r="G65" s="38" t="str">
        <f t="shared" si="31"/>
        <v>Marcin</v>
      </c>
      <c r="H65" s="28" t="s">
        <v>36</v>
      </c>
      <c r="I65" s="38" t="str">
        <f t="shared" si="32"/>
        <v>Pawlak</v>
      </c>
      <c r="J65" s="28" t="s">
        <v>32</v>
      </c>
      <c r="K65" s="29" t="s">
        <v>262</v>
      </c>
      <c r="L65" s="21" t="str">
        <f t="shared" si="34"/>
        <v>Pawlak Marcin Dr inż.</v>
      </c>
      <c r="M65" s="25" t="str">
        <f t="shared" si="35"/>
        <v xml:space="preserve">Marcin | Pawlak | Dr inż. |  ( 05337 ) </v>
      </c>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c r="A66" s="44" t="s">
        <v>321</v>
      </c>
      <c r="B66" s="21" t="s">
        <v>34</v>
      </c>
      <c r="C66" s="38" t="s">
        <v>35</v>
      </c>
      <c r="D66" s="21" t="s">
        <v>80</v>
      </c>
      <c r="E66" s="21" t="s">
        <v>144</v>
      </c>
      <c r="F66" s="27" t="str">
        <f t="shared" si="33"/>
        <v>Pelesz Adam Dr inż.</v>
      </c>
      <c r="G66" s="38" t="str">
        <f t="shared" si="31"/>
        <v>Adam</v>
      </c>
      <c r="H66" s="28" t="s">
        <v>134</v>
      </c>
      <c r="I66" s="38" t="str">
        <f t="shared" si="32"/>
        <v>Pelesz</v>
      </c>
      <c r="J66" s="28" t="s">
        <v>51</v>
      </c>
      <c r="K66" s="29" t="s">
        <v>254</v>
      </c>
      <c r="L66" s="21" t="str">
        <f t="shared" si="34"/>
        <v>Pelesz Adam Dr inż.</v>
      </c>
      <c r="M66" s="25" t="str">
        <f t="shared" si="35"/>
        <v xml:space="preserve">Adam | Pelesz | Dr inż. |  ( 05170 ) </v>
      </c>
    </row>
    <row r="67" spans="1:40" s="6" customFormat="1">
      <c r="A67" s="44" t="s">
        <v>322</v>
      </c>
      <c r="B67" s="21" t="s">
        <v>30</v>
      </c>
      <c r="C67" s="38" t="s">
        <v>364</v>
      </c>
      <c r="D67" s="21" t="s">
        <v>46</v>
      </c>
      <c r="E67" s="21" t="s">
        <v>145</v>
      </c>
      <c r="F67" s="27" t="str">
        <f t="shared" si="33"/>
        <v>Pieńkowski Krzysztof Dr hab. inż.</v>
      </c>
      <c r="G67" s="38" t="str">
        <f t="shared" si="31"/>
        <v>Krzysztof</v>
      </c>
      <c r="H67" s="28"/>
      <c r="I67" s="38" t="str">
        <f t="shared" si="32"/>
        <v>Pieńkowski</v>
      </c>
      <c r="J67" s="28" t="s">
        <v>32</v>
      </c>
      <c r="K67" s="29" t="s">
        <v>262</v>
      </c>
      <c r="L67" s="21" t="str">
        <f t="shared" si="34"/>
        <v>Pieńkowski Krzysztof Dr hab. inż.</v>
      </c>
      <c r="M67" s="25" t="str">
        <f t="shared" si="35"/>
        <v xml:space="preserve">Krzysztof | Pieńkowski | Dr hab. inż. |  ( 05339 ) </v>
      </c>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s="7" customFormat="1">
      <c r="A68" s="44" t="s">
        <v>323</v>
      </c>
      <c r="B68" s="21" t="s">
        <v>34</v>
      </c>
      <c r="C68" s="21" t="s">
        <v>35</v>
      </c>
      <c r="D68" s="21" t="s">
        <v>56</v>
      </c>
      <c r="E68" s="21" t="s">
        <v>146</v>
      </c>
      <c r="F68" s="27" t="str">
        <f t="shared" si="33"/>
        <v>Pierz Piotr Dr inż.</v>
      </c>
      <c r="G68" s="38" t="str">
        <f t="shared" si="31"/>
        <v>Piotr</v>
      </c>
      <c r="H68" s="28" t="s">
        <v>152</v>
      </c>
      <c r="I68" s="38" t="str">
        <f t="shared" si="32"/>
        <v>Pierz</v>
      </c>
      <c r="J68" s="28" t="s">
        <v>29</v>
      </c>
      <c r="K68" s="29" t="s">
        <v>258</v>
      </c>
      <c r="L68" s="21" t="str">
        <f t="shared" si="34"/>
        <v>Pierz Piotr Dr inż.</v>
      </c>
      <c r="M68" s="25" t="str">
        <f t="shared" si="35"/>
        <v xml:space="preserve">Piotr | Pierz | Dr inż. |  ( 05232 ) </v>
      </c>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s="7" customFormat="1">
      <c r="A69" s="44" t="s">
        <v>324</v>
      </c>
      <c r="B69" s="21" t="s">
        <v>34</v>
      </c>
      <c r="C69" s="21" t="s">
        <v>236</v>
      </c>
      <c r="D69" s="21" t="s">
        <v>46</v>
      </c>
      <c r="E69" s="21" t="s">
        <v>147</v>
      </c>
      <c r="F69" s="27" t="str">
        <f t="shared" si="33"/>
        <v>Podlejski Krzysztof Dr inż.</v>
      </c>
      <c r="G69" s="38" t="str">
        <f t="shared" si="31"/>
        <v>Krzysztof</v>
      </c>
      <c r="H69" s="28" t="s">
        <v>250</v>
      </c>
      <c r="I69" s="38" t="str">
        <f t="shared" si="32"/>
        <v>Podlejski</v>
      </c>
      <c r="J69" s="28" t="s">
        <v>32</v>
      </c>
      <c r="K69" s="29" t="s">
        <v>261</v>
      </c>
      <c r="L69" s="21" t="str">
        <f t="shared" si="34"/>
        <v>Podlejski Krzysztof Dr inż.</v>
      </c>
      <c r="M69" s="25" t="str">
        <f>CONCATENATE(D69," | ",E69," | ",B69," | "," ( ",A69, " ) ")</f>
        <v xml:space="preserve">Krzysztof | Podlejski | Dr inż. |  ( 05340 ) </v>
      </c>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s="5" customFormat="1">
      <c r="A70" s="44" t="s">
        <v>325</v>
      </c>
      <c r="B70" s="21" t="s">
        <v>79</v>
      </c>
      <c r="C70" s="38" t="s">
        <v>365</v>
      </c>
      <c r="D70" s="21" t="s">
        <v>69</v>
      </c>
      <c r="E70" s="21" t="s">
        <v>148</v>
      </c>
      <c r="F70" s="27" t="str">
        <f t="shared" si="33"/>
        <v>Rebizant Waldemar Prof. dr hab. inż.</v>
      </c>
      <c r="G70" s="38" t="str">
        <f t="shared" si="31"/>
        <v>Waldemar</v>
      </c>
      <c r="H70" s="28" t="s">
        <v>47</v>
      </c>
      <c r="I70" s="38" t="str">
        <f t="shared" si="32"/>
        <v>Rebizant</v>
      </c>
      <c r="J70" s="28" t="s">
        <v>29</v>
      </c>
      <c r="K70" s="29" t="s">
        <v>258</v>
      </c>
      <c r="L70" s="21" t="str">
        <f t="shared" si="34"/>
        <v>Rebizant Waldemar Prof. dr hab. inż.</v>
      </c>
      <c r="M70" s="25" t="str">
        <f>CONCATENATE(D70," | ",E70," | ",B70," | "," ( ",A70, " ) ")</f>
        <v xml:space="preserve">Waldemar | Rebizant | Prof. dr hab. inż. |  ( 05240 ) </v>
      </c>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s="36" customFormat="1">
      <c r="A71" s="45">
        <v>52340</v>
      </c>
      <c r="B71" s="38" t="s">
        <v>34</v>
      </c>
      <c r="C71" s="38" t="s">
        <v>35</v>
      </c>
      <c r="D71" s="38" t="s">
        <v>64</v>
      </c>
      <c r="E71" s="38" t="s">
        <v>272</v>
      </c>
      <c r="F71" s="41" t="str">
        <f t="shared" si="33"/>
        <v>Regulski Paweł Dr inż.</v>
      </c>
      <c r="G71" s="38" t="str">
        <f t="shared" ref="G71" si="36">D71</f>
        <v>Paweł</v>
      </c>
      <c r="H71" s="42" t="s">
        <v>80</v>
      </c>
      <c r="I71" s="38" t="str">
        <f t="shared" ref="I71" si="37">E71</f>
        <v>Regulski</v>
      </c>
      <c r="J71" s="42" t="s">
        <v>29</v>
      </c>
      <c r="K71" s="43" t="s">
        <v>258</v>
      </c>
      <c r="L71" s="38" t="str">
        <f t="shared" si="34"/>
        <v>Regulski Paweł Dr inż.</v>
      </c>
      <c r="M71" s="39" t="str">
        <f>CONCATENATE(D71," | ",E71," | ",B71," | "," ( ",A71, " ) ")</f>
        <v xml:space="preserve">Paweł | Regulski | Dr inż. |  ( 52340 ) </v>
      </c>
      <c r="N71" s="34"/>
      <c r="O71" s="34"/>
      <c r="P71" s="34"/>
      <c r="Q71" s="34"/>
      <c r="R71" s="34"/>
      <c r="S71" s="34"/>
      <c r="T71" s="34"/>
      <c r="U71" s="34"/>
      <c r="V71" s="34"/>
      <c r="W71" s="34"/>
      <c r="X71" s="34"/>
      <c r="Y71" s="34"/>
      <c r="Z71" s="34"/>
      <c r="AA71" s="34"/>
      <c r="AB71" s="34"/>
      <c r="AC71" s="34"/>
      <c r="AD71" s="34"/>
      <c r="AE71" s="34"/>
      <c r="AF71" s="34"/>
      <c r="AG71" s="34"/>
      <c r="AH71" s="34"/>
      <c r="AI71" s="34"/>
      <c r="AJ71" s="34"/>
      <c r="AK71" s="34"/>
      <c r="AL71" s="34"/>
      <c r="AM71" s="34"/>
      <c r="AN71" s="34"/>
    </row>
    <row r="72" spans="1:40" s="6" customFormat="1">
      <c r="A72" s="45" t="s">
        <v>326</v>
      </c>
      <c r="B72" s="21" t="s">
        <v>30</v>
      </c>
      <c r="C72" s="21" t="s">
        <v>263</v>
      </c>
      <c r="D72" s="21" t="s">
        <v>84</v>
      </c>
      <c r="E72" s="21" t="s">
        <v>149</v>
      </c>
      <c r="F72" s="27" t="str">
        <f t="shared" si="33"/>
        <v>Rezmer Jacek Dr hab. inż.</v>
      </c>
      <c r="G72" s="38" t="str">
        <f t="shared" si="31"/>
        <v>Jacek</v>
      </c>
      <c r="H72" s="28" t="s">
        <v>37</v>
      </c>
      <c r="I72" s="38" t="str">
        <f t="shared" si="32"/>
        <v>Rezmer</v>
      </c>
      <c r="J72" s="28" t="s">
        <v>51</v>
      </c>
      <c r="K72" s="29" t="s">
        <v>255</v>
      </c>
      <c r="L72" s="21" t="str">
        <f t="shared" si="34"/>
        <v>Rezmer Jacek Dr hab. inż.</v>
      </c>
      <c r="M72" s="25" t="str">
        <f>CONCATENATE(D72," | ",E72," | ",B72," | "," ( ",A72, " ) ")</f>
        <v xml:space="preserve">Jacek | Rezmer | Dr hab. inż. |  ( 05120 ) </v>
      </c>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s="6" customFormat="1">
      <c r="A73" s="44" t="s">
        <v>327</v>
      </c>
      <c r="B73" s="21" t="s">
        <v>34</v>
      </c>
      <c r="C73" s="21" t="s">
        <v>236</v>
      </c>
      <c r="D73" s="21" t="s">
        <v>150</v>
      </c>
      <c r="E73" s="21" t="s">
        <v>151</v>
      </c>
      <c r="F73" s="27" t="str">
        <f t="shared" si="33"/>
        <v>Rojewski Wilhelm Dr inż.</v>
      </c>
      <c r="G73" s="38" t="str">
        <f t="shared" si="31"/>
        <v>Wilhelm</v>
      </c>
      <c r="H73" s="28" t="s">
        <v>78</v>
      </c>
      <c r="I73" s="38" t="str">
        <f t="shared" si="32"/>
        <v>Rojewski</v>
      </c>
      <c r="J73" s="28" t="s">
        <v>29</v>
      </c>
      <c r="K73" s="29" t="s">
        <v>258</v>
      </c>
      <c r="L73" s="21" t="str">
        <f t="shared" si="34"/>
        <v>Rojewski Wilhelm Dr inż.</v>
      </c>
      <c r="M73" s="25" t="str">
        <f t="shared" si="35"/>
        <v xml:space="preserve">Wilhelm | Rojewski | Dr inż. |  ( 05241z ) </v>
      </c>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s="7" customFormat="1">
      <c r="A74" s="44" t="s">
        <v>328</v>
      </c>
      <c r="B74" s="21" t="s">
        <v>79</v>
      </c>
      <c r="C74" s="38" t="s">
        <v>365</v>
      </c>
      <c r="D74" s="21" t="s">
        <v>152</v>
      </c>
      <c r="E74" s="21" t="s">
        <v>153</v>
      </c>
      <c r="F74" s="27" t="str">
        <f t="shared" si="33"/>
        <v>Rosołowski Eugeniusz Prof. dr hab. inż.</v>
      </c>
      <c r="G74" s="38" t="str">
        <f t="shared" si="31"/>
        <v>Eugeniusz</v>
      </c>
      <c r="H74" s="28"/>
      <c r="I74" s="38" t="str">
        <f t="shared" si="32"/>
        <v>Rosołowski</v>
      </c>
      <c r="J74" s="28" t="s">
        <v>29</v>
      </c>
      <c r="K74" s="29" t="s">
        <v>258</v>
      </c>
      <c r="L74" s="21" t="str">
        <f t="shared" si="34"/>
        <v>Rosołowski Eugeniusz Prof. dr hab. inż.</v>
      </c>
      <c r="M74" s="25" t="str">
        <f t="shared" si="35"/>
        <v xml:space="preserve">Eugeniusz | Rosołowski | Prof. dr hab. inż. |  ( 05242 ) </v>
      </c>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s="5" customFormat="1">
      <c r="A75" s="44" t="s">
        <v>329</v>
      </c>
      <c r="B75" s="21" t="s">
        <v>34</v>
      </c>
      <c r="C75" s="21" t="s">
        <v>35</v>
      </c>
      <c r="D75" s="21" t="s">
        <v>56</v>
      </c>
      <c r="E75" s="21" t="s">
        <v>154</v>
      </c>
      <c r="F75" s="27" t="str">
        <f t="shared" si="33"/>
        <v>Serkies Piotr Dr inż.</v>
      </c>
      <c r="G75" s="38" t="str">
        <f t="shared" si="31"/>
        <v>Piotr</v>
      </c>
      <c r="H75" s="28" t="s">
        <v>251</v>
      </c>
      <c r="I75" s="38" t="str">
        <f t="shared" si="32"/>
        <v>Serkies</v>
      </c>
      <c r="J75" s="28" t="s">
        <v>32</v>
      </c>
      <c r="K75" s="29" t="s">
        <v>262</v>
      </c>
      <c r="L75" s="21" t="str">
        <f t="shared" si="34"/>
        <v>Serkies Piotr Dr inż.</v>
      </c>
      <c r="M75" s="25" t="str">
        <f t="shared" si="35"/>
        <v xml:space="preserve">Piotr | Serkies | Dr inż. |  ( 05383 ) </v>
      </c>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s="7" customFormat="1">
      <c r="A76" s="44" t="s">
        <v>330</v>
      </c>
      <c r="B76" s="21" t="s">
        <v>30</v>
      </c>
      <c r="C76" s="38" t="s">
        <v>364</v>
      </c>
      <c r="D76" s="21" t="s">
        <v>59</v>
      </c>
      <c r="E76" s="21" t="s">
        <v>155</v>
      </c>
      <c r="F76" s="27" t="str">
        <f t="shared" si="33"/>
        <v>Sikorski Tomasz Dr hab. inż.</v>
      </c>
      <c r="G76" s="38" t="str">
        <f t="shared" si="31"/>
        <v>Tomasz</v>
      </c>
      <c r="H76" s="28" t="s">
        <v>36</v>
      </c>
      <c r="I76" s="38" t="str">
        <f t="shared" si="32"/>
        <v>Sikorski</v>
      </c>
      <c r="J76" s="28" t="s">
        <v>51</v>
      </c>
      <c r="K76" s="29" t="s">
        <v>255</v>
      </c>
      <c r="L76" s="21" t="str">
        <f t="shared" si="34"/>
        <v>Sikorski Tomasz Dr hab. inż.</v>
      </c>
      <c r="M76" s="25" t="str">
        <f t="shared" si="35"/>
        <v xml:space="preserve">Tomasz | Sikorski | Dr hab. inż. |  ( 05141 ) </v>
      </c>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s="7" customFormat="1">
      <c r="A77" s="44" t="s">
        <v>331</v>
      </c>
      <c r="B77" s="38" t="s">
        <v>34</v>
      </c>
      <c r="C77" s="38" t="s">
        <v>35</v>
      </c>
      <c r="D77" s="21" t="s">
        <v>48</v>
      </c>
      <c r="E77" s="21" t="s">
        <v>271</v>
      </c>
      <c r="F77" s="27" t="str">
        <f t="shared" ref="F77" si="38">L77</f>
        <v>Skóra Marcin Dr inż.</v>
      </c>
      <c r="G77" s="38" t="str">
        <f t="shared" si="31"/>
        <v>Marcin</v>
      </c>
      <c r="H77" s="28" t="s">
        <v>80</v>
      </c>
      <c r="I77" s="38" t="str">
        <f t="shared" si="32"/>
        <v>Skóra</v>
      </c>
      <c r="J77" s="28" t="s">
        <v>32</v>
      </c>
      <c r="K77" s="29" t="s">
        <v>262</v>
      </c>
      <c r="L77" s="21" t="str">
        <f t="shared" ref="L77" si="39">CONCATENATE(E77," ",D77," ",B77)</f>
        <v>Skóra Marcin Dr inż.</v>
      </c>
      <c r="M77" s="25" t="str">
        <f t="shared" ref="M77" si="40">CONCATENATE(D77," | ",E77," | ",B77," | "," ( ",A77, " ) ")</f>
        <v xml:space="preserve">Marcin | Skóra | Dr inż. |  ( 05396 ) </v>
      </c>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row>
    <row r="78" spans="1:40">
      <c r="A78" s="44" t="s">
        <v>332</v>
      </c>
      <c r="B78" s="21" t="s">
        <v>79</v>
      </c>
      <c r="C78" s="38" t="s">
        <v>236</v>
      </c>
      <c r="D78" s="21" t="s">
        <v>129</v>
      </c>
      <c r="E78" s="21" t="s">
        <v>156</v>
      </c>
      <c r="F78" s="27" t="str">
        <f t="shared" si="33"/>
        <v>Sobierajski Marian Prof. dr hab. inż.</v>
      </c>
      <c r="G78" s="38" t="str">
        <f t="shared" si="31"/>
        <v>Marian</v>
      </c>
      <c r="H78" s="28"/>
      <c r="I78" s="38" t="str">
        <f t="shared" si="32"/>
        <v>Sobierajski</v>
      </c>
      <c r="J78" s="28" t="s">
        <v>29</v>
      </c>
      <c r="K78" s="29" t="s">
        <v>259</v>
      </c>
      <c r="L78" s="21" t="str">
        <f t="shared" si="34"/>
        <v>Sobierajski Marian Prof. dr hab. inż.</v>
      </c>
      <c r="M78" s="25" t="str">
        <f t="shared" si="35"/>
        <v xml:space="preserve">Marian | Sobierajski | Prof. dr hab. inż. |  ( 05245 ) </v>
      </c>
    </row>
    <row r="79" spans="1:40" s="5" customFormat="1">
      <c r="A79" s="44" t="s">
        <v>333</v>
      </c>
      <c r="B79" s="21" t="s">
        <v>34</v>
      </c>
      <c r="C79" s="21" t="s">
        <v>35</v>
      </c>
      <c r="D79" s="21" t="s">
        <v>46</v>
      </c>
      <c r="E79" s="21" t="s">
        <v>157</v>
      </c>
      <c r="F79" s="27" t="str">
        <f t="shared" si="33"/>
        <v>Solak Krzysztof Dr inż.</v>
      </c>
      <c r="G79" s="38" t="str">
        <f t="shared" si="31"/>
        <v>Krzysztof</v>
      </c>
      <c r="H79" s="28" t="s">
        <v>84</v>
      </c>
      <c r="I79" s="38" t="str">
        <f t="shared" si="32"/>
        <v>Solak</v>
      </c>
      <c r="J79" s="28" t="s">
        <v>29</v>
      </c>
      <c r="K79" s="29" t="s">
        <v>258</v>
      </c>
      <c r="L79" s="21" t="str">
        <f t="shared" si="34"/>
        <v>Solak Krzysztof Dr inż.</v>
      </c>
      <c r="M79" s="25" t="str">
        <f t="shared" si="35"/>
        <v xml:space="preserve">Krzysztof | Solak | Dr inż. |  ( 05296 ) </v>
      </c>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row>
    <row r="80" spans="1:40" s="5" customFormat="1">
      <c r="A80" s="44" t="s">
        <v>334</v>
      </c>
      <c r="B80" s="21" t="s">
        <v>34</v>
      </c>
      <c r="C80" s="38" t="s">
        <v>35</v>
      </c>
      <c r="D80" s="21" t="s">
        <v>134</v>
      </c>
      <c r="E80" s="21" t="s">
        <v>158</v>
      </c>
      <c r="F80" s="27" t="str">
        <f t="shared" si="33"/>
        <v>Staszewski Łukasz Dr inż.</v>
      </c>
      <c r="G80" s="38" t="str">
        <f t="shared" si="31"/>
        <v>Łukasz</v>
      </c>
      <c r="H80" s="28"/>
      <c r="I80" s="38" t="str">
        <f t="shared" si="32"/>
        <v>Staszewski</v>
      </c>
      <c r="J80" s="28" t="s">
        <v>29</v>
      </c>
      <c r="K80" s="29" t="s">
        <v>258</v>
      </c>
      <c r="L80" s="21" t="str">
        <f t="shared" si="34"/>
        <v>Staszewski Łukasz Dr inż.</v>
      </c>
      <c r="M80" s="25" t="str">
        <f t="shared" si="35"/>
        <v xml:space="preserve">Łukasz | Staszewski | Dr inż. |  ( 05410 ) </v>
      </c>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row>
    <row r="81" spans="1:40" s="7" customFormat="1">
      <c r="A81" s="44" t="s">
        <v>335</v>
      </c>
      <c r="B81" s="21" t="s">
        <v>34</v>
      </c>
      <c r="C81" s="21" t="s">
        <v>65</v>
      </c>
      <c r="D81" s="21" t="s">
        <v>43</v>
      </c>
      <c r="E81" s="21" t="s">
        <v>158</v>
      </c>
      <c r="F81" s="27" t="str">
        <f t="shared" si="33"/>
        <v>Staszewski Janusz Dr inż.</v>
      </c>
      <c r="G81" s="38" t="str">
        <f t="shared" si="31"/>
        <v>Janusz</v>
      </c>
      <c r="H81" s="28" t="s">
        <v>87</v>
      </c>
      <c r="I81" s="38" t="str">
        <f t="shared" si="32"/>
        <v>Staszewski</v>
      </c>
      <c r="J81" s="28" t="s">
        <v>29</v>
      </c>
      <c r="K81" s="29" t="s">
        <v>258</v>
      </c>
      <c r="L81" s="21" t="str">
        <f t="shared" si="34"/>
        <v>Staszewski Janusz Dr inż.</v>
      </c>
      <c r="M81" s="25" t="str">
        <f t="shared" si="35"/>
        <v xml:space="preserve">Janusz | Staszewski | Dr inż. |  ( 05263 ) </v>
      </c>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row>
    <row r="82" spans="1:40" s="7" customFormat="1">
      <c r="A82" s="26" t="s">
        <v>336</v>
      </c>
      <c r="B82" s="21" t="s">
        <v>34</v>
      </c>
      <c r="C82" s="21" t="s">
        <v>264</v>
      </c>
      <c r="D82" s="21" t="s">
        <v>56</v>
      </c>
      <c r="E82" s="21" t="s">
        <v>159</v>
      </c>
      <c r="F82" s="27" t="str">
        <f t="shared" si="33"/>
        <v>Stawski Piotr Dr inż.</v>
      </c>
      <c r="G82" s="38" t="str">
        <f t="shared" si="31"/>
        <v>Piotr</v>
      </c>
      <c r="H82" s="28"/>
      <c r="I82" s="38" t="str">
        <f t="shared" si="32"/>
        <v>Stawski</v>
      </c>
      <c r="J82" s="28" t="s">
        <v>29</v>
      </c>
      <c r="K82" s="29" t="s">
        <v>270</v>
      </c>
      <c r="L82" s="21" t="str">
        <f t="shared" si="34"/>
        <v>Stawski Piotr Dr inż.</v>
      </c>
      <c r="M82" s="25" t="str">
        <f t="shared" si="35"/>
        <v xml:space="preserve">Piotr | Stawski | Dr inż. |  ( 05224z ) </v>
      </c>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row>
    <row r="83" spans="1:40" s="37" customFormat="1">
      <c r="A83" s="40" t="s">
        <v>337</v>
      </c>
      <c r="B83" s="38" t="s">
        <v>34</v>
      </c>
      <c r="C83" s="38" t="s">
        <v>236</v>
      </c>
      <c r="D83" s="38" t="s">
        <v>281</v>
      </c>
      <c r="E83" s="38" t="s">
        <v>280</v>
      </c>
      <c r="F83" s="41" t="str">
        <f t="shared" si="33"/>
        <v>Suseł Mieczysław Dr inż.</v>
      </c>
      <c r="G83" s="38" t="str">
        <f t="shared" si="31"/>
        <v>Mieczysław</v>
      </c>
      <c r="H83" s="42"/>
      <c r="I83" s="38" t="str">
        <f t="shared" si="32"/>
        <v>Suseł</v>
      </c>
      <c r="J83" s="42" t="s">
        <v>32</v>
      </c>
      <c r="K83" s="43"/>
      <c r="L83" s="38" t="str">
        <f t="shared" si="34"/>
        <v>Suseł Mieczysław Dr inż.</v>
      </c>
      <c r="M83" s="39" t="str">
        <f t="shared" si="35"/>
        <v xml:space="preserve">Mieczysław | Suseł | Dr inż. |  ( 05343z ) </v>
      </c>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row>
    <row r="84" spans="1:40" s="7" customFormat="1">
      <c r="A84" s="26" t="s">
        <v>338</v>
      </c>
      <c r="B84" s="21" t="s">
        <v>79</v>
      </c>
      <c r="C84" s="38" t="s">
        <v>365</v>
      </c>
      <c r="D84" s="21" t="s">
        <v>46</v>
      </c>
      <c r="E84" s="21" t="s">
        <v>160</v>
      </c>
      <c r="F84" s="27" t="str">
        <f t="shared" si="33"/>
        <v>Szabat Krzysztof Prof. dr hab. inż.</v>
      </c>
      <c r="G84" s="38" t="str">
        <f t="shared" si="31"/>
        <v>Krzysztof</v>
      </c>
      <c r="H84" s="28"/>
      <c r="I84" s="38" t="str">
        <f t="shared" si="32"/>
        <v>Szabat</v>
      </c>
      <c r="J84" s="28" t="s">
        <v>32</v>
      </c>
      <c r="K84" s="29" t="s">
        <v>262</v>
      </c>
      <c r="L84" s="21" t="str">
        <f t="shared" si="34"/>
        <v>Szabat Krzysztof Prof. dr hab. inż.</v>
      </c>
      <c r="M84" s="25" t="str">
        <f t="shared" si="35"/>
        <v xml:space="preserve">Krzysztof | Szabat | Prof. dr hab. inż. |  ( 05344 ) </v>
      </c>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row>
    <row r="85" spans="1:40" s="7" customFormat="1">
      <c r="A85" s="26" t="s">
        <v>339</v>
      </c>
      <c r="B85" s="21" t="s">
        <v>34</v>
      </c>
      <c r="C85" s="21" t="s">
        <v>236</v>
      </c>
      <c r="D85" s="21" t="s">
        <v>36</v>
      </c>
      <c r="E85" s="21" t="s">
        <v>161</v>
      </c>
      <c r="F85" s="27" t="str">
        <f t="shared" si="33"/>
        <v>Szkółka Stanisław Dr inż.</v>
      </c>
      <c r="G85" s="38" t="str">
        <f t="shared" si="31"/>
        <v>Stanisław</v>
      </c>
      <c r="H85" s="28" t="s">
        <v>47</v>
      </c>
      <c r="I85" s="38" t="str">
        <f t="shared" si="32"/>
        <v>Szkółka</v>
      </c>
      <c r="J85" s="28" t="s">
        <v>29</v>
      </c>
      <c r="K85" s="29" t="s">
        <v>257</v>
      </c>
      <c r="L85" s="21" t="str">
        <f t="shared" si="34"/>
        <v>Szkółka Stanisław Dr inż.</v>
      </c>
      <c r="M85" s="25" t="str">
        <f t="shared" si="35"/>
        <v xml:space="preserve">Stanisław | Szkółka | Dr inż. |  ( 05250z ) </v>
      </c>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row>
    <row r="86" spans="1:40" s="7" customFormat="1">
      <c r="A86" s="26" t="s">
        <v>340</v>
      </c>
      <c r="B86" s="21" t="s">
        <v>34</v>
      </c>
      <c r="C86" s="21" t="s">
        <v>35</v>
      </c>
      <c r="D86" s="21" t="s">
        <v>60</v>
      </c>
      <c r="E86" s="21" t="s">
        <v>162</v>
      </c>
      <c r="F86" s="27" t="str">
        <f t="shared" si="33"/>
        <v>Szuba Marek Dr inż.</v>
      </c>
      <c r="G86" s="38" t="str">
        <f t="shared" si="31"/>
        <v>Marek</v>
      </c>
      <c r="H86" s="28"/>
      <c r="I86" s="38" t="str">
        <f t="shared" si="32"/>
        <v>Szuba</v>
      </c>
      <c r="J86" s="28" t="s">
        <v>29</v>
      </c>
      <c r="K86" s="29" t="s">
        <v>260</v>
      </c>
      <c r="L86" s="21" t="str">
        <f t="shared" si="34"/>
        <v>Szuba Marek Dr inż.</v>
      </c>
      <c r="M86" s="25" t="str">
        <f t="shared" si="35"/>
        <v xml:space="preserve">Marek | Szuba | Dr inż. |  ( 05251 ) </v>
      </c>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row>
    <row r="87" spans="1:40" s="7" customFormat="1">
      <c r="A87" s="26" t="s">
        <v>341</v>
      </c>
      <c r="B87" s="21" t="s">
        <v>34</v>
      </c>
      <c r="C87" s="21" t="s">
        <v>65</v>
      </c>
      <c r="D87" s="21" t="s">
        <v>117</v>
      </c>
      <c r="E87" s="21" t="s">
        <v>163</v>
      </c>
      <c r="F87" s="27" t="str">
        <f t="shared" si="33"/>
        <v>Szymańda Jarosław Dr inż.</v>
      </c>
      <c r="G87" s="38" t="str">
        <f t="shared" si="31"/>
        <v>Jarosław</v>
      </c>
      <c r="H87" s="28" t="s">
        <v>129</v>
      </c>
      <c r="I87" s="38" t="str">
        <f t="shared" si="32"/>
        <v>Szymańda</v>
      </c>
      <c r="J87" s="28" t="s">
        <v>51</v>
      </c>
      <c r="K87" s="29" t="s">
        <v>255</v>
      </c>
      <c r="L87" s="21" t="str">
        <f t="shared" si="34"/>
        <v>Szymańda Jarosław Dr inż.</v>
      </c>
      <c r="M87" s="25" t="str">
        <f t="shared" si="35"/>
        <v xml:space="preserve">Jarosław | Szymańda | Dr inż. |  ( 05126 ) </v>
      </c>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row>
    <row r="88" spans="1:40" s="7" customFormat="1">
      <c r="A88" s="26" t="s">
        <v>342</v>
      </c>
      <c r="B88" s="21" t="s">
        <v>34</v>
      </c>
      <c r="C88" s="21" t="s">
        <v>35</v>
      </c>
      <c r="D88" s="21" t="s">
        <v>110</v>
      </c>
      <c r="E88" s="21" t="s">
        <v>164</v>
      </c>
      <c r="F88" s="27" t="str">
        <f t="shared" si="33"/>
        <v>Tarchała Grzegorz Dr inż.</v>
      </c>
      <c r="G88" s="38" t="str">
        <f t="shared" si="31"/>
        <v>Grzegorz</v>
      </c>
      <c r="H88" s="28" t="s">
        <v>244</v>
      </c>
      <c r="I88" s="38" t="str">
        <f t="shared" si="32"/>
        <v>Tarchała</v>
      </c>
      <c r="J88" s="28" t="s">
        <v>32</v>
      </c>
      <c r="K88" s="29" t="s">
        <v>262</v>
      </c>
      <c r="L88" s="21" t="str">
        <f t="shared" si="34"/>
        <v>Tarchała Grzegorz Dr inż.</v>
      </c>
      <c r="M88" s="25" t="str">
        <f t="shared" si="35"/>
        <v xml:space="preserve">Grzegorz | Tarchała | Dr inż. |  ( 05385 ) </v>
      </c>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row>
    <row r="89" spans="1:40" s="7" customFormat="1">
      <c r="A89" s="26" t="s">
        <v>343</v>
      </c>
      <c r="B89" s="21" t="s">
        <v>34</v>
      </c>
      <c r="C89" s="38" t="s">
        <v>265</v>
      </c>
      <c r="D89" s="21" t="s">
        <v>105</v>
      </c>
      <c r="E89" s="21" t="s">
        <v>165</v>
      </c>
      <c r="F89" s="27" t="str">
        <f t="shared" si="33"/>
        <v>Wacławek Zbigniew Dr inż.</v>
      </c>
      <c r="G89" s="38" t="str">
        <f t="shared" si="31"/>
        <v>Zbigniew</v>
      </c>
      <c r="H89" s="28" t="s">
        <v>46</v>
      </c>
      <c r="I89" s="38" t="str">
        <f t="shared" si="32"/>
        <v>Wacławek</v>
      </c>
      <c r="J89" s="28" t="s">
        <v>51</v>
      </c>
      <c r="K89" s="29" t="s">
        <v>255</v>
      </c>
      <c r="L89" s="21" t="str">
        <f t="shared" si="34"/>
        <v>Wacławek Zbigniew Dr inż.</v>
      </c>
      <c r="M89" s="25" t="str">
        <f t="shared" si="35"/>
        <v xml:space="preserve">Zbigniew | Wacławek | Dr inż. |  ( 05129 ) </v>
      </c>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row>
    <row r="90" spans="1:40" s="7" customFormat="1">
      <c r="A90" s="26" t="s">
        <v>344</v>
      </c>
      <c r="B90" s="21" t="s">
        <v>34</v>
      </c>
      <c r="C90" s="21" t="s">
        <v>35</v>
      </c>
      <c r="D90" s="21" t="s">
        <v>46</v>
      </c>
      <c r="E90" s="21" t="s">
        <v>166</v>
      </c>
      <c r="F90" s="27" t="str">
        <f t="shared" si="33"/>
        <v>Wieczorek Krzysztof Dr inż.</v>
      </c>
      <c r="G90" s="38" t="str">
        <f t="shared" si="31"/>
        <v>Krzysztof</v>
      </c>
      <c r="H90" s="28"/>
      <c r="I90" s="38" t="str">
        <f t="shared" si="32"/>
        <v>Wieczorek</v>
      </c>
      <c r="J90" s="28" t="s">
        <v>51</v>
      </c>
      <c r="K90" s="29" t="s">
        <v>254</v>
      </c>
      <c r="L90" s="21" t="str">
        <f t="shared" si="34"/>
        <v>Wieczorek Krzysztof Dr inż.</v>
      </c>
      <c r="M90" s="25" t="str">
        <f t="shared" si="35"/>
        <v xml:space="preserve">Krzysztof | Wieczorek | Dr inż. |  ( 05144 ) </v>
      </c>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row>
    <row r="91" spans="1:40" s="5" customFormat="1">
      <c r="A91" s="26" t="s">
        <v>345</v>
      </c>
      <c r="B91" s="21" t="s">
        <v>79</v>
      </c>
      <c r="C91" s="21" t="s">
        <v>236</v>
      </c>
      <c r="D91" s="21" t="s">
        <v>167</v>
      </c>
      <c r="E91" s="21" t="s">
        <v>168</v>
      </c>
      <c r="F91" s="27" t="str">
        <f t="shared" si="33"/>
        <v>Wilczyński Artur Prof. dr hab. inż.</v>
      </c>
      <c r="G91" s="38" t="str">
        <f t="shared" si="31"/>
        <v>Artur</v>
      </c>
      <c r="H91" s="28" t="s">
        <v>87</v>
      </c>
      <c r="I91" s="38" t="str">
        <f t="shared" si="32"/>
        <v>Wilczyński</v>
      </c>
      <c r="J91" s="28" t="s">
        <v>29</v>
      </c>
      <c r="K91" s="29" t="s">
        <v>259</v>
      </c>
      <c r="L91" s="21" t="str">
        <f t="shared" si="34"/>
        <v>Wilczyński Artur Prof. dr hab. inż.</v>
      </c>
      <c r="M91" s="25" t="str">
        <f t="shared" si="35"/>
        <v xml:space="preserve">Artur | Wilczyński | Prof. dr hab. inż. |  ( 05813 ) </v>
      </c>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row>
    <row r="92" spans="1:40" s="6" customFormat="1">
      <c r="A92" s="26" t="s">
        <v>346</v>
      </c>
      <c r="B92" s="21" t="s">
        <v>79</v>
      </c>
      <c r="C92" s="38" t="s">
        <v>365</v>
      </c>
      <c r="D92" s="21" t="s">
        <v>87</v>
      </c>
      <c r="E92" s="21" t="s">
        <v>169</v>
      </c>
      <c r="F92" s="27" t="str">
        <f t="shared" ref="F92:F105" si="41">L92</f>
        <v>Wilkosz Kazimierz Prof. dr hab. inż.</v>
      </c>
      <c r="G92" s="38" t="str">
        <f t="shared" si="31"/>
        <v>Kazimierz</v>
      </c>
      <c r="H92" s="28" t="s">
        <v>250</v>
      </c>
      <c r="I92" s="38" t="str">
        <f t="shared" si="32"/>
        <v>Wilkosz</v>
      </c>
      <c r="J92" s="28" t="s">
        <v>29</v>
      </c>
      <c r="K92" s="29" t="s">
        <v>259</v>
      </c>
      <c r="L92" s="21" t="str">
        <f t="shared" ref="L92:L105" si="42">CONCATENATE(E92," ",D92," ",B92)</f>
        <v>Wilkosz Kazimierz Prof. dr hab. inż.</v>
      </c>
      <c r="M92" s="25" t="str">
        <f t="shared" ref="M92:M105" si="43">CONCATENATE(D92," | ",E92," | ",B92," | "," ( ",A92, " ) ")</f>
        <v xml:space="preserve">Kazimierz | Wilkosz | Prof. dr hab. inż. |  ( 05255 ) </v>
      </c>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row>
    <row r="93" spans="1:40" s="4" customFormat="1">
      <c r="A93" s="26" t="s">
        <v>347</v>
      </c>
      <c r="B93" s="21" t="s">
        <v>126</v>
      </c>
      <c r="C93" s="21" t="s">
        <v>266</v>
      </c>
      <c r="D93" s="21" t="s">
        <v>47</v>
      </c>
      <c r="E93" s="21" t="s">
        <v>170</v>
      </c>
      <c r="F93" s="27" t="str">
        <f t="shared" si="41"/>
        <v>Wiszniewski Andrzej Prof. zw. dr hab. inż.</v>
      </c>
      <c r="G93" s="38" t="str">
        <f t="shared" si="31"/>
        <v>Andrzej</v>
      </c>
      <c r="H93" s="28" t="s">
        <v>245</v>
      </c>
      <c r="I93" s="38" t="str">
        <f t="shared" si="32"/>
        <v>Wiszniewski</v>
      </c>
      <c r="J93" s="28" t="s">
        <v>29</v>
      </c>
      <c r="K93" s="29" t="s">
        <v>258</v>
      </c>
      <c r="L93" s="21" t="str">
        <f t="shared" si="42"/>
        <v>Wiszniewski Andrzej Prof. zw. dr hab. inż.</v>
      </c>
      <c r="M93" s="25" t="str">
        <f t="shared" si="43"/>
        <v xml:space="preserve">Andrzej | Wiszniewski | Prof. zw. dr hab. inż. |  ( 05256 ) </v>
      </c>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row>
    <row r="94" spans="1:40" s="7" customFormat="1">
      <c r="A94" s="26" t="s">
        <v>348</v>
      </c>
      <c r="B94" s="21" t="s">
        <v>34</v>
      </c>
      <c r="C94" s="21" t="s">
        <v>265</v>
      </c>
      <c r="D94" s="21" t="s">
        <v>110</v>
      </c>
      <c r="E94" s="21" t="s">
        <v>171</v>
      </c>
      <c r="F94" s="27" t="str">
        <f t="shared" si="41"/>
        <v>Wiśniewski Grzegorz Dr inż.</v>
      </c>
      <c r="G94" s="38" t="str">
        <f t="shared" si="31"/>
        <v>Grzegorz</v>
      </c>
      <c r="H94" s="28" t="s">
        <v>152</v>
      </c>
      <c r="I94" s="38" t="str">
        <f t="shared" si="32"/>
        <v>Wiśniewski</v>
      </c>
      <c r="J94" s="28" t="s">
        <v>29</v>
      </c>
      <c r="K94" s="29" t="s">
        <v>258</v>
      </c>
      <c r="L94" s="21" t="str">
        <f t="shared" si="42"/>
        <v>Wiśniewski Grzegorz Dr inż.</v>
      </c>
      <c r="M94" s="25" t="str">
        <f t="shared" si="43"/>
        <v xml:space="preserve">Grzegorz | Wiśniewski | Dr inż. |  ( 05214 ) </v>
      </c>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row>
    <row r="95" spans="1:40" s="6" customFormat="1">
      <c r="A95" s="26" t="s">
        <v>349</v>
      </c>
      <c r="B95" s="21" t="s">
        <v>30</v>
      </c>
      <c r="C95" s="21" t="s">
        <v>236</v>
      </c>
      <c r="D95" s="21" t="s">
        <v>172</v>
      </c>
      <c r="E95" s="21" t="s">
        <v>173</v>
      </c>
      <c r="F95" s="27" t="str">
        <f t="shared" si="41"/>
        <v>Wnukowska Bogumiła Dr hab. inż.</v>
      </c>
      <c r="G95" s="38" t="str">
        <f t="shared" si="31"/>
        <v>Bogumiła</v>
      </c>
      <c r="H95" s="28" t="s">
        <v>252</v>
      </c>
      <c r="I95" s="38" t="str">
        <f t="shared" si="32"/>
        <v>Wnukowska</v>
      </c>
      <c r="J95" s="28" t="s">
        <v>29</v>
      </c>
      <c r="K95" s="29" t="s">
        <v>260</v>
      </c>
      <c r="L95" s="21" t="str">
        <f t="shared" si="42"/>
        <v>Wnukowska Bogumiła Dr hab. inż.</v>
      </c>
      <c r="M95" s="25" t="str">
        <f t="shared" si="43"/>
        <v xml:space="preserve">Bogumiła | Wnukowska | Dr hab. inż. |  ( 05258z ) </v>
      </c>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row>
    <row r="96" spans="1:40" s="7" customFormat="1">
      <c r="A96" s="26" t="s">
        <v>350</v>
      </c>
      <c r="B96" s="21" t="s">
        <v>34</v>
      </c>
      <c r="C96" s="21" t="s">
        <v>35</v>
      </c>
      <c r="D96" s="21" t="s">
        <v>48</v>
      </c>
      <c r="E96" s="21" t="s">
        <v>174</v>
      </c>
      <c r="F96" s="27" t="str">
        <f t="shared" si="41"/>
        <v>Wolkiewicz Marcin Dr inż.</v>
      </c>
      <c r="G96" s="38" t="str">
        <f t="shared" si="31"/>
        <v>Marcin</v>
      </c>
      <c r="H96" s="28"/>
      <c r="I96" s="38" t="str">
        <f t="shared" si="32"/>
        <v>Wolkiewicz</v>
      </c>
      <c r="J96" s="28" t="s">
        <v>32</v>
      </c>
      <c r="K96" s="29" t="s">
        <v>262</v>
      </c>
      <c r="L96" s="21" t="str">
        <f t="shared" si="42"/>
        <v>Wolkiewicz Marcin Dr inż.</v>
      </c>
      <c r="M96" s="25" t="str">
        <f t="shared" si="43"/>
        <v xml:space="preserve">Marcin | Wolkiewicz | Dr inż. |  ( 05377 ) </v>
      </c>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row>
    <row r="97" spans="1:40" s="7" customFormat="1">
      <c r="A97" s="26" t="s">
        <v>351</v>
      </c>
      <c r="B97" s="21" t="s">
        <v>34</v>
      </c>
      <c r="C97" s="38" t="s">
        <v>265</v>
      </c>
      <c r="D97" s="21" t="s">
        <v>95</v>
      </c>
      <c r="E97" s="21" t="s">
        <v>175</v>
      </c>
      <c r="F97" s="27" t="str">
        <f t="shared" si="41"/>
        <v>Woźny Leszek Dr inż.</v>
      </c>
      <c r="G97" s="38" t="str">
        <f t="shared" si="31"/>
        <v>Leszek</v>
      </c>
      <c r="H97" s="28" t="s">
        <v>56</v>
      </c>
      <c r="I97" s="38" t="str">
        <f t="shared" si="32"/>
        <v>Woźny</v>
      </c>
      <c r="J97" s="28" t="s">
        <v>51</v>
      </c>
      <c r="K97" s="29" t="s">
        <v>256</v>
      </c>
      <c r="L97" s="21" t="str">
        <f t="shared" si="42"/>
        <v>Woźny Leszek Dr inż.</v>
      </c>
      <c r="M97" s="25" t="str">
        <f t="shared" si="43"/>
        <v xml:space="preserve">Leszek | Woźny | Dr inż. |  ( 05131 ) </v>
      </c>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row>
    <row r="98" spans="1:40" s="37" customFormat="1">
      <c r="A98" s="40" t="s">
        <v>352</v>
      </c>
      <c r="B98" s="38" t="s">
        <v>34</v>
      </c>
      <c r="C98" s="38" t="s">
        <v>35</v>
      </c>
      <c r="D98" s="38" t="s">
        <v>279</v>
      </c>
      <c r="E98" s="38" t="s">
        <v>282</v>
      </c>
      <c r="F98" s="41" t="str">
        <f t="shared" si="41"/>
        <v>Wróbel Karol Dr inż.</v>
      </c>
      <c r="G98" s="38" t="str">
        <f t="shared" si="31"/>
        <v>Karol</v>
      </c>
      <c r="H98" s="42"/>
      <c r="I98" s="38" t="str">
        <f t="shared" si="32"/>
        <v>Wróbel</v>
      </c>
      <c r="J98" s="42" t="s">
        <v>32</v>
      </c>
      <c r="K98" s="43" t="s">
        <v>262</v>
      </c>
      <c r="L98" s="38" t="str">
        <f t="shared" si="42"/>
        <v>Wróbel Karol Dr inż.</v>
      </c>
      <c r="M98" s="39" t="str">
        <f t="shared" si="43"/>
        <v xml:space="preserve">Karol | Wróbel | Dr inż. |  ( 053112 ) </v>
      </c>
      <c r="N98" s="34"/>
      <c r="O98" s="34"/>
      <c r="P98" s="34"/>
      <c r="Q98" s="34"/>
      <c r="R98" s="34"/>
      <c r="S98" s="34"/>
      <c r="T98" s="34"/>
      <c r="U98" s="34"/>
      <c r="V98" s="34"/>
      <c r="W98" s="34"/>
      <c r="X98" s="34"/>
      <c r="Y98" s="34"/>
      <c r="Z98" s="34"/>
      <c r="AA98" s="34"/>
      <c r="AB98" s="34"/>
      <c r="AC98" s="34"/>
      <c r="AD98" s="34"/>
      <c r="AE98" s="34"/>
      <c r="AF98" s="34"/>
      <c r="AG98" s="34"/>
      <c r="AH98" s="34"/>
      <c r="AI98" s="34"/>
      <c r="AJ98" s="34"/>
      <c r="AK98" s="34"/>
      <c r="AL98" s="34"/>
      <c r="AM98" s="34"/>
      <c r="AN98" s="34"/>
    </row>
    <row r="99" spans="1:40" s="5" customFormat="1">
      <c r="A99" s="26" t="s">
        <v>353</v>
      </c>
      <c r="B99" s="21" t="s">
        <v>79</v>
      </c>
      <c r="C99" s="21" t="s">
        <v>236</v>
      </c>
      <c r="D99" s="21" t="s">
        <v>105</v>
      </c>
      <c r="E99" s="21" t="s">
        <v>176</v>
      </c>
      <c r="F99" s="27" t="str">
        <f t="shared" si="41"/>
        <v>Wróblewski Zbigniew Prof. dr hab. inż.</v>
      </c>
      <c r="G99" s="38" t="str">
        <f t="shared" si="31"/>
        <v>Zbigniew</v>
      </c>
      <c r="H99" s="28" t="s">
        <v>89</v>
      </c>
      <c r="I99" s="38" t="str">
        <f t="shared" si="32"/>
        <v>Wróblewski</v>
      </c>
      <c r="J99" s="28" t="s">
        <v>29</v>
      </c>
      <c r="K99" s="29" t="s">
        <v>260</v>
      </c>
      <c r="L99" s="21" t="str">
        <f t="shared" si="42"/>
        <v>Wróblewski Zbigniew Prof. dr hab. inż.</v>
      </c>
      <c r="M99" s="25" t="str">
        <f t="shared" si="43"/>
        <v xml:space="preserve">Zbigniew | Wróblewski | Prof. dr hab. inż. |  ( 05259z ) </v>
      </c>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row>
    <row r="100" spans="1:40" s="7" customFormat="1">
      <c r="A100" s="26" t="s">
        <v>354</v>
      </c>
      <c r="B100" s="21" t="s">
        <v>34</v>
      </c>
      <c r="C100" s="21" t="s">
        <v>236</v>
      </c>
      <c r="D100" s="21" t="s">
        <v>96</v>
      </c>
      <c r="E100" s="21" t="s">
        <v>177</v>
      </c>
      <c r="F100" s="27" t="str">
        <f t="shared" si="41"/>
        <v>Zacirka Ryszard Dr inż.</v>
      </c>
      <c r="G100" s="38" t="str">
        <f t="shared" si="31"/>
        <v>Ryszard</v>
      </c>
      <c r="H100" s="28" t="s">
        <v>253</v>
      </c>
      <c r="I100" s="38" t="str">
        <f t="shared" si="32"/>
        <v>Zacirka</v>
      </c>
      <c r="J100" s="28" t="s">
        <v>29</v>
      </c>
      <c r="K100" s="29" t="s">
        <v>260</v>
      </c>
      <c r="L100" s="21" t="str">
        <f t="shared" si="42"/>
        <v>Zacirka Ryszard Dr inż.</v>
      </c>
      <c r="M100" s="25" t="str">
        <f t="shared" si="43"/>
        <v xml:space="preserve">Ryszard | Zacirka | Dr inż. |  ( 05260 ) </v>
      </c>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row>
    <row r="101" spans="1:40" s="37" customFormat="1">
      <c r="A101" s="40" t="s">
        <v>355</v>
      </c>
      <c r="B101" s="38" t="s">
        <v>34</v>
      </c>
      <c r="C101" s="38" t="s">
        <v>35</v>
      </c>
      <c r="D101" s="38" t="s">
        <v>64</v>
      </c>
      <c r="E101" s="38" t="s">
        <v>178</v>
      </c>
      <c r="F101" s="41" t="str">
        <f t="shared" ref="F101" si="44">L101</f>
        <v>Zalas Paweł Dr inż.</v>
      </c>
      <c r="G101" s="38" t="str">
        <f t="shared" ref="G101" si="45">D101</f>
        <v>Paweł</v>
      </c>
      <c r="H101" s="42" t="s">
        <v>80</v>
      </c>
      <c r="I101" s="38" t="str">
        <f t="shared" ref="I101" si="46">E101</f>
        <v>Zalas</v>
      </c>
      <c r="J101" s="42" t="s">
        <v>32</v>
      </c>
      <c r="K101" s="43" t="s">
        <v>261</v>
      </c>
      <c r="L101" s="38" t="str">
        <f t="shared" ref="L101" si="47">CONCATENATE(E101," ",D101," ",B101)</f>
        <v>Zalas Paweł Dr inż.</v>
      </c>
      <c r="M101" s="39" t="str">
        <f t="shared" ref="M101" si="48">CONCATENATE(D101," | ",E101," | ",B101," | "," ( ",A101, " ) ")</f>
        <v xml:space="preserve">Paweł | Zalas | Dr inż. |  ( 05354 ) </v>
      </c>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row>
    <row r="102" spans="1:40" s="6" customFormat="1">
      <c r="A102" s="26" t="s">
        <v>356</v>
      </c>
      <c r="B102" s="21" t="s">
        <v>30</v>
      </c>
      <c r="C102" s="21" t="s">
        <v>236</v>
      </c>
      <c r="D102" s="21" t="s">
        <v>89</v>
      </c>
      <c r="E102" s="21" t="s">
        <v>179</v>
      </c>
      <c r="F102" s="27" t="str">
        <f t="shared" si="41"/>
        <v>Zawilak Jan Dr hab. inż.</v>
      </c>
      <c r="G102" s="38" t="str">
        <f t="shared" si="31"/>
        <v>Jan</v>
      </c>
      <c r="H102" s="28"/>
      <c r="I102" s="38" t="str">
        <f t="shared" si="32"/>
        <v>Zawilak</v>
      </c>
      <c r="J102" s="28" t="s">
        <v>32</v>
      </c>
      <c r="K102" s="29" t="s">
        <v>261</v>
      </c>
      <c r="L102" s="21" t="str">
        <f t="shared" si="42"/>
        <v>Zawilak Jan Dr hab. inż.</v>
      </c>
      <c r="M102" s="25" t="str">
        <f t="shared" si="43"/>
        <v xml:space="preserve">Jan | Zawilak | Dr hab. inż. |  ( 05351 ) </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row>
    <row r="103" spans="1:40" s="6" customFormat="1">
      <c r="A103" s="26" t="s">
        <v>357</v>
      </c>
      <c r="B103" s="26" t="s">
        <v>34</v>
      </c>
      <c r="C103" s="21" t="s">
        <v>35</v>
      </c>
      <c r="D103" s="26" t="s">
        <v>59</v>
      </c>
      <c r="E103" s="26" t="s">
        <v>179</v>
      </c>
      <c r="F103" s="30" t="str">
        <f t="shared" si="41"/>
        <v>Zawilak Tomasz Dr inż.</v>
      </c>
      <c r="G103" s="38" t="str">
        <f t="shared" si="31"/>
        <v>Tomasz</v>
      </c>
      <c r="H103" s="28" t="s">
        <v>84</v>
      </c>
      <c r="I103" s="38" t="str">
        <f t="shared" si="32"/>
        <v>Zawilak</v>
      </c>
      <c r="J103" s="28" t="s">
        <v>32</v>
      </c>
      <c r="K103" s="29" t="s">
        <v>261</v>
      </c>
      <c r="L103" s="21" t="str">
        <f t="shared" si="42"/>
        <v>Zawilak Tomasz Dr inż.</v>
      </c>
      <c r="M103" s="25" t="str">
        <f t="shared" si="43"/>
        <v xml:space="preserve">Tomasz | Zawilak | Dr inż. |  ( 05362 ) </v>
      </c>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row>
    <row r="104" spans="1:40" s="6" customFormat="1">
      <c r="A104" s="26" t="s">
        <v>358</v>
      </c>
      <c r="B104" s="21" t="s">
        <v>30</v>
      </c>
      <c r="C104" s="21" t="s">
        <v>263</v>
      </c>
      <c r="D104" s="21" t="s">
        <v>89</v>
      </c>
      <c r="E104" s="21" t="s">
        <v>180</v>
      </c>
      <c r="F104" s="27" t="str">
        <f t="shared" si="41"/>
        <v>Ziaja Jan Dr hab. inż.</v>
      </c>
      <c r="G104" s="38" t="str">
        <f t="shared" si="31"/>
        <v>Jan</v>
      </c>
      <c r="H104" s="28" t="s">
        <v>36</v>
      </c>
      <c r="I104" s="38" t="str">
        <f t="shared" si="32"/>
        <v>Ziaja</v>
      </c>
      <c r="J104" s="28" t="s">
        <v>51</v>
      </c>
      <c r="K104" s="29" t="s">
        <v>256</v>
      </c>
      <c r="L104" s="21" t="str">
        <f t="shared" si="42"/>
        <v>Ziaja Jan Dr hab. inż.</v>
      </c>
      <c r="M104" s="25" t="str">
        <f t="shared" si="43"/>
        <v xml:space="preserve">Jan | Ziaja | Dr hab. inż. |  ( 05132 ) </v>
      </c>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row>
    <row r="105" spans="1:40" s="7" customFormat="1" ht="15.75" thickBot="1">
      <c r="A105" s="26" t="s">
        <v>359</v>
      </c>
      <c r="B105" s="38" t="s">
        <v>30</v>
      </c>
      <c r="C105" s="38" t="s">
        <v>263</v>
      </c>
      <c r="D105" s="21" t="s">
        <v>64</v>
      </c>
      <c r="E105" s="21" t="s">
        <v>181</v>
      </c>
      <c r="F105" s="31" t="str">
        <f t="shared" si="41"/>
        <v>Żyłka Paweł Dr hab. inż.</v>
      </c>
      <c r="G105" s="32" t="str">
        <f t="shared" si="31"/>
        <v>Paweł</v>
      </c>
      <c r="H105" s="32"/>
      <c r="I105" s="32" t="str">
        <f t="shared" si="32"/>
        <v>Żyłka</v>
      </c>
      <c r="J105" s="32" t="s">
        <v>51</v>
      </c>
      <c r="K105" s="33" t="s">
        <v>256</v>
      </c>
      <c r="L105" s="21" t="str">
        <f t="shared" si="42"/>
        <v>Żyłka Paweł Dr hab. inż.</v>
      </c>
      <c r="M105" s="25" t="str">
        <f t="shared" si="43"/>
        <v xml:space="preserve">Paweł | Żyłka | Dr hab. inż. |  ( 05134 ) </v>
      </c>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row>
    <row r="106" spans="1:40">
      <c r="A106" s="21"/>
      <c r="B106" s="21"/>
      <c r="C106" s="21"/>
      <c r="D106" s="21"/>
      <c r="E106" s="21"/>
      <c r="F106" s="21">
        <v>1</v>
      </c>
      <c r="G106" s="21">
        <v>2</v>
      </c>
      <c r="H106" s="21">
        <v>3</v>
      </c>
      <c r="I106" s="21">
        <v>4</v>
      </c>
      <c r="J106" s="21">
        <v>5</v>
      </c>
      <c r="K106" s="21">
        <v>6</v>
      </c>
      <c r="L106" s="21"/>
      <c r="M106" s="21"/>
    </row>
    <row r="107" spans="1:40">
      <c r="F107"/>
      <c r="G107"/>
      <c r="H107"/>
      <c r="I107"/>
    </row>
    <row r="108" spans="1:40">
      <c r="F108"/>
      <c r="G108"/>
      <c r="H108"/>
      <c r="I108"/>
    </row>
    <row r="109" spans="1:40">
      <c r="F109"/>
      <c r="G109"/>
      <c r="H109"/>
      <c r="I109"/>
    </row>
    <row r="110" spans="1:40">
      <c r="F110"/>
      <c r="G110"/>
      <c r="H110"/>
      <c r="I110"/>
    </row>
    <row r="111" spans="1:40">
      <c r="F111"/>
      <c r="G111"/>
      <c r="H111"/>
      <c r="I111"/>
    </row>
    <row r="112" spans="1:40">
      <c r="F112"/>
      <c r="G112"/>
      <c r="H112"/>
      <c r="I112"/>
    </row>
    <row r="113" spans="6:9">
      <c r="F113"/>
      <c r="G113"/>
      <c r="H113"/>
      <c r="I113"/>
    </row>
    <row r="114" spans="6:9">
      <c r="F114"/>
      <c r="G114"/>
      <c r="H114"/>
      <c r="I114"/>
    </row>
  </sheetData>
  <autoFilter ref="A1:L106"/>
  <sortState ref="A2:M112">
    <sortCondition ref="I2:I112"/>
    <sortCondition ref="G2:G112"/>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opLeftCell="A4" workbookViewId="0">
      <selection activeCell="C28" sqref="C28"/>
    </sheetView>
  </sheetViews>
  <sheetFormatPr defaultRowHeight="15"/>
  <cols>
    <col min="1" max="1" width="24.7109375" customWidth="1"/>
    <col min="2" max="2" width="15.42578125" bestFit="1" customWidth="1"/>
    <col min="3" max="3" width="11.85546875" bestFit="1" customWidth="1"/>
    <col min="4" max="6" width="36.28515625" bestFit="1" customWidth="1"/>
    <col min="7" max="7" width="21.85546875" bestFit="1" customWidth="1"/>
    <col min="8" max="8" width="15.42578125" bestFit="1" customWidth="1"/>
  </cols>
  <sheetData>
    <row r="1" spans="1:9" s="19" customFormat="1">
      <c r="A1" s="19" t="s">
        <v>185</v>
      </c>
      <c r="B1" s="19" t="s">
        <v>189</v>
      </c>
      <c r="C1" s="19" t="s">
        <v>187</v>
      </c>
      <c r="D1" s="19" t="str">
        <f t="shared" ref="D1" si="0">E1</f>
        <v>Automatyka i Robotyka_inż._AMU</v>
      </c>
      <c r="E1" s="19" t="str">
        <f t="shared" ref="E1" si="1">CONCATENATE(A1,"_",B1,"_",C1)</f>
        <v>Automatyka i Robotyka_inż._AMU</v>
      </c>
      <c r="F1" s="2" t="str">
        <f t="shared" ref="F1" si="2">E1</f>
        <v>Automatyka i Robotyka_inż._AMU</v>
      </c>
      <c r="G1" s="2" t="str">
        <f t="shared" ref="G1" si="3">A1</f>
        <v>Automatyka i Robotyka</v>
      </c>
      <c r="H1" s="2" t="str">
        <f t="shared" ref="H1:I12" si="4">B1</f>
        <v>inż.</v>
      </c>
      <c r="I1" s="2" t="str">
        <f t="shared" si="4"/>
        <v>AMU</v>
      </c>
    </row>
    <row r="2" spans="1:9">
      <c r="A2" t="s">
        <v>185</v>
      </c>
      <c r="B2" t="s">
        <v>189</v>
      </c>
      <c r="C2" t="s">
        <v>191</v>
      </c>
      <c r="D2" t="str">
        <f t="shared" ref="D2:D12" si="5">E2</f>
        <v>Automatyka i Robotyka_inż._ASE</v>
      </c>
      <c r="E2" t="str">
        <f t="shared" ref="E2:E12" si="6">CONCATENATE(A2,"_",B2,"_",C2)</f>
        <v>Automatyka i Robotyka_inż._ASE</v>
      </c>
      <c r="F2" s="2" t="str">
        <f t="shared" ref="F2:F11" si="7">E2</f>
        <v>Automatyka i Robotyka_inż._ASE</v>
      </c>
      <c r="G2" s="2" t="str">
        <f t="shared" ref="G2:G11" si="8">A2</f>
        <v>Automatyka i Robotyka</v>
      </c>
      <c r="H2" s="2" t="str">
        <f t="shared" ref="H2:H11" si="9">B2</f>
        <v>inż.</v>
      </c>
      <c r="I2" s="2" t="str">
        <f t="shared" si="4"/>
        <v>ASE</v>
      </c>
    </row>
    <row r="3" spans="1:9" s="19" customFormat="1">
      <c r="A3" s="19" t="s">
        <v>184</v>
      </c>
      <c r="B3" s="19" t="s">
        <v>189</v>
      </c>
      <c r="C3" s="19" t="s">
        <v>188</v>
      </c>
      <c r="D3" s="19" t="str">
        <f t="shared" ref="D3" si="10">E3</f>
        <v>Elektrotechnika_inż._EEN</v>
      </c>
      <c r="E3" s="19" t="str">
        <f t="shared" ref="E3" si="11">CONCATENATE(A3,"_",B3,"_",C3)</f>
        <v>Elektrotechnika_inż._EEN</v>
      </c>
      <c r="F3" s="2" t="str">
        <f t="shared" ref="F3" si="12">E3</f>
        <v>Elektrotechnika_inż._EEN</v>
      </c>
      <c r="G3" s="2" t="str">
        <f t="shared" ref="G3" si="13">A3</f>
        <v>Elektrotechnika</v>
      </c>
      <c r="H3" s="2" t="str">
        <f t="shared" ref="H3" si="14">B3</f>
        <v>inż.</v>
      </c>
      <c r="I3" s="2" t="str">
        <f t="shared" si="4"/>
        <v>EEN</v>
      </c>
    </row>
    <row r="4" spans="1:9">
      <c r="A4" t="s">
        <v>184</v>
      </c>
      <c r="B4" t="s">
        <v>189</v>
      </c>
      <c r="C4" s="19" t="s">
        <v>192</v>
      </c>
      <c r="D4" t="str">
        <f t="shared" si="5"/>
        <v>Elektrotechnika_inż._ETP</v>
      </c>
      <c r="E4" t="str">
        <f t="shared" si="6"/>
        <v>Elektrotechnika_inż._ETP</v>
      </c>
      <c r="F4" s="2" t="str">
        <f t="shared" si="7"/>
        <v>Elektrotechnika_inż._ETP</v>
      </c>
      <c r="G4" s="2" t="str">
        <f t="shared" si="8"/>
        <v>Elektrotechnika</v>
      </c>
      <c r="H4" s="2" t="str">
        <f t="shared" si="9"/>
        <v>inż.</v>
      </c>
      <c r="I4" s="2" t="str">
        <f t="shared" si="4"/>
        <v>ETP</v>
      </c>
    </row>
    <row r="5" spans="1:9">
      <c r="A5" t="s">
        <v>186</v>
      </c>
      <c r="B5" t="s">
        <v>189</v>
      </c>
      <c r="D5" t="str">
        <f t="shared" si="5"/>
        <v>Mechatronika_inż._</v>
      </c>
      <c r="E5" t="str">
        <f t="shared" si="6"/>
        <v>Mechatronika_inż._</v>
      </c>
      <c r="F5" s="2" t="str">
        <f t="shared" si="7"/>
        <v>Mechatronika_inż._</v>
      </c>
      <c r="G5" s="2" t="str">
        <f t="shared" si="8"/>
        <v>Mechatronika</v>
      </c>
      <c r="H5" s="2" t="str">
        <f t="shared" si="9"/>
        <v>inż.</v>
      </c>
      <c r="I5" s="2"/>
    </row>
    <row r="6" spans="1:9">
      <c r="A6" t="s">
        <v>185</v>
      </c>
      <c r="B6" t="s">
        <v>190</v>
      </c>
      <c r="C6" t="s">
        <v>187</v>
      </c>
      <c r="D6" t="str">
        <f t="shared" si="5"/>
        <v>Automatyka i Robotyka_mgr_AMU</v>
      </c>
      <c r="E6" t="str">
        <f t="shared" si="6"/>
        <v>Automatyka i Robotyka_mgr_AMU</v>
      </c>
      <c r="F6" s="2" t="str">
        <f t="shared" si="7"/>
        <v>Automatyka i Robotyka_mgr_AMU</v>
      </c>
      <c r="G6" s="2" t="str">
        <f t="shared" si="8"/>
        <v>Automatyka i Robotyka</v>
      </c>
      <c r="H6" s="2" t="str">
        <f t="shared" si="9"/>
        <v>mgr</v>
      </c>
      <c r="I6" s="2" t="str">
        <f t="shared" si="4"/>
        <v>AMU</v>
      </c>
    </row>
    <row r="7" spans="1:9">
      <c r="A7" t="s">
        <v>185</v>
      </c>
      <c r="B7" t="s">
        <v>190</v>
      </c>
      <c r="C7" t="s">
        <v>191</v>
      </c>
      <c r="D7" t="str">
        <f t="shared" si="5"/>
        <v>Automatyka i Robotyka_mgr_ASE</v>
      </c>
      <c r="E7" t="str">
        <f t="shared" si="6"/>
        <v>Automatyka i Robotyka_mgr_ASE</v>
      </c>
      <c r="F7" s="2" t="str">
        <f t="shared" si="7"/>
        <v>Automatyka i Robotyka_mgr_ASE</v>
      </c>
      <c r="G7" s="2" t="str">
        <f t="shared" si="8"/>
        <v>Automatyka i Robotyka</v>
      </c>
      <c r="H7" s="2" t="str">
        <f t="shared" si="9"/>
        <v>mgr</v>
      </c>
      <c r="I7" s="2" t="str">
        <f t="shared" si="4"/>
        <v>ASE</v>
      </c>
    </row>
    <row r="8" spans="1:9">
      <c r="A8" t="s">
        <v>184</v>
      </c>
      <c r="B8" t="s">
        <v>190</v>
      </c>
      <c r="C8" t="s">
        <v>188</v>
      </c>
      <c r="D8" t="str">
        <f t="shared" si="5"/>
        <v>Elektrotechnika_mgr_EEN</v>
      </c>
      <c r="E8" t="str">
        <f t="shared" si="6"/>
        <v>Elektrotechnika_mgr_EEN</v>
      </c>
      <c r="F8" s="2" t="str">
        <f t="shared" si="7"/>
        <v>Elektrotechnika_mgr_EEN</v>
      </c>
      <c r="G8" s="2" t="str">
        <f t="shared" si="8"/>
        <v>Elektrotechnika</v>
      </c>
      <c r="H8" s="2" t="str">
        <f t="shared" si="9"/>
        <v>mgr</v>
      </c>
      <c r="I8" s="2" t="str">
        <f t="shared" si="4"/>
        <v>EEN</v>
      </c>
    </row>
    <row r="9" spans="1:9">
      <c r="A9" t="s">
        <v>184</v>
      </c>
      <c r="B9" t="s">
        <v>190</v>
      </c>
      <c r="C9" t="s">
        <v>192</v>
      </c>
      <c r="D9" t="str">
        <f t="shared" si="5"/>
        <v>Elektrotechnika_mgr_ETP</v>
      </c>
      <c r="E9" t="str">
        <f t="shared" si="6"/>
        <v>Elektrotechnika_mgr_ETP</v>
      </c>
      <c r="F9" s="2" t="str">
        <f t="shared" si="7"/>
        <v>Elektrotechnika_mgr_ETP</v>
      </c>
      <c r="G9" s="2" t="str">
        <f t="shared" si="8"/>
        <v>Elektrotechnika</v>
      </c>
      <c r="H9" s="2" t="str">
        <f t="shared" si="9"/>
        <v>mgr</v>
      </c>
      <c r="I9" s="2" t="str">
        <f t="shared" si="4"/>
        <v>ETP</v>
      </c>
    </row>
    <row r="10" spans="1:9">
      <c r="A10" t="s">
        <v>184</v>
      </c>
      <c r="B10" t="s">
        <v>190</v>
      </c>
      <c r="C10" t="s">
        <v>193</v>
      </c>
      <c r="D10" t="str">
        <f t="shared" si="5"/>
        <v>Elektrotechnika_mgr_CPE</v>
      </c>
      <c r="E10" t="str">
        <f t="shared" si="6"/>
        <v>Elektrotechnika_mgr_CPE</v>
      </c>
      <c r="F10" s="2" t="str">
        <f t="shared" si="7"/>
        <v>Elektrotechnika_mgr_CPE</v>
      </c>
      <c r="G10" s="2" t="str">
        <f t="shared" si="8"/>
        <v>Elektrotechnika</v>
      </c>
      <c r="H10" s="2" t="str">
        <f t="shared" si="9"/>
        <v>mgr</v>
      </c>
      <c r="I10" s="2" t="str">
        <f t="shared" si="4"/>
        <v>CPE</v>
      </c>
    </row>
    <row r="11" spans="1:9">
      <c r="A11" t="s">
        <v>184</v>
      </c>
      <c r="B11" t="s">
        <v>190</v>
      </c>
      <c r="C11" t="s">
        <v>194</v>
      </c>
      <c r="D11" t="str">
        <f t="shared" si="5"/>
        <v>Elektrotechnika_mgr_RES</v>
      </c>
      <c r="E11" t="str">
        <f t="shared" si="6"/>
        <v>Elektrotechnika_mgr_RES</v>
      </c>
      <c r="F11" s="2" t="str">
        <f t="shared" si="7"/>
        <v>Elektrotechnika_mgr_RES</v>
      </c>
      <c r="G11" s="2" t="str">
        <f t="shared" si="8"/>
        <v>Elektrotechnika</v>
      </c>
      <c r="H11" s="2" t="str">
        <f t="shared" si="9"/>
        <v>mgr</v>
      </c>
      <c r="I11" s="2" t="str">
        <f t="shared" si="4"/>
        <v>RES</v>
      </c>
    </row>
    <row r="12" spans="1:9">
      <c r="A12" t="s">
        <v>184</v>
      </c>
      <c r="B12" t="s">
        <v>190</v>
      </c>
      <c r="C12" s="19" t="s">
        <v>233</v>
      </c>
      <c r="D12" t="str">
        <f t="shared" si="5"/>
        <v>Elektrotechnika_mgr_OZE</v>
      </c>
      <c r="E12" t="str">
        <f t="shared" si="6"/>
        <v>Elektrotechnika_mgr_OZE</v>
      </c>
      <c r="F12" s="2" t="str">
        <f t="shared" ref="F12" si="15">E12</f>
        <v>Elektrotechnika_mgr_OZE</v>
      </c>
      <c r="G12" s="2" t="str">
        <f t="shared" ref="G12" si="16">A12</f>
        <v>Elektrotechnika</v>
      </c>
      <c r="H12" s="2" t="str">
        <f t="shared" ref="H12" si="17">B12</f>
        <v>mgr</v>
      </c>
      <c r="I12" s="2" t="str">
        <f t="shared" si="4"/>
        <v>OZE</v>
      </c>
    </row>
    <row r="13" spans="1:9">
      <c r="F13">
        <v>1</v>
      </c>
      <c r="G13">
        <v>2</v>
      </c>
      <c r="H13">
        <v>3</v>
      </c>
      <c r="I13">
        <v>4</v>
      </c>
    </row>
    <row r="16" spans="1:9">
      <c r="A16" t="s">
        <v>220</v>
      </c>
      <c r="B16" t="s">
        <v>267</v>
      </c>
    </row>
    <row r="17" spans="1:2">
      <c r="A17" s="13" t="s">
        <v>234</v>
      </c>
      <c r="B17" t="s">
        <v>225</v>
      </c>
    </row>
    <row r="18" spans="1:2">
      <c r="A18" s="13" t="s">
        <v>235</v>
      </c>
      <c r="B18" t="s">
        <v>226</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5</vt:i4>
      </vt:variant>
    </vt:vector>
  </HeadingPairs>
  <TitlesOfParts>
    <vt:vector size="9" baseType="lpstr">
      <vt:lpstr>Tematy</vt:lpstr>
      <vt:lpstr>Prowadzacy</vt:lpstr>
      <vt:lpstr>studia</vt:lpstr>
      <vt:lpstr>Arkusz1</vt:lpstr>
      <vt:lpstr>forma</vt:lpstr>
      <vt:lpstr>kierunki</vt:lpstr>
      <vt:lpstr>Pracownicy</vt:lpstr>
      <vt:lpstr>studia!robert</vt:lpstr>
      <vt:lpstr>taknie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anita</dc:creator>
  <cp:lastModifiedBy>anita</cp:lastModifiedBy>
  <cp:lastPrinted>2019-09-11T11:39:10Z</cp:lastPrinted>
  <dcterms:created xsi:type="dcterms:W3CDTF">2014-12-07T15:26:17Z</dcterms:created>
  <dcterms:modified xsi:type="dcterms:W3CDTF">2019-09-20T07:34:58Z</dcterms:modified>
</cp:coreProperties>
</file>